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sdx" ContentType="application/vnd.ms-visio.drawing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9226"/>
  <workbookPr filterPrivacy="1"/>
  <xr:revisionPtr revIDLastSave="0" documentId="10_ncr:8100000_{1E773AB3-731B-4460-AF0D-C02836F26BF7}" xr6:coauthVersionLast="32" xr6:coauthVersionMax="32" xr10:uidLastSave="{00000000-0000-0000-0000-000000000000}"/>
  <bookViews>
    <workbookView xWindow="0" yWindow="0" windowWidth="20730" windowHeight="11760" activeTab="3" xr2:uid="{00000000-000D-0000-FFFF-FFFF00000000}"/>
  </bookViews>
  <sheets>
    <sheet name="INDEX" sheetId="25" r:id="rId1"/>
    <sheet name="文档说明" sheetId="20" r:id="rId2"/>
    <sheet name="天赋系统设计" sheetId="17" state="hidden" r:id="rId3"/>
    <sheet name="规则设计" sheetId="22" r:id="rId4"/>
    <sheet name="赋能点消耗" sheetId="28" r:id="rId5"/>
    <sheet name="星盘镶嵌" sheetId="29" r:id="rId6"/>
    <sheet name="特技天赋" sheetId="30" r:id="rId7"/>
    <sheet name="UI" sheetId="27" r:id="rId8"/>
    <sheet name="数值规划" sheetId="26" r:id="rId9"/>
  </sheets>
  <definedNames>
    <definedName name="_xlnm.Print_Area" localSheetId="3">规则设计!$3:$1048576</definedName>
  </definedNames>
  <calcPr calcId="162913" concurrentCalc="0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L5" i="30" l="1"/>
  <c r="L6" i="30"/>
  <c r="L7" i="30"/>
  <c r="L8" i="30"/>
  <c r="L9" i="30"/>
  <c r="L10" i="30"/>
  <c r="L11" i="30"/>
  <c r="L12" i="30"/>
  <c r="L13" i="30"/>
  <c r="L14" i="30"/>
  <c r="L15" i="30"/>
  <c r="L16" i="30"/>
  <c r="L17" i="30"/>
  <c r="L18" i="30"/>
  <c r="L19" i="30"/>
  <c r="L20" i="30"/>
  <c r="L21" i="30"/>
  <c r="L22" i="30"/>
  <c r="L23" i="30"/>
  <c r="L24" i="30"/>
  <c r="L25" i="30"/>
  <c r="L26" i="30"/>
  <c r="L27" i="30"/>
  <c r="L28" i="30"/>
  <c r="L29" i="30"/>
  <c r="L30" i="30"/>
  <c r="L31" i="30"/>
  <c r="L32" i="30"/>
  <c r="L33" i="30"/>
  <c r="L34" i="30"/>
  <c r="L35" i="30"/>
  <c r="L36" i="30"/>
  <c r="L37" i="30"/>
  <c r="L38" i="30"/>
  <c r="L39" i="30"/>
  <c r="L40" i="30"/>
  <c r="L41" i="30"/>
  <c r="L42" i="30"/>
  <c r="L43" i="30"/>
  <c r="L44" i="30"/>
  <c r="L45" i="30"/>
  <c r="L46" i="30"/>
  <c r="L47" i="30"/>
  <c r="L48" i="30"/>
  <c r="L49" i="30"/>
  <c r="L50" i="30"/>
  <c r="L51" i="30"/>
  <c r="L52" i="30"/>
  <c r="L53" i="30"/>
  <c r="L54" i="30"/>
  <c r="L55" i="30"/>
  <c r="L56" i="30"/>
  <c r="L57" i="30"/>
  <c r="L58" i="30"/>
  <c r="L59" i="30"/>
  <c r="L60" i="30"/>
  <c r="L61" i="30"/>
  <c r="L62" i="30"/>
  <c r="L63" i="30"/>
  <c r="L64" i="30"/>
  <c r="L65" i="30"/>
  <c r="L66" i="30"/>
  <c r="L67" i="30"/>
  <c r="L68" i="30"/>
  <c r="L69" i="30"/>
  <c r="L70" i="30"/>
  <c r="L71" i="30"/>
  <c r="L72" i="30"/>
  <c r="L73" i="30"/>
  <c r="L74" i="30"/>
  <c r="L75" i="30"/>
  <c r="L76" i="30"/>
  <c r="L77" i="30"/>
  <c r="L78" i="30"/>
  <c r="L79" i="30"/>
  <c r="L80" i="30"/>
  <c r="L81" i="30"/>
  <c r="L82" i="30"/>
  <c r="L83" i="30"/>
  <c r="L84" i="30"/>
  <c r="L85" i="30"/>
  <c r="L86" i="30"/>
  <c r="L87" i="30"/>
  <c r="L88" i="30"/>
  <c r="L89" i="30"/>
  <c r="L90" i="30"/>
  <c r="L91" i="30"/>
  <c r="L92" i="30"/>
  <c r="L93" i="30"/>
  <c r="L94" i="30"/>
  <c r="L95" i="30"/>
  <c r="L96" i="30"/>
  <c r="L97" i="30"/>
  <c r="L98" i="30"/>
  <c r="L99" i="30"/>
  <c r="L100" i="30"/>
  <c r="L101" i="30"/>
  <c r="L102" i="30"/>
  <c r="L103" i="30"/>
  <c r="L104" i="30"/>
  <c r="L105" i="30"/>
  <c r="L106" i="30"/>
  <c r="L107" i="30"/>
  <c r="L108" i="30"/>
  <c r="L109" i="30"/>
  <c r="L110" i="30"/>
  <c r="L111" i="30"/>
  <c r="L112" i="30"/>
  <c r="L113" i="30"/>
  <c r="L114" i="30"/>
  <c r="L115" i="30"/>
  <c r="L116" i="30"/>
  <c r="L117" i="30"/>
  <c r="L118" i="30"/>
  <c r="L119" i="30"/>
  <c r="L120" i="30"/>
  <c r="L121" i="30"/>
  <c r="L122" i="30"/>
  <c r="L123" i="30"/>
  <c r="L124" i="30"/>
  <c r="L125" i="30"/>
  <c r="L126" i="30"/>
  <c r="L127" i="30"/>
  <c r="L128" i="30"/>
  <c r="L129" i="30"/>
  <c r="L130" i="30"/>
  <c r="L131" i="30"/>
  <c r="L132" i="30"/>
  <c r="L133" i="30"/>
  <c r="L134" i="30"/>
  <c r="L135" i="30"/>
  <c r="L136" i="30"/>
  <c r="L137" i="30"/>
  <c r="L138" i="30"/>
  <c r="L139" i="30"/>
  <c r="L140" i="30"/>
  <c r="L141" i="30"/>
  <c r="L142" i="30"/>
  <c r="L143" i="30"/>
  <c r="L144" i="30"/>
  <c r="L145" i="30"/>
  <c r="L146" i="30"/>
  <c r="L147" i="30"/>
  <c r="L148" i="30"/>
  <c r="L149" i="30"/>
  <c r="L150" i="30"/>
  <c r="L151" i="30"/>
  <c r="L152" i="30"/>
  <c r="L153" i="30"/>
  <c r="L154" i="30"/>
  <c r="L155" i="30"/>
  <c r="L156" i="30"/>
  <c r="L157" i="30"/>
  <c r="L158" i="30"/>
  <c r="L159" i="30"/>
  <c r="L160" i="30"/>
  <c r="L161" i="30"/>
  <c r="L162" i="30"/>
  <c r="L163" i="30"/>
  <c r="L164" i="30"/>
  <c r="L165" i="30"/>
  <c r="L166" i="30"/>
  <c r="L167" i="30"/>
  <c r="L168" i="30"/>
  <c r="L169" i="30"/>
  <c r="L170" i="30"/>
  <c r="L171" i="30"/>
  <c r="L172" i="30"/>
  <c r="L173" i="30"/>
  <c r="L174" i="30"/>
  <c r="L175" i="30"/>
  <c r="L176" i="30"/>
  <c r="L177" i="30"/>
  <c r="L178" i="30"/>
  <c r="L179" i="30"/>
  <c r="L180" i="30"/>
  <c r="L181" i="30"/>
  <c r="L182" i="30"/>
  <c r="L183" i="30"/>
  <c r="L184" i="30"/>
  <c r="L185" i="30"/>
  <c r="L186" i="30"/>
  <c r="L187" i="30"/>
  <c r="L188" i="30"/>
  <c r="L189" i="30"/>
  <c r="L190" i="30"/>
  <c r="L191" i="30"/>
  <c r="L192" i="30"/>
  <c r="L193" i="30"/>
  <c r="L194" i="30"/>
  <c r="L195" i="30"/>
  <c r="L196" i="30"/>
  <c r="L197" i="30"/>
  <c r="L198" i="30"/>
  <c r="L199" i="30"/>
  <c r="L200" i="30"/>
  <c r="L201" i="30"/>
  <c r="L202" i="30"/>
  <c r="L203" i="30"/>
  <c r="L204" i="30"/>
  <c r="L205" i="30"/>
  <c r="L206" i="30"/>
  <c r="L207" i="30"/>
  <c r="L208" i="30"/>
  <c r="L209" i="30"/>
  <c r="L210" i="30"/>
  <c r="L211" i="30"/>
  <c r="L212" i="30"/>
  <c r="L213" i="30"/>
  <c r="L214" i="30"/>
  <c r="L215" i="30"/>
  <c r="L216" i="30"/>
  <c r="L217" i="30"/>
  <c r="L218" i="30"/>
  <c r="L219" i="30"/>
  <c r="L220" i="30"/>
  <c r="L221" i="30"/>
  <c r="L222" i="30"/>
  <c r="L223" i="30"/>
  <c r="L224" i="30"/>
  <c r="L225" i="30"/>
  <c r="L226" i="30"/>
  <c r="L227" i="30"/>
  <c r="L228" i="30"/>
  <c r="L229" i="30"/>
  <c r="L230" i="30"/>
  <c r="L231" i="30"/>
  <c r="L232" i="30"/>
  <c r="L233" i="30"/>
  <c r="L234" i="30"/>
  <c r="L235" i="30"/>
  <c r="L236" i="30"/>
  <c r="L237" i="30"/>
  <c r="L238" i="30"/>
  <c r="L239" i="30"/>
  <c r="L240" i="30"/>
  <c r="L241" i="30"/>
  <c r="L242" i="30"/>
  <c r="L243" i="30"/>
  <c r="L244" i="30"/>
  <c r="L245" i="30"/>
  <c r="L246" i="30"/>
  <c r="L247" i="30"/>
  <c r="L248" i="30"/>
  <c r="L249" i="30"/>
  <c r="L250" i="30"/>
  <c r="L251" i="30"/>
  <c r="L252" i="30"/>
  <c r="L253" i="30"/>
  <c r="L254" i="30"/>
  <c r="L255" i="30"/>
  <c r="L256" i="30"/>
  <c r="L257" i="30"/>
  <c r="L258" i="30"/>
  <c r="L259" i="30"/>
  <c r="L260" i="30"/>
  <c r="L261" i="30"/>
  <c r="L262" i="30"/>
  <c r="L263" i="30"/>
  <c r="L264" i="30"/>
  <c r="L265" i="30"/>
  <c r="L266" i="30"/>
  <c r="L267" i="30"/>
  <c r="L268" i="30"/>
  <c r="L269" i="30"/>
  <c r="L270" i="30"/>
  <c r="L271" i="30"/>
  <c r="L272" i="30"/>
  <c r="L273" i="30"/>
  <c r="L274" i="30"/>
  <c r="L275" i="30"/>
  <c r="L276" i="30"/>
  <c r="L277" i="30"/>
  <c r="L278" i="30"/>
  <c r="L279" i="30"/>
  <c r="L280" i="30"/>
  <c r="L281" i="30"/>
  <c r="L282" i="30"/>
  <c r="L283" i="30"/>
  <c r="L284" i="30"/>
  <c r="L285" i="30"/>
  <c r="L286" i="30"/>
  <c r="L287" i="30"/>
  <c r="L288" i="30"/>
  <c r="L289" i="30"/>
  <c r="L290" i="30"/>
  <c r="L291" i="30"/>
  <c r="L292" i="30"/>
  <c r="L293" i="30"/>
  <c r="L294" i="30"/>
  <c r="L295" i="30"/>
  <c r="L296" i="30"/>
  <c r="L297" i="30"/>
  <c r="L298" i="30"/>
  <c r="L299" i="30"/>
  <c r="L300" i="30"/>
  <c r="L301" i="30"/>
  <c r="L302" i="30"/>
  <c r="L303" i="30"/>
  <c r="L304" i="30"/>
  <c r="L305" i="30"/>
  <c r="L306" i="30"/>
  <c r="L307" i="30"/>
  <c r="L308" i="30"/>
  <c r="L309" i="30"/>
  <c r="L310" i="30"/>
  <c r="L311" i="30"/>
  <c r="L312" i="30"/>
  <c r="L313" i="30"/>
  <c r="L314" i="30"/>
  <c r="L315" i="30"/>
  <c r="L316" i="30"/>
  <c r="L317" i="30"/>
  <c r="L318" i="30"/>
  <c r="L319" i="30"/>
  <c r="L320" i="30"/>
  <c r="L321" i="30"/>
  <c r="L322" i="30"/>
  <c r="L323" i="30"/>
  <c r="L324" i="30"/>
  <c r="L325" i="30"/>
  <c r="L326" i="30"/>
  <c r="L327" i="30"/>
  <c r="L328" i="30"/>
  <c r="L329" i="30"/>
  <c r="L330" i="30"/>
  <c r="L331" i="30"/>
  <c r="L332" i="30"/>
  <c r="L333" i="30"/>
  <c r="L334" i="30"/>
  <c r="L335" i="30"/>
  <c r="L336" i="30"/>
  <c r="L337" i="30"/>
  <c r="L338" i="30"/>
  <c r="L339" i="30"/>
  <c r="L340" i="30"/>
  <c r="L341" i="30"/>
  <c r="L342" i="30"/>
  <c r="L343" i="30"/>
  <c r="L344" i="30"/>
  <c r="L345" i="30"/>
  <c r="L346" i="30"/>
  <c r="L347" i="30"/>
  <c r="L348" i="30"/>
  <c r="L349" i="30"/>
  <c r="L350" i="30"/>
  <c r="L351" i="30"/>
  <c r="L352" i="30"/>
  <c r="L353" i="30"/>
  <c r="L354" i="30"/>
  <c r="L355" i="30"/>
  <c r="L356" i="30"/>
  <c r="L357" i="30"/>
  <c r="L358" i="30"/>
  <c r="L359" i="30"/>
  <c r="L360" i="30"/>
  <c r="L361" i="30"/>
  <c r="L362" i="30"/>
  <c r="L363" i="30"/>
  <c r="L364" i="30"/>
  <c r="L365" i="30"/>
  <c r="L366" i="30"/>
  <c r="L367" i="30"/>
  <c r="L368" i="30"/>
  <c r="L369" i="30"/>
  <c r="L370" i="30"/>
  <c r="L371" i="30"/>
  <c r="L372" i="30"/>
  <c r="L373" i="30"/>
  <c r="L374" i="30"/>
  <c r="L375" i="30"/>
  <c r="L376" i="30"/>
  <c r="L377" i="30"/>
  <c r="L378" i="30"/>
  <c r="L379" i="30"/>
  <c r="L380" i="30"/>
  <c r="L381" i="30"/>
  <c r="L382" i="30"/>
  <c r="L383" i="30"/>
  <c r="L384" i="30"/>
  <c r="L385" i="30"/>
  <c r="L386" i="30"/>
  <c r="L387" i="30"/>
  <c r="L388" i="30"/>
  <c r="L389" i="30"/>
  <c r="L390" i="30"/>
  <c r="L391" i="30"/>
  <c r="L392" i="30"/>
  <c r="L393" i="30"/>
  <c r="L394" i="30"/>
  <c r="L395" i="30"/>
  <c r="L396" i="30"/>
  <c r="L397" i="30"/>
  <c r="L398" i="30"/>
  <c r="L399" i="30"/>
  <c r="L400" i="30"/>
  <c r="L401" i="30"/>
  <c r="L402" i="30"/>
  <c r="L403" i="30"/>
  <c r="L404" i="30"/>
  <c r="L405" i="30"/>
  <c r="L406" i="30"/>
  <c r="L407" i="30"/>
  <c r="L408" i="30"/>
  <c r="L409" i="30"/>
  <c r="L410" i="30"/>
  <c r="L411" i="30"/>
  <c r="L412" i="30"/>
  <c r="L413" i="30"/>
  <c r="L414" i="30"/>
  <c r="L415" i="30"/>
  <c r="L416" i="30"/>
  <c r="L417" i="30"/>
  <c r="L418" i="30"/>
  <c r="L419" i="30"/>
  <c r="L420" i="30"/>
  <c r="L421" i="30"/>
  <c r="L422" i="30"/>
  <c r="L423" i="30"/>
  <c r="L424" i="30"/>
  <c r="L425" i="30"/>
  <c r="L426" i="30"/>
  <c r="L427" i="30"/>
  <c r="L428" i="30"/>
  <c r="L429" i="30"/>
  <c r="L430" i="30"/>
  <c r="L431" i="30"/>
  <c r="L432" i="30"/>
  <c r="L433" i="30"/>
  <c r="L434" i="30"/>
  <c r="L435" i="30"/>
  <c r="L436" i="30"/>
  <c r="L437" i="30"/>
  <c r="L438" i="30"/>
  <c r="L439" i="30"/>
  <c r="L440" i="30"/>
  <c r="L441" i="30"/>
  <c r="L442" i="30"/>
  <c r="L443" i="30"/>
  <c r="L444" i="30"/>
  <c r="L445" i="30"/>
  <c r="L446" i="30"/>
  <c r="L447" i="30"/>
  <c r="L448" i="30"/>
  <c r="L449" i="30"/>
  <c r="L450" i="30"/>
  <c r="L451" i="30"/>
  <c r="L452" i="30"/>
  <c r="L453" i="30"/>
  <c r="L454" i="30"/>
  <c r="L455" i="30"/>
  <c r="L456" i="30"/>
  <c r="L457" i="30"/>
  <c r="L458" i="30"/>
  <c r="L459" i="30"/>
  <c r="L460" i="30"/>
  <c r="L461" i="30"/>
  <c r="L462" i="30"/>
  <c r="L463" i="30"/>
  <c r="L464" i="30"/>
  <c r="L465" i="30"/>
  <c r="L466" i="30"/>
  <c r="L467" i="30"/>
  <c r="L468" i="30"/>
  <c r="L469" i="30"/>
  <c r="L470" i="30"/>
  <c r="L471" i="30"/>
  <c r="L472" i="30"/>
  <c r="L473" i="30"/>
  <c r="L474" i="30"/>
  <c r="L475" i="30"/>
  <c r="L476" i="30"/>
  <c r="L477" i="30"/>
  <c r="L478" i="30"/>
  <c r="L479" i="30"/>
  <c r="L480" i="30"/>
  <c r="L481" i="30"/>
  <c r="L482" i="30"/>
  <c r="L483" i="30"/>
  <c r="L484" i="30"/>
  <c r="L485" i="30"/>
  <c r="L486" i="30"/>
  <c r="L487" i="30"/>
  <c r="L488" i="30"/>
  <c r="L489" i="30"/>
  <c r="L490" i="30"/>
  <c r="L491" i="30"/>
  <c r="L492" i="30"/>
  <c r="L493" i="30"/>
  <c r="L494" i="30"/>
  <c r="L495" i="30"/>
  <c r="L496" i="30"/>
  <c r="L497" i="30"/>
  <c r="L498" i="30"/>
  <c r="L499" i="30"/>
  <c r="L500" i="30"/>
  <c r="L501" i="30"/>
  <c r="L502" i="30"/>
  <c r="L503" i="30"/>
  <c r="L504" i="30"/>
  <c r="L505" i="30"/>
  <c r="L506" i="30"/>
  <c r="L507" i="30"/>
  <c r="L508" i="30"/>
  <c r="L509" i="30"/>
  <c r="L510" i="30"/>
  <c r="L511" i="30"/>
  <c r="L512" i="30"/>
  <c r="L513" i="30"/>
  <c r="L514" i="30"/>
  <c r="L515" i="30"/>
  <c r="L516" i="30"/>
  <c r="L517" i="30"/>
  <c r="L518" i="30"/>
  <c r="L519" i="30"/>
  <c r="L520" i="30"/>
  <c r="L521" i="30"/>
  <c r="L522" i="30"/>
  <c r="L523" i="30"/>
  <c r="L524" i="30"/>
  <c r="L525" i="30"/>
  <c r="L526" i="30"/>
  <c r="L527" i="30"/>
  <c r="L528" i="30"/>
  <c r="L529" i="30"/>
  <c r="L530" i="30"/>
  <c r="L531" i="30"/>
  <c r="L532" i="30"/>
  <c r="L533" i="30"/>
  <c r="L534" i="30"/>
  <c r="L535" i="30"/>
  <c r="L536" i="30"/>
  <c r="L537" i="30"/>
  <c r="L538" i="30"/>
  <c r="L539" i="30"/>
  <c r="L540" i="30"/>
  <c r="L541" i="30"/>
  <c r="L542" i="30"/>
  <c r="L543" i="30"/>
  <c r="L544" i="30"/>
  <c r="L545" i="30"/>
  <c r="L546" i="30"/>
  <c r="L547" i="30"/>
  <c r="L548" i="30"/>
  <c r="L549" i="30"/>
  <c r="L550" i="30"/>
  <c r="L551" i="30"/>
  <c r="L552" i="30"/>
  <c r="L553" i="30"/>
  <c r="L554" i="30"/>
  <c r="L555" i="30"/>
  <c r="L556" i="30"/>
  <c r="L557" i="30"/>
  <c r="L558" i="30"/>
  <c r="L559" i="30"/>
  <c r="L560" i="30"/>
  <c r="L561" i="30"/>
  <c r="L562" i="30"/>
  <c r="L563" i="30"/>
  <c r="L564" i="30"/>
  <c r="L565" i="30"/>
  <c r="L566" i="30"/>
  <c r="L567" i="30"/>
  <c r="L568" i="30"/>
  <c r="L569" i="30"/>
  <c r="L570" i="30"/>
  <c r="L571" i="30"/>
  <c r="L572" i="30"/>
  <c r="L573" i="30"/>
  <c r="L574" i="30"/>
  <c r="L575" i="30"/>
  <c r="L576" i="30"/>
  <c r="L577" i="30"/>
  <c r="L578" i="30"/>
  <c r="L579" i="30"/>
  <c r="L580" i="30"/>
  <c r="L581" i="30"/>
  <c r="L582" i="30"/>
  <c r="L583" i="30"/>
  <c r="L584" i="30"/>
  <c r="L585" i="30"/>
  <c r="L586" i="30"/>
  <c r="L587" i="30"/>
  <c r="L588" i="30"/>
  <c r="L589" i="30"/>
  <c r="L590" i="30"/>
  <c r="L591" i="30"/>
  <c r="L592" i="30"/>
  <c r="L593" i="30"/>
  <c r="L594" i="30"/>
  <c r="L595" i="30"/>
  <c r="L596" i="30"/>
  <c r="L597" i="30"/>
  <c r="L598" i="30"/>
  <c r="L599" i="30"/>
  <c r="L600" i="30"/>
  <c r="L601" i="30"/>
  <c r="L602" i="30"/>
  <c r="L603" i="30"/>
  <c r="L604" i="30"/>
  <c r="L605" i="30"/>
  <c r="L606" i="30"/>
  <c r="L607" i="30"/>
  <c r="L608" i="30"/>
  <c r="L609" i="30"/>
  <c r="L610" i="30"/>
  <c r="L611" i="30"/>
  <c r="L612" i="30"/>
  <c r="L613" i="30"/>
  <c r="L614" i="30"/>
  <c r="L615" i="30"/>
  <c r="L616" i="30"/>
  <c r="L617" i="30"/>
  <c r="L618" i="30"/>
  <c r="L619" i="30"/>
  <c r="L620" i="30"/>
  <c r="L621" i="30"/>
  <c r="L622" i="30"/>
  <c r="L623" i="30"/>
  <c r="L624" i="30"/>
  <c r="L625" i="30"/>
  <c r="L626" i="30"/>
  <c r="L627" i="30"/>
  <c r="L628" i="30"/>
  <c r="L629" i="30"/>
  <c r="L630" i="30"/>
  <c r="L631" i="30"/>
  <c r="L632" i="30"/>
  <c r="L633" i="30"/>
  <c r="L634" i="30"/>
  <c r="L635" i="30"/>
  <c r="L636" i="30"/>
  <c r="L637" i="30"/>
  <c r="L638" i="30"/>
  <c r="L639" i="30"/>
  <c r="L640" i="30"/>
  <c r="L641" i="30"/>
  <c r="L642" i="30"/>
  <c r="L643" i="30"/>
  <c r="L644" i="30"/>
  <c r="L645" i="30"/>
  <c r="L646" i="30"/>
  <c r="L647" i="30"/>
  <c r="L648" i="30"/>
  <c r="L649" i="30"/>
  <c r="L650" i="30"/>
  <c r="L651" i="30"/>
  <c r="L652" i="30"/>
  <c r="L653" i="30"/>
  <c r="L654" i="30"/>
  <c r="L655" i="30"/>
  <c r="L656" i="30"/>
  <c r="L657" i="30"/>
  <c r="L658" i="30"/>
  <c r="L659" i="30"/>
  <c r="L660" i="30"/>
  <c r="L661" i="30"/>
  <c r="L662" i="30"/>
  <c r="L663" i="30"/>
  <c r="L664" i="30"/>
  <c r="L665" i="30"/>
  <c r="L666" i="30"/>
  <c r="L667" i="30"/>
  <c r="L668" i="30"/>
  <c r="L669" i="30"/>
  <c r="L670" i="30"/>
  <c r="L671" i="30"/>
  <c r="L672" i="30"/>
  <c r="L673" i="30"/>
  <c r="L674" i="30"/>
  <c r="L675" i="30"/>
  <c r="L676" i="30"/>
  <c r="L677" i="30"/>
  <c r="L678" i="30"/>
  <c r="L679" i="30"/>
  <c r="L680" i="30"/>
  <c r="L681" i="30"/>
  <c r="L682" i="30"/>
  <c r="L683" i="30"/>
  <c r="L684" i="30"/>
  <c r="L685" i="30"/>
  <c r="L686" i="30"/>
  <c r="L687" i="30"/>
  <c r="L688" i="30"/>
  <c r="L689" i="30"/>
  <c r="L690" i="30"/>
  <c r="L691" i="30"/>
  <c r="L692" i="30"/>
  <c r="L693" i="30"/>
  <c r="L694" i="30"/>
  <c r="L695" i="30"/>
  <c r="L696" i="30"/>
  <c r="L697" i="30"/>
  <c r="L698" i="30"/>
  <c r="L699" i="30"/>
  <c r="L700" i="30"/>
  <c r="L701" i="30"/>
  <c r="L702" i="30"/>
  <c r="L703" i="30"/>
  <c r="L704" i="30"/>
  <c r="L705" i="30"/>
  <c r="L706" i="30"/>
  <c r="L707" i="30"/>
  <c r="L708" i="30"/>
  <c r="L709" i="30"/>
  <c r="L710" i="30"/>
  <c r="L711" i="30"/>
  <c r="L712" i="30"/>
  <c r="L713" i="30"/>
  <c r="L714" i="30"/>
  <c r="L715" i="30"/>
  <c r="L716" i="30"/>
  <c r="L717" i="30"/>
  <c r="L718" i="30"/>
  <c r="L719" i="30"/>
  <c r="L720" i="30"/>
  <c r="L721" i="30"/>
  <c r="L722" i="30"/>
  <c r="L723" i="30"/>
  <c r="L724" i="30"/>
  <c r="L725" i="30"/>
  <c r="L726" i="30"/>
  <c r="L727" i="30"/>
  <c r="L728" i="30"/>
  <c r="L729" i="30"/>
  <c r="L730" i="30"/>
  <c r="L731" i="30"/>
  <c r="L732" i="30"/>
  <c r="L733" i="30"/>
  <c r="L734" i="30"/>
  <c r="L735" i="30"/>
  <c r="L736" i="30"/>
  <c r="L737" i="30"/>
  <c r="L738" i="30"/>
  <c r="L739" i="30"/>
  <c r="L740" i="30"/>
  <c r="L741" i="30"/>
  <c r="L742" i="30"/>
  <c r="L743" i="30"/>
  <c r="L744" i="30"/>
  <c r="L745" i="30"/>
  <c r="L746" i="30"/>
  <c r="L747" i="30"/>
  <c r="L748" i="30"/>
  <c r="L749" i="30"/>
  <c r="L750" i="30"/>
  <c r="L751" i="30"/>
  <c r="L752" i="30"/>
  <c r="L753" i="30"/>
  <c r="L754" i="30"/>
  <c r="L755" i="30"/>
  <c r="L756" i="30"/>
  <c r="L757" i="30"/>
  <c r="L758" i="30"/>
  <c r="L759" i="30"/>
  <c r="L760" i="30"/>
  <c r="L761" i="30"/>
  <c r="L762" i="30"/>
  <c r="L763" i="30"/>
  <c r="L764" i="30"/>
  <c r="L765" i="30"/>
  <c r="L766" i="30"/>
  <c r="L767" i="30"/>
  <c r="L768" i="30"/>
  <c r="L769" i="30"/>
  <c r="L770" i="30"/>
  <c r="L771" i="30"/>
  <c r="L772" i="30"/>
  <c r="L773" i="30"/>
  <c r="L774" i="30"/>
  <c r="L775" i="30"/>
  <c r="L776" i="30"/>
  <c r="L777" i="30"/>
  <c r="L778" i="30"/>
  <c r="L779" i="30"/>
  <c r="L780" i="30"/>
  <c r="L781" i="30"/>
  <c r="L782" i="30"/>
  <c r="L783" i="30"/>
  <c r="L784" i="30"/>
  <c r="L785" i="30"/>
  <c r="L786" i="30"/>
  <c r="L787" i="30"/>
  <c r="L788" i="30"/>
  <c r="L789" i="30"/>
  <c r="L790" i="30"/>
  <c r="L791" i="30"/>
  <c r="L792" i="30"/>
  <c r="L793" i="30"/>
  <c r="L794" i="30"/>
  <c r="L795" i="30"/>
  <c r="L796" i="30"/>
  <c r="L797" i="30"/>
  <c r="L798" i="30"/>
  <c r="L799" i="30"/>
  <c r="L800" i="30"/>
  <c r="L801" i="30"/>
  <c r="L802" i="30"/>
  <c r="L803" i="30"/>
  <c r="L804" i="30"/>
  <c r="L805" i="30"/>
  <c r="L806" i="30"/>
  <c r="L807" i="30"/>
  <c r="L808" i="30"/>
  <c r="L809" i="30"/>
  <c r="L810" i="30"/>
  <c r="L811" i="30"/>
  <c r="L812" i="30"/>
  <c r="L813" i="30"/>
  <c r="L814" i="30"/>
  <c r="L815" i="30"/>
  <c r="L816" i="30"/>
  <c r="L817" i="30"/>
  <c r="L818" i="30"/>
  <c r="L819" i="30"/>
  <c r="L820" i="30"/>
  <c r="L821" i="30"/>
  <c r="L822" i="30"/>
  <c r="L823" i="30"/>
  <c r="L824" i="30"/>
  <c r="L825" i="30"/>
  <c r="L826" i="30"/>
  <c r="L827" i="30"/>
  <c r="L828" i="30"/>
  <c r="L829" i="30"/>
  <c r="L830" i="30"/>
  <c r="L831" i="30"/>
  <c r="L832" i="30"/>
  <c r="L833" i="30"/>
  <c r="L834" i="30"/>
  <c r="L835" i="30"/>
  <c r="L836" i="30"/>
  <c r="L837" i="30"/>
  <c r="L838" i="30"/>
  <c r="L839" i="30"/>
  <c r="L840" i="30"/>
  <c r="L841" i="30"/>
  <c r="L842" i="30"/>
  <c r="L843" i="30"/>
  <c r="L844" i="30"/>
  <c r="L845" i="30"/>
  <c r="L846" i="30"/>
  <c r="L847" i="30"/>
  <c r="L848" i="30"/>
  <c r="L849" i="30"/>
  <c r="L850" i="30"/>
  <c r="L851" i="30"/>
  <c r="L852" i="30"/>
  <c r="L853" i="30"/>
  <c r="L854" i="30"/>
  <c r="L855" i="30"/>
  <c r="L856" i="30"/>
  <c r="L857" i="30"/>
  <c r="L858" i="30"/>
  <c r="L859" i="30"/>
  <c r="L860" i="30"/>
  <c r="L861" i="30"/>
  <c r="L862" i="30"/>
  <c r="L863" i="30"/>
  <c r="L864" i="30"/>
  <c r="L865" i="30"/>
  <c r="L866" i="30"/>
  <c r="L867" i="30"/>
  <c r="L868" i="30"/>
  <c r="L869" i="30"/>
  <c r="L870" i="30"/>
  <c r="L871" i="30"/>
  <c r="L872" i="30"/>
  <c r="L873" i="30"/>
  <c r="L874" i="30"/>
  <c r="L875" i="30"/>
  <c r="L876" i="30"/>
  <c r="L877" i="30"/>
  <c r="L878" i="30"/>
  <c r="L879" i="30"/>
  <c r="L880" i="30"/>
  <c r="L881" i="30"/>
  <c r="L882" i="30"/>
  <c r="L883" i="30"/>
  <c r="L884" i="30"/>
  <c r="L885" i="30"/>
  <c r="L886" i="30"/>
  <c r="L887" i="30"/>
  <c r="L888" i="30"/>
  <c r="L889" i="30"/>
  <c r="L890" i="30"/>
  <c r="L891" i="30"/>
  <c r="L892" i="30"/>
  <c r="L893" i="30"/>
  <c r="L894" i="30"/>
  <c r="L895" i="30"/>
  <c r="L896" i="30"/>
  <c r="L897" i="30"/>
  <c r="L898" i="30"/>
  <c r="L899" i="30"/>
  <c r="L900" i="30"/>
  <c r="L901" i="30"/>
  <c r="L902" i="30"/>
  <c r="L903" i="30"/>
  <c r="L904" i="30"/>
  <c r="L905" i="30"/>
  <c r="L906" i="30"/>
  <c r="L907" i="30"/>
  <c r="L908" i="30"/>
  <c r="L909" i="30"/>
  <c r="L910" i="30"/>
  <c r="L911" i="30"/>
  <c r="L912" i="30"/>
  <c r="L913" i="30"/>
  <c r="L914" i="30"/>
  <c r="L915" i="30"/>
  <c r="L916" i="30"/>
  <c r="L917" i="30"/>
  <c r="L918" i="30"/>
  <c r="L919" i="30"/>
  <c r="L920" i="30"/>
  <c r="L921" i="30"/>
  <c r="L922" i="30"/>
  <c r="L923" i="30"/>
  <c r="L924" i="30"/>
  <c r="L925" i="30"/>
  <c r="L926" i="30"/>
  <c r="L927" i="30"/>
  <c r="L928" i="30"/>
  <c r="L929" i="30"/>
  <c r="L930" i="30"/>
  <c r="L931" i="30"/>
  <c r="L932" i="30"/>
  <c r="L933" i="30"/>
  <c r="L934" i="30"/>
  <c r="L935" i="30"/>
  <c r="L936" i="30"/>
  <c r="L937" i="30"/>
  <c r="L938" i="30"/>
  <c r="L939" i="30"/>
  <c r="L940" i="30"/>
  <c r="L941" i="30"/>
  <c r="L942" i="30"/>
  <c r="L943" i="30"/>
  <c r="L944" i="30"/>
  <c r="L945" i="30"/>
  <c r="L946" i="30"/>
  <c r="L947" i="30"/>
  <c r="L948" i="30"/>
  <c r="L949" i="30"/>
  <c r="L950" i="30"/>
  <c r="L951" i="30"/>
  <c r="L952" i="30"/>
  <c r="L953" i="30"/>
  <c r="L954" i="30"/>
  <c r="L955" i="30"/>
  <c r="L956" i="30"/>
  <c r="L957" i="30"/>
  <c r="L958" i="30"/>
  <c r="L959" i="30"/>
  <c r="L960" i="30"/>
  <c r="L961" i="30"/>
  <c r="L962" i="30"/>
  <c r="L963" i="30"/>
  <c r="L964" i="30"/>
  <c r="L965" i="30"/>
  <c r="L966" i="30"/>
  <c r="L967" i="30"/>
  <c r="L968" i="30"/>
  <c r="L969" i="30"/>
  <c r="L970" i="30"/>
  <c r="L971" i="30"/>
  <c r="L972" i="30"/>
  <c r="L973" i="30"/>
  <c r="L974" i="30"/>
  <c r="L975" i="30"/>
  <c r="L976" i="30"/>
  <c r="L977" i="30"/>
  <c r="L978" i="30"/>
  <c r="L979" i="30"/>
  <c r="L980" i="30"/>
  <c r="L981" i="30"/>
  <c r="L982" i="30"/>
  <c r="L983" i="30"/>
  <c r="L984" i="30"/>
  <c r="L985" i="30"/>
  <c r="L986" i="30"/>
  <c r="L987" i="30"/>
  <c r="L988" i="30"/>
  <c r="L989" i="30"/>
  <c r="L990" i="30"/>
  <c r="L991" i="30"/>
  <c r="L992" i="30"/>
  <c r="L993" i="30"/>
  <c r="L994" i="30"/>
  <c r="L995" i="30"/>
  <c r="L996" i="30"/>
  <c r="L997" i="30"/>
  <c r="L998" i="30"/>
  <c r="L999" i="30"/>
  <c r="L1000" i="30"/>
  <c r="L1001" i="30"/>
  <c r="L1002" i="30"/>
  <c r="L1003" i="30"/>
  <c r="L1004" i="30"/>
  <c r="L1005" i="30"/>
  <c r="L1006" i="30"/>
  <c r="L1007" i="30"/>
  <c r="L1008" i="30"/>
  <c r="L1009" i="30"/>
  <c r="L1010" i="30"/>
  <c r="L1011" i="30"/>
  <c r="L1012" i="30"/>
  <c r="L1013" i="30"/>
  <c r="L1014" i="30"/>
  <c r="L1015" i="30"/>
  <c r="L1016" i="30"/>
  <c r="L1017" i="30"/>
  <c r="L1018" i="30"/>
  <c r="L1019" i="30"/>
  <c r="L1020" i="30"/>
  <c r="L1021" i="30"/>
  <c r="L1022" i="30"/>
  <c r="L1023" i="30"/>
  <c r="L1024" i="30"/>
  <c r="L1025" i="30"/>
  <c r="L1026" i="30"/>
  <c r="L1027" i="30"/>
  <c r="L1028" i="30"/>
  <c r="L1029" i="30"/>
  <c r="L1030" i="30"/>
  <c r="L1031" i="30"/>
  <c r="L1032" i="30"/>
  <c r="L1033" i="30"/>
  <c r="L1034" i="30"/>
  <c r="L1035" i="30"/>
  <c r="L1036" i="30"/>
  <c r="L1037" i="30"/>
  <c r="L1038" i="30"/>
  <c r="L1039" i="30"/>
  <c r="L1040" i="30"/>
  <c r="L1041" i="30"/>
  <c r="L1042" i="30"/>
  <c r="L1043" i="30"/>
  <c r="L1044" i="30"/>
  <c r="L1045" i="30"/>
  <c r="L1046" i="30"/>
  <c r="L1047" i="30"/>
  <c r="L1048" i="30"/>
  <c r="L1049" i="30"/>
  <c r="L1050" i="30"/>
  <c r="L1051" i="30"/>
  <c r="L1052" i="30"/>
  <c r="L1053" i="30"/>
  <c r="L1054" i="30"/>
  <c r="L1055" i="30"/>
  <c r="L1056" i="30"/>
  <c r="L1057" i="30"/>
  <c r="L1058" i="30"/>
  <c r="L1059" i="30"/>
  <c r="L1060" i="30"/>
  <c r="L1061" i="30"/>
  <c r="L1062" i="30"/>
  <c r="L1063" i="30"/>
  <c r="L1064" i="30"/>
  <c r="L1065" i="30"/>
  <c r="L1066" i="30"/>
  <c r="L1067" i="30"/>
  <c r="L1068" i="30"/>
  <c r="L1069" i="30"/>
  <c r="L1070" i="30"/>
  <c r="L1071" i="30"/>
  <c r="L1072" i="30"/>
  <c r="L1073" i="30"/>
  <c r="L1074" i="30"/>
  <c r="L1075" i="30"/>
  <c r="L1076" i="30"/>
  <c r="L1077" i="30"/>
  <c r="L1078" i="30"/>
  <c r="L1079" i="30"/>
  <c r="L1080" i="30"/>
  <c r="L1081" i="30"/>
  <c r="L1082" i="30"/>
  <c r="L1083" i="30"/>
  <c r="L1084" i="30"/>
  <c r="L1085" i="30"/>
  <c r="L1086" i="30"/>
  <c r="L1087" i="30"/>
  <c r="L1088" i="30"/>
  <c r="L1089" i="30"/>
  <c r="L1090" i="30"/>
  <c r="L1091" i="30"/>
  <c r="L1092" i="30"/>
  <c r="L1093" i="30"/>
  <c r="L1094" i="30"/>
  <c r="L1095" i="30"/>
  <c r="L1096" i="30"/>
  <c r="L1097" i="30"/>
  <c r="L1098" i="30"/>
  <c r="L1099" i="30"/>
  <c r="L1100" i="30"/>
  <c r="L1101" i="30"/>
  <c r="L1102" i="30"/>
  <c r="L1103" i="30"/>
  <c r="L1104" i="30"/>
  <c r="L1105" i="30"/>
  <c r="L1106" i="30"/>
  <c r="L1107" i="30"/>
  <c r="L1108" i="30"/>
  <c r="L1109" i="30"/>
  <c r="L1110" i="30"/>
  <c r="L1111" i="30"/>
  <c r="L1112" i="30"/>
  <c r="L1113" i="30"/>
  <c r="L1114" i="30"/>
  <c r="L1115" i="30"/>
  <c r="L1116" i="30"/>
  <c r="L1117" i="30"/>
  <c r="L1118" i="30"/>
  <c r="L1119" i="30"/>
  <c r="L1120" i="30"/>
  <c r="L1121" i="30"/>
  <c r="L1122" i="30"/>
  <c r="L1123" i="30"/>
  <c r="L1124" i="30"/>
  <c r="L1125" i="30"/>
  <c r="L1126" i="30"/>
  <c r="L1127" i="30"/>
  <c r="L1128" i="30"/>
  <c r="L1129" i="30"/>
  <c r="L1130" i="30"/>
  <c r="L1131" i="30"/>
  <c r="L1132" i="30"/>
  <c r="L1133" i="30"/>
  <c r="L1134" i="30"/>
  <c r="L1135" i="30"/>
  <c r="L1136" i="30"/>
  <c r="L1137" i="30"/>
  <c r="L1138" i="30"/>
  <c r="L1139" i="30"/>
  <c r="L1140" i="30"/>
  <c r="L1141" i="30"/>
  <c r="L1142" i="30"/>
  <c r="L1143" i="30"/>
  <c r="L1144" i="30"/>
  <c r="L1145" i="30"/>
  <c r="L1146" i="30"/>
  <c r="L1147" i="30"/>
  <c r="L1148" i="30"/>
  <c r="L1149" i="30"/>
  <c r="L1150" i="30"/>
  <c r="L1151" i="30"/>
  <c r="L1152" i="30"/>
  <c r="L1153" i="30"/>
  <c r="L1154" i="30"/>
  <c r="L1155" i="30"/>
  <c r="L1156" i="30"/>
  <c r="L1157" i="30"/>
  <c r="L1158" i="30"/>
  <c r="L1159" i="30"/>
  <c r="L1160" i="30"/>
  <c r="L1161" i="30"/>
  <c r="L1162" i="30"/>
  <c r="L1163" i="30"/>
  <c r="L1164" i="30"/>
  <c r="L1165" i="30"/>
  <c r="L1166" i="30"/>
  <c r="L1167" i="30"/>
  <c r="L1168" i="30"/>
  <c r="L1169" i="30"/>
  <c r="L1170" i="30"/>
  <c r="L1171" i="30"/>
  <c r="L1172" i="30"/>
  <c r="L1173" i="30"/>
  <c r="L1174" i="30"/>
  <c r="L1175" i="30"/>
  <c r="L1176" i="30"/>
  <c r="L1177" i="30"/>
  <c r="L1178" i="30"/>
  <c r="L1179" i="30"/>
  <c r="L1180" i="30"/>
  <c r="L1181" i="30"/>
  <c r="L1182" i="30"/>
  <c r="L1183" i="30"/>
  <c r="L1184" i="30"/>
  <c r="L1185" i="30"/>
  <c r="L1186" i="30"/>
  <c r="L1187" i="30"/>
  <c r="L1188" i="30"/>
  <c r="L1189" i="30"/>
  <c r="L1190" i="30"/>
  <c r="L1191" i="30"/>
  <c r="L1192" i="30"/>
  <c r="L1193" i="30"/>
  <c r="L1194" i="30"/>
  <c r="L1195" i="30"/>
  <c r="L1196" i="30"/>
  <c r="L1197" i="30"/>
  <c r="L1198" i="30"/>
  <c r="L1199" i="30"/>
  <c r="L1200" i="30"/>
  <c r="L1201" i="30"/>
  <c r="L1202" i="30"/>
  <c r="L1203" i="30"/>
  <c r="L1204" i="30"/>
  <c r="L1205" i="30"/>
  <c r="L1206" i="30"/>
  <c r="L1207" i="30"/>
  <c r="L1208" i="30"/>
  <c r="L1209" i="30"/>
  <c r="L1210" i="30"/>
  <c r="L1211" i="30"/>
  <c r="L1212" i="30"/>
  <c r="L1213" i="30"/>
  <c r="L1214" i="30"/>
  <c r="L1215" i="30"/>
  <c r="L1216" i="30"/>
  <c r="L1217" i="30"/>
  <c r="L1218" i="30"/>
  <c r="L1219" i="30"/>
  <c r="L1220" i="30"/>
  <c r="L1221" i="30"/>
  <c r="L1222" i="30"/>
  <c r="L1223" i="30"/>
  <c r="L1224" i="30"/>
  <c r="L1225" i="30"/>
  <c r="L1226" i="30"/>
  <c r="L1227" i="30"/>
  <c r="L1228" i="30"/>
  <c r="L1229" i="30"/>
  <c r="L1230" i="30"/>
  <c r="L1231" i="30"/>
  <c r="L1232" i="30"/>
  <c r="L1233" i="30"/>
  <c r="L1234" i="30"/>
  <c r="L1235" i="30"/>
  <c r="L1236" i="30"/>
  <c r="L1237" i="30"/>
  <c r="L1238" i="30"/>
  <c r="L1239" i="30"/>
  <c r="L1240" i="30"/>
  <c r="L1241" i="30"/>
  <c r="L1242" i="30"/>
  <c r="L1243" i="30"/>
  <c r="L1244" i="30"/>
  <c r="L1245" i="30"/>
  <c r="L1246" i="30"/>
  <c r="L1247" i="30"/>
  <c r="L1248" i="30"/>
  <c r="L1249" i="30"/>
  <c r="L1250" i="30"/>
  <c r="L1251" i="30"/>
  <c r="L1252" i="30"/>
  <c r="L1253" i="30"/>
  <c r="L1254" i="30"/>
  <c r="L1255" i="30"/>
  <c r="L1256" i="30"/>
  <c r="L1257" i="30"/>
  <c r="L1258" i="30"/>
  <c r="L1259" i="30"/>
  <c r="L1260" i="30"/>
  <c r="L1261" i="30"/>
  <c r="L1262" i="30"/>
  <c r="L1263" i="30"/>
  <c r="L1264" i="30"/>
  <c r="L1265" i="30"/>
  <c r="L1266" i="30"/>
  <c r="L1267" i="30"/>
  <c r="L1268" i="30"/>
  <c r="L1269" i="30"/>
  <c r="L1270" i="30"/>
  <c r="L1271" i="30"/>
  <c r="L1272" i="30"/>
  <c r="L1273" i="30"/>
  <c r="L1274" i="30"/>
  <c r="L1275" i="30"/>
  <c r="L1276" i="30"/>
  <c r="L1277" i="30"/>
  <c r="L1278" i="30"/>
  <c r="L1279" i="30"/>
  <c r="L1280" i="30"/>
  <c r="L1281" i="30"/>
  <c r="L1282" i="30"/>
  <c r="L1283" i="30"/>
  <c r="L1284" i="30"/>
  <c r="L1285" i="30"/>
  <c r="L1286" i="30"/>
  <c r="L1287" i="30"/>
  <c r="L1288" i="30"/>
  <c r="L1289" i="30"/>
  <c r="L1290" i="30"/>
  <c r="L1291" i="30"/>
  <c r="L1292" i="30"/>
  <c r="L1293" i="30"/>
  <c r="L1294" i="30"/>
  <c r="L1295" i="30"/>
  <c r="L1296" i="30"/>
  <c r="L1297" i="30"/>
  <c r="L1298" i="30"/>
  <c r="L1299" i="30"/>
  <c r="L1300" i="30"/>
  <c r="L1301" i="30"/>
  <c r="L1302" i="30"/>
  <c r="L1303" i="30"/>
  <c r="L1304" i="30"/>
  <c r="L1305" i="30"/>
  <c r="L1306" i="30"/>
  <c r="L1307" i="30"/>
  <c r="L1308" i="30"/>
  <c r="L1309" i="30"/>
  <c r="L1310" i="30"/>
  <c r="L1311" i="30"/>
  <c r="L1312" i="30"/>
  <c r="L1313" i="30"/>
  <c r="L1314" i="30"/>
  <c r="L1315" i="30"/>
  <c r="L1316" i="30"/>
  <c r="L1317" i="30"/>
  <c r="L1318" i="30"/>
  <c r="L1319" i="30"/>
  <c r="L1320" i="30"/>
  <c r="L1321" i="30"/>
  <c r="L1322" i="30"/>
  <c r="L1323" i="30"/>
  <c r="L1324" i="30"/>
  <c r="L1325" i="30"/>
  <c r="L1326" i="30"/>
  <c r="L1327" i="30"/>
  <c r="L1328" i="30"/>
  <c r="L1329" i="30"/>
  <c r="L1330" i="30"/>
  <c r="L1331" i="30"/>
  <c r="L1332" i="30"/>
  <c r="L1333" i="30"/>
  <c r="L1334" i="30"/>
  <c r="L1335" i="30"/>
  <c r="L1336" i="30"/>
  <c r="L1337" i="30"/>
  <c r="L1338" i="30"/>
  <c r="L1339" i="30"/>
  <c r="L1340" i="30"/>
  <c r="L1341" i="30"/>
  <c r="L1342" i="30"/>
  <c r="L1343" i="30"/>
  <c r="L1344" i="30"/>
  <c r="L1345" i="30"/>
  <c r="L1346" i="30"/>
  <c r="L1347" i="30"/>
  <c r="L1348" i="30"/>
  <c r="L1349" i="30"/>
  <c r="L1350" i="30"/>
  <c r="L1351" i="30"/>
  <c r="L1352" i="30"/>
  <c r="L1353" i="30"/>
  <c r="L1354" i="30"/>
  <c r="L1355" i="30"/>
  <c r="L1356" i="30"/>
  <c r="L1357" i="30"/>
  <c r="L1358" i="30"/>
  <c r="L1359" i="30"/>
  <c r="L1360" i="30"/>
  <c r="L1361" i="30"/>
  <c r="L1362" i="30"/>
  <c r="L1363" i="30"/>
  <c r="L1364" i="30"/>
  <c r="L1365" i="30"/>
  <c r="L1366" i="30"/>
  <c r="L1367" i="30"/>
  <c r="L1368" i="30"/>
  <c r="L1369" i="30"/>
  <c r="L1370" i="30"/>
  <c r="L1371" i="30"/>
  <c r="L1372" i="30"/>
  <c r="L1373" i="30"/>
  <c r="L1374" i="30"/>
  <c r="L1375" i="30"/>
  <c r="L1376" i="30"/>
  <c r="L1377" i="30"/>
  <c r="L1378" i="30"/>
  <c r="L1379" i="30"/>
  <c r="L1380" i="30"/>
  <c r="L1381" i="30"/>
  <c r="L1382" i="30"/>
  <c r="L1383" i="30"/>
  <c r="L1384" i="30"/>
  <c r="L1385" i="30"/>
  <c r="L1386" i="30"/>
  <c r="L1387" i="30"/>
  <c r="L1388" i="30"/>
  <c r="L1389" i="30"/>
  <c r="L1390" i="30"/>
  <c r="L1391" i="30"/>
  <c r="L1392" i="30"/>
  <c r="L1393" i="30"/>
  <c r="L1394" i="30"/>
  <c r="L1395" i="30"/>
  <c r="L1396" i="30"/>
  <c r="L1397" i="30"/>
  <c r="L1398" i="30"/>
  <c r="L1399" i="30"/>
  <c r="L1400" i="30"/>
  <c r="L1401" i="30"/>
  <c r="L1402" i="30"/>
  <c r="L1403" i="30"/>
  <c r="L1404" i="30"/>
  <c r="L1405" i="30"/>
  <c r="L1406" i="30"/>
  <c r="L1407" i="30"/>
  <c r="L1408" i="30"/>
  <c r="L1409" i="30"/>
  <c r="L1410" i="30"/>
  <c r="L1411" i="30"/>
  <c r="L1412" i="30"/>
  <c r="L1413" i="30"/>
  <c r="L1414" i="30"/>
  <c r="L1415" i="30"/>
  <c r="L1416" i="30"/>
  <c r="L1417" i="30"/>
  <c r="L1418" i="30"/>
  <c r="L1419" i="30"/>
  <c r="L1420" i="30"/>
  <c r="L1421" i="30"/>
  <c r="L1422" i="30"/>
  <c r="L1423" i="30"/>
  <c r="L1424" i="30"/>
  <c r="L1425" i="30"/>
  <c r="L1426" i="30"/>
  <c r="L1427" i="30"/>
  <c r="L1428" i="30"/>
  <c r="L1429" i="30"/>
  <c r="L1430" i="30"/>
  <c r="L1431" i="30"/>
  <c r="L1432" i="30"/>
  <c r="L1433" i="30"/>
  <c r="L1434" i="30"/>
  <c r="L1435" i="30"/>
  <c r="L1436" i="30"/>
  <c r="L1437" i="30"/>
  <c r="L1438" i="30"/>
  <c r="L1439" i="30"/>
  <c r="L1440" i="30"/>
  <c r="L1441" i="30"/>
  <c r="L1442" i="30"/>
  <c r="L1443" i="30"/>
  <c r="L1444" i="30"/>
  <c r="L1445" i="30"/>
  <c r="L1446" i="30"/>
  <c r="L1447" i="30"/>
  <c r="L1448" i="30"/>
  <c r="L1449" i="30"/>
  <c r="L1450" i="30"/>
  <c r="L1451" i="30"/>
  <c r="L1452" i="30"/>
  <c r="L1453" i="30"/>
  <c r="L1454" i="30"/>
  <c r="L1455" i="30"/>
  <c r="L1456" i="30"/>
  <c r="L1457" i="30"/>
  <c r="L1458" i="30"/>
  <c r="L1459" i="30"/>
  <c r="L1460" i="30"/>
  <c r="L1461" i="30"/>
  <c r="L1462" i="30"/>
  <c r="L1463" i="30"/>
  <c r="L1464" i="30"/>
  <c r="L1465" i="30"/>
  <c r="L1466" i="30"/>
  <c r="L1467" i="30"/>
  <c r="L1468" i="30"/>
  <c r="L1469" i="30"/>
  <c r="L1470" i="30"/>
  <c r="L1471" i="30"/>
  <c r="L1472" i="30"/>
  <c r="L1473" i="30"/>
  <c r="L1474" i="30"/>
  <c r="L1475" i="30"/>
  <c r="L1476" i="30"/>
  <c r="L1477" i="30"/>
  <c r="L1478" i="30"/>
  <c r="L1479" i="30"/>
  <c r="L1480" i="30"/>
  <c r="L1481" i="30"/>
  <c r="L1482" i="30"/>
  <c r="L1483" i="30"/>
  <c r="L1484" i="30"/>
  <c r="L1485" i="30"/>
  <c r="L1486" i="30"/>
  <c r="L1487" i="30"/>
  <c r="L1488" i="30"/>
  <c r="L1489" i="30"/>
  <c r="L1490" i="30"/>
  <c r="L1491" i="30"/>
  <c r="L1492" i="30"/>
  <c r="L1493" i="30"/>
  <c r="L1494" i="30"/>
  <c r="L1495" i="30"/>
  <c r="L1496" i="30"/>
  <c r="L1497" i="30"/>
  <c r="L1498" i="30"/>
  <c r="L1499" i="30"/>
  <c r="L1500" i="30"/>
  <c r="L1501" i="30"/>
  <c r="L1502" i="30"/>
  <c r="L1503" i="30"/>
  <c r="L1504" i="30"/>
  <c r="L1505" i="30"/>
  <c r="L1506" i="30"/>
  <c r="L1507" i="30"/>
  <c r="L1508" i="30"/>
  <c r="L1509" i="30"/>
  <c r="L1510" i="30"/>
  <c r="L1511" i="30"/>
  <c r="L1512" i="30"/>
  <c r="L1513" i="30"/>
  <c r="L1514" i="30"/>
  <c r="L1515" i="30"/>
  <c r="L1516" i="30"/>
  <c r="L1517" i="30"/>
  <c r="L1518" i="30"/>
  <c r="L1519" i="30"/>
  <c r="L1520" i="30"/>
  <c r="L1521" i="30"/>
  <c r="L1522" i="30"/>
  <c r="L1523" i="30"/>
  <c r="L1524" i="30"/>
  <c r="L1525" i="30"/>
  <c r="L1526" i="30"/>
  <c r="L1527" i="30"/>
  <c r="L1528" i="30"/>
  <c r="L1529" i="30"/>
  <c r="L1530" i="30"/>
  <c r="L1531" i="30"/>
  <c r="L1532" i="30"/>
  <c r="L1533" i="30"/>
  <c r="L1534" i="30"/>
  <c r="L1535" i="30"/>
  <c r="L1536" i="30"/>
  <c r="L1537" i="30"/>
  <c r="L1538" i="30"/>
  <c r="L1539" i="30"/>
  <c r="L1540" i="30"/>
  <c r="L1541" i="30"/>
  <c r="L1542" i="30"/>
  <c r="L1543" i="30"/>
  <c r="L1544" i="30"/>
  <c r="L1545" i="30"/>
  <c r="L1546" i="30"/>
  <c r="L1547" i="30"/>
  <c r="L1548" i="30"/>
  <c r="L1549" i="30"/>
  <c r="L1550" i="30"/>
  <c r="L1551" i="30"/>
  <c r="L1552" i="30"/>
  <c r="L1553" i="30"/>
  <c r="L1554" i="30"/>
  <c r="L1555" i="30"/>
  <c r="L1556" i="30"/>
  <c r="L1557" i="30"/>
  <c r="L1558" i="30"/>
  <c r="L1559" i="30"/>
  <c r="L1560" i="30"/>
  <c r="L1561" i="30"/>
  <c r="L1562" i="30"/>
  <c r="L1563" i="30"/>
  <c r="L1564" i="30"/>
  <c r="L1565" i="30"/>
  <c r="L1566" i="30"/>
  <c r="L1567" i="30"/>
  <c r="L1568" i="30"/>
  <c r="L1569" i="30"/>
  <c r="L1570" i="30"/>
  <c r="L1571" i="30"/>
  <c r="L1572" i="30"/>
  <c r="L1573" i="30"/>
  <c r="L1574" i="30"/>
  <c r="L1575" i="30"/>
  <c r="L1576" i="30"/>
  <c r="L1577" i="30"/>
  <c r="L1578" i="30"/>
  <c r="L1579" i="30"/>
  <c r="L1580" i="30"/>
  <c r="L1581" i="30"/>
  <c r="L1582" i="30"/>
  <c r="L1583" i="30"/>
  <c r="L1584" i="30"/>
  <c r="L1585" i="30"/>
  <c r="L1586" i="30"/>
  <c r="L1587" i="30"/>
  <c r="L1588" i="30"/>
  <c r="L1589" i="30"/>
  <c r="L1590" i="30"/>
  <c r="L1591" i="30"/>
  <c r="L1592" i="30"/>
  <c r="L1593" i="30"/>
  <c r="L1594" i="30"/>
  <c r="L1595" i="30"/>
  <c r="L1596" i="30"/>
  <c r="L1597" i="30"/>
  <c r="L1598" i="30"/>
  <c r="L1599" i="30"/>
  <c r="L1600" i="30"/>
  <c r="L1601" i="30"/>
  <c r="L1602" i="30"/>
  <c r="L1603" i="30"/>
  <c r="L1604" i="30"/>
  <c r="L1605" i="30"/>
  <c r="L1606" i="30"/>
  <c r="L1607" i="30"/>
  <c r="L1608" i="30"/>
  <c r="L1609" i="30"/>
  <c r="L1610" i="30"/>
  <c r="L1611" i="30"/>
  <c r="L1612" i="30"/>
  <c r="L1613" i="30"/>
  <c r="L1614" i="30"/>
  <c r="L1615" i="30"/>
  <c r="L1616" i="30"/>
  <c r="L1617" i="30"/>
  <c r="L1618" i="30"/>
  <c r="L1619" i="30"/>
  <c r="L1620" i="30"/>
  <c r="L1621" i="30"/>
  <c r="L1622" i="30"/>
  <c r="L1623" i="30"/>
  <c r="L1624" i="30"/>
  <c r="L1625" i="30"/>
  <c r="L1626" i="30"/>
  <c r="L1627" i="30"/>
  <c r="L1628" i="30"/>
  <c r="L1629" i="30"/>
  <c r="L1630" i="30"/>
  <c r="L1631" i="30"/>
  <c r="L1632" i="30"/>
  <c r="L1633" i="30"/>
  <c r="L1634" i="30"/>
  <c r="L1635" i="30"/>
  <c r="L1636" i="30"/>
  <c r="L1637" i="30"/>
  <c r="L1638" i="30"/>
  <c r="L1639" i="30"/>
  <c r="L1640" i="30"/>
  <c r="L1641" i="30"/>
  <c r="L1642" i="30"/>
  <c r="L1643" i="30"/>
  <c r="L1644" i="30"/>
  <c r="L1645" i="30"/>
  <c r="L1646" i="30"/>
  <c r="L1647" i="30"/>
  <c r="L1648" i="30"/>
  <c r="L1649" i="30"/>
  <c r="L1650" i="30"/>
  <c r="L1651" i="30"/>
  <c r="L1652" i="30"/>
  <c r="L1653" i="30"/>
  <c r="L1654" i="30"/>
  <c r="L1655" i="30"/>
  <c r="L1656" i="30"/>
  <c r="L1657" i="30"/>
  <c r="L1658" i="30"/>
  <c r="L1659" i="30"/>
  <c r="L1660" i="30"/>
  <c r="L1661" i="30"/>
  <c r="L1662" i="30"/>
  <c r="L1663" i="30"/>
  <c r="L1664" i="30"/>
  <c r="L1665" i="30"/>
  <c r="L1666" i="30"/>
  <c r="L1667" i="30"/>
  <c r="L1668" i="30"/>
  <c r="L1669" i="30"/>
  <c r="L1670" i="30"/>
  <c r="L1671" i="30"/>
  <c r="L1672" i="30"/>
  <c r="L1673" i="30"/>
  <c r="L1674" i="30"/>
  <c r="L1675" i="30"/>
  <c r="L1676" i="30"/>
  <c r="L1677" i="30"/>
  <c r="L1678" i="30"/>
  <c r="L1679" i="30"/>
  <c r="L1680" i="30"/>
  <c r="L1681" i="30"/>
  <c r="L1682" i="30"/>
  <c r="L1683" i="30"/>
  <c r="L1684" i="30"/>
  <c r="L1685" i="30"/>
  <c r="L1686" i="30"/>
  <c r="L1687" i="30"/>
  <c r="L1688" i="30"/>
  <c r="L1689" i="30"/>
  <c r="L1690" i="30"/>
  <c r="L1691" i="30"/>
  <c r="L1692" i="30"/>
  <c r="L1693" i="30"/>
  <c r="L1694" i="30"/>
  <c r="L1695" i="30"/>
  <c r="L1696" i="30"/>
  <c r="L1697" i="30"/>
  <c r="L1698" i="30"/>
  <c r="L1699" i="30"/>
  <c r="L1700" i="30"/>
  <c r="L1701" i="30"/>
  <c r="L1702" i="30"/>
  <c r="L1703" i="30"/>
  <c r="L1704" i="30"/>
  <c r="L1705" i="30"/>
  <c r="L1706" i="30"/>
  <c r="L1707" i="30"/>
  <c r="L1708" i="30"/>
  <c r="L1709" i="30"/>
  <c r="L1710" i="30"/>
  <c r="L1711" i="30"/>
  <c r="L1712" i="30"/>
  <c r="L1713" i="30"/>
  <c r="L1714" i="30"/>
  <c r="L1715" i="30"/>
  <c r="L1716" i="30"/>
  <c r="L1717" i="30"/>
  <c r="L1718" i="30"/>
  <c r="L1719" i="30"/>
  <c r="L1720" i="30"/>
  <c r="L1721" i="30"/>
  <c r="L1722" i="30"/>
  <c r="L1723" i="30"/>
  <c r="L1724" i="30"/>
  <c r="L1725" i="30"/>
  <c r="L1726" i="30"/>
  <c r="L1727" i="30"/>
  <c r="L1728" i="30"/>
  <c r="L1729" i="30"/>
  <c r="L1730" i="30"/>
  <c r="L1731" i="30"/>
  <c r="L1732" i="30"/>
  <c r="L1733" i="30"/>
  <c r="L1734" i="30"/>
  <c r="L1735" i="30"/>
  <c r="L1736" i="30"/>
  <c r="L1737" i="30"/>
  <c r="L1738" i="30"/>
  <c r="L1739" i="30"/>
  <c r="L1740" i="30"/>
  <c r="L1741" i="30"/>
  <c r="L1742" i="30"/>
  <c r="L1743" i="30"/>
  <c r="L1744" i="30"/>
  <c r="L1745" i="30"/>
  <c r="L1746" i="30"/>
  <c r="L1747" i="30"/>
  <c r="L1748" i="30"/>
  <c r="L1749" i="30"/>
  <c r="L1750" i="30"/>
  <c r="L1751" i="30"/>
  <c r="L1752" i="30"/>
  <c r="L1753" i="30"/>
  <c r="L1754" i="30"/>
  <c r="L1755" i="30"/>
  <c r="L1756" i="30"/>
  <c r="L1757" i="30"/>
  <c r="L1758" i="30"/>
  <c r="L1759" i="30"/>
  <c r="L1760" i="30"/>
  <c r="L1761" i="30"/>
  <c r="L1762" i="30"/>
  <c r="L1763" i="30"/>
  <c r="L1764" i="30"/>
  <c r="L1765" i="30"/>
  <c r="L1766" i="30"/>
  <c r="L1767" i="30"/>
  <c r="L1768" i="30"/>
  <c r="L1769" i="30"/>
  <c r="L1770" i="30"/>
  <c r="L1771" i="30"/>
  <c r="L1772" i="30"/>
  <c r="L1773" i="30"/>
  <c r="L1774" i="30"/>
  <c r="L1775" i="30"/>
  <c r="L1776" i="30"/>
  <c r="L1777" i="30"/>
  <c r="L1778" i="30"/>
  <c r="L1779" i="30"/>
  <c r="L1780" i="30"/>
  <c r="L1781" i="30"/>
  <c r="L1782" i="30"/>
  <c r="L1783" i="30"/>
  <c r="L1784" i="30"/>
  <c r="L1785" i="30"/>
  <c r="L1786" i="30"/>
  <c r="L1787" i="30"/>
  <c r="L1788" i="30"/>
  <c r="L1789" i="30"/>
  <c r="L1790" i="30"/>
  <c r="L1791" i="30"/>
  <c r="L1792" i="30"/>
  <c r="L1793" i="30"/>
  <c r="L1794" i="30"/>
  <c r="L1795" i="30"/>
  <c r="L1796" i="30"/>
  <c r="L1797" i="30"/>
  <c r="L1798" i="30"/>
  <c r="L1799" i="30"/>
  <c r="L1800" i="30"/>
  <c r="L1801" i="30"/>
  <c r="L1802" i="30"/>
  <c r="L1803" i="30"/>
  <c r="L1804" i="30"/>
  <c r="L1805" i="30"/>
  <c r="L1806" i="30"/>
  <c r="L1807" i="30"/>
  <c r="L1808" i="30"/>
  <c r="L1809" i="30"/>
  <c r="L1810" i="30"/>
  <c r="L1811" i="30"/>
  <c r="L1812" i="30"/>
  <c r="L1813" i="30"/>
  <c r="L1814" i="30"/>
  <c r="L1815" i="30"/>
  <c r="L1816" i="30"/>
  <c r="L1817" i="30"/>
  <c r="L1818" i="30"/>
  <c r="L1819" i="30"/>
  <c r="L1820" i="30"/>
  <c r="L1821" i="30"/>
  <c r="L1822" i="30"/>
  <c r="L1823" i="30"/>
  <c r="L1824" i="30"/>
  <c r="L1825" i="30"/>
  <c r="L1826" i="30"/>
  <c r="L1827" i="30"/>
  <c r="L1828" i="30"/>
  <c r="L1829" i="30"/>
  <c r="L1830" i="30"/>
  <c r="L1831" i="30"/>
  <c r="L1832" i="30"/>
  <c r="L1833" i="30"/>
  <c r="L1834" i="30"/>
  <c r="L1835" i="30"/>
  <c r="L1836" i="30"/>
  <c r="L1837" i="30"/>
  <c r="L1838" i="30"/>
  <c r="L1839" i="30"/>
  <c r="L1840" i="30"/>
  <c r="L1841" i="30"/>
  <c r="L1842" i="30"/>
  <c r="L1843" i="30"/>
  <c r="L1844" i="30"/>
  <c r="L1845" i="30"/>
  <c r="L1846" i="30"/>
  <c r="L1847" i="30"/>
  <c r="L1848" i="30"/>
  <c r="L1849" i="30"/>
  <c r="L1850" i="30"/>
  <c r="L1851" i="30"/>
  <c r="L1852" i="30"/>
  <c r="L1853" i="30"/>
  <c r="L1854" i="30"/>
  <c r="L1855" i="30"/>
  <c r="L1856" i="30"/>
  <c r="L1857" i="30"/>
  <c r="L1858" i="30"/>
  <c r="L1859" i="30"/>
  <c r="L1860" i="30"/>
  <c r="L1861" i="30"/>
  <c r="L1862" i="30"/>
  <c r="L1863" i="30"/>
  <c r="L1864" i="30"/>
  <c r="L1865" i="30"/>
  <c r="L1866" i="30"/>
  <c r="L1867" i="30"/>
  <c r="L1868" i="30"/>
  <c r="L1869" i="30"/>
  <c r="L1870" i="30"/>
  <c r="L1871" i="30"/>
  <c r="L1872" i="30"/>
  <c r="L1873" i="30"/>
  <c r="L1874" i="30"/>
  <c r="L1875" i="30"/>
  <c r="L1876" i="30"/>
  <c r="L1877" i="30"/>
  <c r="L1878" i="30"/>
  <c r="L1879" i="30"/>
  <c r="L1880" i="30"/>
  <c r="L1881" i="30"/>
  <c r="L1882" i="30"/>
  <c r="L1883" i="30"/>
  <c r="L1884" i="30"/>
  <c r="L1885" i="30"/>
  <c r="L1886" i="30"/>
  <c r="L1887" i="30"/>
  <c r="L1888" i="30"/>
  <c r="L1889" i="30"/>
  <c r="L1890" i="30"/>
  <c r="L1891" i="30"/>
  <c r="L1892" i="30"/>
  <c r="L1893" i="30"/>
  <c r="L1894" i="30"/>
  <c r="L1895" i="30"/>
  <c r="L1896" i="30"/>
  <c r="L1897" i="30"/>
  <c r="L1898" i="30"/>
  <c r="L1899" i="30"/>
  <c r="L1900" i="30"/>
  <c r="L1901" i="30"/>
  <c r="L1902" i="30"/>
  <c r="L1903" i="30"/>
  <c r="L1904" i="30"/>
  <c r="L1905" i="30"/>
  <c r="L1906" i="30"/>
  <c r="L1907" i="30"/>
  <c r="L1908" i="30"/>
  <c r="L1909" i="30"/>
  <c r="L1910" i="30"/>
  <c r="L1911" i="30"/>
  <c r="L1912" i="30"/>
  <c r="L1913" i="30"/>
  <c r="L1914" i="30"/>
  <c r="L1915" i="30"/>
  <c r="L1916" i="30"/>
  <c r="L1917" i="30"/>
  <c r="L1918" i="30"/>
  <c r="L1919" i="30"/>
  <c r="L1920" i="30"/>
  <c r="L1921" i="30"/>
  <c r="L1922" i="30"/>
  <c r="L1923" i="30"/>
  <c r="L1924" i="30"/>
  <c r="L1925" i="30"/>
  <c r="L1926" i="30"/>
  <c r="L1927" i="30"/>
  <c r="L1928" i="30"/>
  <c r="L1929" i="30"/>
  <c r="L1930" i="30"/>
  <c r="L1931" i="30"/>
  <c r="L1932" i="30"/>
  <c r="L1933" i="30"/>
  <c r="L1934" i="30"/>
  <c r="L1935" i="30"/>
  <c r="L1936" i="30"/>
  <c r="L1937" i="30"/>
  <c r="L1938" i="30"/>
  <c r="L1939" i="30"/>
  <c r="L1940" i="30"/>
  <c r="L1941" i="30"/>
  <c r="L1942" i="30"/>
  <c r="L1943" i="30"/>
  <c r="L1944" i="30"/>
  <c r="L1945" i="30"/>
  <c r="L1946" i="30"/>
  <c r="L1947" i="30"/>
  <c r="L1948" i="30"/>
  <c r="L1949" i="30"/>
  <c r="L1950" i="30"/>
  <c r="L1951" i="30"/>
  <c r="L1952" i="30"/>
  <c r="L1953" i="30"/>
  <c r="L1954" i="30"/>
  <c r="L1955" i="30"/>
  <c r="L1956" i="30"/>
  <c r="L1957" i="30"/>
  <c r="L1958" i="30"/>
  <c r="L1959" i="30"/>
  <c r="L1960" i="30"/>
  <c r="L1961" i="30"/>
  <c r="L1962" i="30"/>
  <c r="L1963" i="30"/>
  <c r="L1964" i="30"/>
  <c r="L1965" i="30"/>
  <c r="L1966" i="30"/>
  <c r="L1967" i="30"/>
  <c r="L1968" i="30"/>
  <c r="L1969" i="30"/>
  <c r="L1970" i="30"/>
  <c r="L1971" i="30"/>
  <c r="L1972" i="30"/>
  <c r="L1973" i="30"/>
  <c r="L1974" i="30"/>
  <c r="L1975" i="30"/>
  <c r="L1976" i="30"/>
  <c r="L1977" i="30"/>
  <c r="L1978" i="30"/>
  <c r="L1979" i="30"/>
  <c r="L1980" i="30"/>
  <c r="L1981" i="30"/>
  <c r="L1982" i="30"/>
  <c r="L1983" i="30"/>
  <c r="L1984" i="30"/>
  <c r="L1985" i="30"/>
  <c r="L1986" i="30"/>
  <c r="L1987" i="30"/>
  <c r="L1988" i="30"/>
  <c r="L1989" i="30"/>
  <c r="L1990" i="30"/>
  <c r="L1991" i="30"/>
  <c r="L1992" i="30"/>
  <c r="L1993" i="30"/>
  <c r="L1994" i="30"/>
  <c r="L1995" i="30"/>
  <c r="L1996" i="30"/>
  <c r="L1997" i="30"/>
  <c r="L1998" i="30"/>
  <c r="L1999" i="30"/>
  <c r="L2000" i="30"/>
  <c r="L2001" i="30"/>
  <c r="L2002" i="30"/>
  <c r="L2003" i="30"/>
  <c r="L2004" i="30"/>
  <c r="L2005" i="30"/>
  <c r="L2006" i="30"/>
  <c r="L2007" i="30"/>
  <c r="L2008" i="30"/>
  <c r="L2009" i="30"/>
  <c r="L2010" i="30"/>
  <c r="L2011" i="30"/>
  <c r="L2012" i="30"/>
  <c r="L2013" i="30"/>
  <c r="L2014" i="30"/>
  <c r="L2015" i="30"/>
  <c r="L2016" i="30"/>
  <c r="L2017" i="30"/>
  <c r="L2018" i="30"/>
  <c r="L2019" i="30"/>
  <c r="L2020" i="30"/>
  <c r="L2021" i="30"/>
  <c r="L2022" i="30"/>
  <c r="L2023" i="30"/>
  <c r="L2024" i="30"/>
  <c r="L2025" i="30"/>
  <c r="L2026" i="30"/>
  <c r="L2027" i="30"/>
  <c r="L2028" i="30"/>
  <c r="L2029" i="30"/>
  <c r="L2030" i="30"/>
  <c r="L2031" i="30"/>
  <c r="L2032" i="30"/>
  <c r="L2033" i="30"/>
  <c r="L2034" i="30"/>
  <c r="L2035" i="30"/>
  <c r="L2036" i="30"/>
  <c r="L2037" i="30"/>
  <c r="L2038" i="30"/>
  <c r="L2039" i="30"/>
  <c r="L2040" i="30"/>
  <c r="L2041" i="30"/>
  <c r="L2042" i="30"/>
  <c r="L2043" i="30"/>
  <c r="L2044" i="30"/>
  <c r="L2045" i="30"/>
  <c r="L2046" i="30"/>
  <c r="L2047" i="30"/>
  <c r="L2048" i="30"/>
  <c r="L2049" i="30"/>
  <c r="L2050" i="30"/>
  <c r="L2051" i="30"/>
  <c r="L2052" i="30"/>
  <c r="L2053" i="30"/>
  <c r="L2054" i="30"/>
  <c r="L2055" i="30"/>
  <c r="L2056" i="30"/>
  <c r="L2057" i="30"/>
  <c r="L2058" i="30"/>
  <c r="L2059" i="30"/>
  <c r="L2060" i="30"/>
  <c r="L2061" i="30"/>
  <c r="L2062" i="30"/>
  <c r="L2063" i="30"/>
  <c r="L2064" i="30"/>
  <c r="L2065" i="30"/>
  <c r="L2066" i="30"/>
  <c r="L2067" i="30"/>
  <c r="L2068" i="30"/>
  <c r="L2069" i="30"/>
  <c r="L2070" i="30"/>
  <c r="L2071" i="30"/>
  <c r="L2072" i="30"/>
  <c r="L2073" i="30"/>
  <c r="L2074" i="30"/>
  <c r="L2075" i="30"/>
  <c r="L2076" i="30"/>
  <c r="L2077" i="30"/>
  <c r="L2078" i="30"/>
  <c r="L2079" i="30"/>
  <c r="L2080" i="30"/>
  <c r="L2081" i="30"/>
  <c r="L2082" i="30"/>
  <c r="L2083" i="30"/>
  <c r="L2084" i="30"/>
  <c r="L2085" i="30"/>
  <c r="L2086" i="30"/>
  <c r="L2087" i="30"/>
  <c r="L2088" i="30"/>
  <c r="L2089" i="30"/>
  <c r="L2090" i="30"/>
  <c r="L2091" i="30"/>
  <c r="L2092" i="30"/>
  <c r="L2093" i="30"/>
  <c r="L2094" i="30"/>
  <c r="L2095" i="30"/>
  <c r="L2096" i="30"/>
  <c r="L2097" i="30"/>
  <c r="L2098" i="30"/>
  <c r="L2099" i="30"/>
  <c r="L2100" i="30"/>
  <c r="L2101" i="30"/>
  <c r="L2102" i="30"/>
  <c r="L2103" i="30"/>
  <c r="L2104" i="30"/>
  <c r="L2105" i="30"/>
  <c r="L2106" i="30"/>
  <c r="L2107" i="30"/>
  <c r="L2108" i="30"/>
  <c r="L2109" i="30"/>
  <c r="L2110" i="30"/>
  <c r="L2111" i="30"/>
  <c r="L2112" i="30"/>
  <c r="L2113" i="30"/>
  <c r="L2114" i="30"/>
  <c r="L2115" i="30"/>
  <c r="L2116" i="30"/>
  <c r="L2117" i="30"/>
  <c r="L2118" i="30"/>
  <c r="L2119" i="30"/>
  <c r="L2120" i="30"/>
  <c r="L2121" i="30"/>
  <c r="L2122" i="30"/>
  <c r="L2123" i="30"/>
  <c r="L2124" i="30"/>
  <c r="L2125" i="30"/>
  <c r="L2126" i="30"/>
  <c r="L2127" i="30"/>
  <c r="L2128" i="30"/>
  <c r="L2129" i="30"/>
  <c r="L2130" i="30"/>
  <c r="L2131" i="30"/>
  <c r="L2132" i="30"/>
  <c r="L2133" i="30"/>
  <c r="L2134" i="30"/>
  <c r="L2135" i="30"/>
  <c r="L2136" i="30"/>
  <c r="L2137" i="30"/>
  <c r="L2138" i="30"/>
  <c r="L2139" i="30"/>
  <c r="L2140" i="30"/>
  <c r="L2141" i="30"/>
  <c r="L2142" i="30"/>
  <c r="L2143" i="30"/>
  <c r="L2144" i="30"/>
  <c r="L2145" i="30"/>
  <c r="L2146" i="30"/>
  <c r="L2147" i="30"/>
  <c r="L2148" i="30"/>
  <c r="L2149" i="30"/>
  <c r="L2150" i="30"/>
  <c r="L2151" i="30"/>
  <c r="L2152" i="30"/>
  <c r="L2153" i="30"/>
  <c r="L2154" i="30"/>
  <c r="L2155" i="30"/>
  <c r="L2156" i="30"/>
  <c r="L2157" i="30"/>
  <c r="L2158" i="30"/>
  <c r="L2159" i="30"/>
  <c r="L2160" i="30"/>
  <c r="L2161" i="30"/>
  <c r="L2162" i="30"/>
  <c r="L2163" i="30"/>
  <c r="L2164" i="30"/>
  <c r="L2165" i="30"/>
  <c r="L2166" i="30"/>
  <c r="L2167" i="30"/>
  <c r="L2168" i="30"/>
  <c r="L2169" i="30"/>
  <c r="L2170" i="30"/>
  <c r="L2171" i="30"/>
  <c r="L2172" i="30"/>
  <c r="L2173" i="30"/>
  <c r="L2174" i="30"/>
  <c r="L2175" i="30"/>
  <c r="L2176" i="30"/>
  <c r="L2177" i="30"/>
  <c r="L2178" i="30"/>
  <c r="L2179" i="30"/>
  <c r="L2180" i="30"/>
  <c r="L2181" i="30"/>
  <c r="L2182" i="30"/>
  <c r="L2183" i="30"/>
  <c r="L2184" i="30"/>
  <c r="L2185" i="30"/>
  <c r="L2186" i="30"/>
  <c r="L2187" i="30"/>
  <c r="L2188" i="30"/>
  <c r="L2189" i="30"/>
  <c r="L2190" i="30"/>
  <c r="L2191" i="30"/>
  <c r="L2192" i="30"/>
  <c r="L2193" i="30"/>
  <c r="L2194" i="30"/>
  <c r="L2195" i="30"/>
  <c r="L2196" i="30"/>
  <c r="L2197" i="30"/>
  <c r="L2198" i="30"/>
  <c r="L2199" i="30"/>
  <c r="L2200" i="30"/>
  <c r="L2201" i="30"/>
  <c r="L2202" i="30"/>
  <c r="L2203" i="30"/>
  <c r="L2204" i="30"/>
  <c r="L2205" i="30"/>
  <c r="L2206" i="30"/>
  <c r="L2207" i="30"/>
  <c r="L2208" i="30"/>
  <c r="L2209" i="30"/>
  <c r="L2210" i="30"/>
  <c r="L2211" i="30"/>
  <c r="L2212" i="30"/>
  <c r="L2213" i="30"/>
  <c r="L2214" i="30"/>
  <c r="L2215" i="30"/>
  <c r="L2216" i="30"/>
  <c r="L2217" i="30"/>
  <c r="L2218" i="30"/>
  <c r="L2219" i="30"/>
  <c r="L2220" i="30"/>
  <c r="L2221" i="30"/>
  <c r="L2222" i="30"/>
  <c r="L2223" i="30"/>
  <c r="L2224" i="30"/>
  <c r="L2225" i="30"/>
  <c r="L2226" i="30"/>
  <c r="L2227" i="30"/>
  <c r="L2228" i="30"/>
  <c r="L2229" i="30"/>
  <c r="L2230" i="30"/>
  <c r="L2231" i="30"/>
  <c r="L2232" i="30"/>
  <c r="L2233" i="30"/>
  <c r="L2234" i="30"/>
  <c r="L2235" i="30"/>
  <c r="L2236" i="30"/>
  <c r="L2237" i="30"/>
  <c r="L2238" i="30"/>
  <c r="L2239" i="30"/>
  <c r="L2240" i="30"/>
  <c r="L2241" i="30"/>
  <c r="L2242" i="30"/>
  <c r="L2243" i="30"/>
  <c r="L2244" i="30"/>
  <c r="L2245" i="30"/>
  <c r="L2246" i="30"/>
  <c r="L2247" i="30"/>
  <c r="L2248" i="30"/>
  <c r="L2249" i="30"/>
  <c r="L2250" i="30"/>
  <c r="L2251" i="30"/>
  <c r="L2252" i="30"/>
  <c r="L2253" i="30"/>
  <c r="L2254" i="30"/>
  <c r="L2255" i="30"/>
  <c r="L2256" i="30"/>
  <c r="L2257" i="30"/>
  <c r="L2258" i="30"/>
  <c r="L2259" i="30"/>
  <c r="L2260" i="30"/>
  <c r="L2261" i="30"/>
  <c r="L2262" i="30"/>
  <c r="L2263" i="30"/>
  <c r="L2264" i="30"/>
  <c r="L2265" i="30"/>
  <c r="L2266" i="30"/>
  <c r="L2267" i="30"/>
  <c r="L2268" i="30"/>
  <c r="L2269" i="30"/>
  <c r="L2270" i="30"/>
  <c r="L2271" i="30"/>
  <c r="L2272" i="30"/>
  <c r="L2273" i="30"/>
  <c r="L2274" i="30"/>
  <c r="L2275" i="30"/>
  <c r="L2276" i="30"/>
  <c r="L2277" i="30"/>
  <c r="L2278" i="30"/>
  <c r="L2279" i="30"/>
  <c r="L2280" i="30"/>
  <c r="L2281" i="30"/>
  <c r="L2282" i="30"/>
  <c r="L2283" i="30"/>
  <c r="L2284" i="30"/>
  <c r="L2285" i="30"/>
  <c r="L2286" i="30"/>
  <c r="L2287" i="30"/>
  <c r="L2288" i="30"/>
  <c r="L2289" i="30"/>
  <c r="L2290" i="30"/>
  <c r="L2291" i="30"/>
  <c r="L2292" i="30"/>
  <c r="L2293" i="30"/>
  <c r="L2294" i="30"/>
  <c r="L2295" i="30"/>
  <c r="L2296" i="30"/>
  <c r="L2297" i="30"/>
  <c r="L2298" i="30"/>
  <c r="L2299" i="30"/>
  <c r="L2300" i="30"/>
  <c r="L2301" i="30"/>
  <c r="L2302" i="30"/>
  <c r="L2303" i="30"/>
  <c r="L2304" i="30"/>
  <c r="L2305" i="30"/>
  <c r="L2306" i="30"/>
  <c r="L2307" i="30"/>
  <c r="L2308" i="30"/>
  <c r="L2309" i="30"/>
  <c r="L2310" i="30"/>
  <c r="L2311" i="30"/>
  <c r="L2312" i="30"/>
  <c r="L2313" i="30"/>
  <c r="L2314" i="30"/>
  <c r="L2315" i="30"/>
  <c r="L2316" i="30"/>
  <c r="L2317" i="30"/>
  <c r="L2318" i="30"/>
  <c r="L2319" i="30"/>
  <c r="L2320" i="30"/>
  <c r="L2321" i="30"/>
  <c r="L2322" i="30"/>
  <c r="L2323" i="30"/>
  <c r="L2324" i="30"/>
  <c r="L2325" i="30"/>
  <c r="L2326" i="30"/>
  <c r="L2327" i="30"/>
  <c r="L2328" i="30"/>
  <c r="L2329" i="30"/>
  <c r="L2330" i="30"/>
  <c r="L2331" i="30"/>
  <c r="L2332" i="30"/>
  <c r="L2333" i="30"/>
  <c r="L2334" i="30"/>
  <c r="L2335" i="30"/>
  <c r="L2336" i="30"/>
  <c r="L2337" i="30"/>
  <c r="L2338" i="30"/>
  <c r="L2339" i="30"/>
  <c r="L2340" i="30"/>
  <c r="L2341" i="30"/>
  <c r="L2342" i="30"/>
  <c r="L2343" i="30"/>
  <c r="L2344" i="30"/>
  <c r="L2345" i="30"/>
  <c r="L2346" i="30"/>
  <c r="L2347" i="30"/>
  <c r="L2348" i="30"/>
  <c r="L2349" i="30"/>
  <c r="L2350" i="30"/>
  <c r="L2351" i="30"/>
  <c r="L2352" i="30"/>
  <c r="L2353" i="30"/>
  <c r="L2354" i="30"/>
  <c r="L2355" i="30"/>
  <c r="L2356" i="30"/>
  <c r="L2357" i="30"/>
  <c r="L2358" i="30"/>
  <c r="L2359" i="30"/>
  <c r="L2360" i="30"/>
  <c r="L2361" i="30"/>
  <c r="L2362" i="30"/>
  <c r="L2363" i="30"/>
  <c r="L2364" i="30"/>
  <c r="L2365" i="30"/>
  <c r="L2366" i="30"/>
  <c r="L2367" i="30"/>
  <c r="L2368" i="30"/>
  <c r="L2369" i="30"/>
  <c r="L2370" i="30"/>
  <c r="L2371" i="30"/>
  <c r="L2372" i="30"/>
  <c r="L2373" i="30"/>
  <c r="L2374" i="30"/>
  <c r="L2375" i="30"/>
  <c r="L2376" i="30"/>
  <c r="L2377" i="30"/>
  <c r="L2378" i="30"/>
  <c r="L2379" i="30"/>
  <c r="L2380" i="30"/>
  <c r="L2381" i="30"/>
  <c r="L2382" i="30"/>
  <c r="L2383" i="30"/>
  <c r="L2384" i="30"/>
  <c r="L2385" i="30"/>
  <c r="L2386" i="30"/>
  <c r="L2387" i="30"/>
  <c r="L2388" i="30"/>
  <c r="L2389" i="30"/>
  <c r="L2390" i="30"/>
  <c r="L2391" i="30"/>
  <c r="L2392" i="30"/>
  <c r="L2393" i="30"/>
  <c r="L2394" i="30"/>
  <c r="L2395" i="30"/>
  <c r="L2396" i="30"/>
  <c r="L2397" i="30"/>
  <c r="L2398" i="30"/>
  <c r="L2399" i="30"/>
  <c r="L2400" i="30"/>
  <c r="L2401" i="30"/>
  <c r="L2402" i="30"/>
  <c r="L2403" i="30"/>
  <c r="L2404" i="30"/>
  <c r="L2405" i="30"/>
  <c r="L2406" i="30"/>
  <c r="L2407" i="30"/>
  <c r="L2408" i="30"/>
  <c r="L2409" i="30"/>
  <c r="L2410" i="30"/>
  <c r="L2411" i="30"/>
  <c r="L2412" i="30"/>
  <c r="L2413" i="30"/>
  <c r="L2414" i="30"/>
  <c r="L2415" i="30"/>
  <c r="L2416" i="30"/>
  <c r="L2417" i="30"/>
  <c r="L2418" i="30"/>
  <c r="L2419" i="30"/>
  <c r="L2420" i="30"/>
  <c r="L2421" i="30"/>
  <c r="L2422" i="30"/>
  <c r="L2423" i="30"/>
  <c r="L2424" i="30"/>
  <c r="L2425" i="30"/>
  <c r="L2426" i="30"/>
  <c r="L2427" i="30"/>
  <c r="L2428" i="30"/>
  <c r="L2429" i="30"/>
  <c r="L2430" i="30"/>
  <c r="L2431" i="30"/>
  <c r="L2432" i="30"/>
  <c r="L2433" i="30"/>
  <c r="L2434" i="30"/>
  <c r="L2435" i="30"/>
  <c r="L2436" i="30"/>
  <c r="L2437" i="30"/>
  <c r="L2438" i="30"/>
  <c r="L2439" i="30"/>
  <c r="L2440" i="30"/>
  <c r="L2441" i="30"/>
  <c r="L2442" i="30"/>
  <c r="L2443" i="30"/>
  <c r="L2444" i="30"/>
  <c r="L2445" i="30"/>
  <c r="L2446" i="30"/>
  <c r="L2447" i="30"/>
  <c r="L2448" i="30"/>
  <c r="L2449" i="30"/>
  <c r="L2450" i="30"/>
  <c r="L2451" i="30"/>
  <c r="L2452" i="30"/>
  <c r="L2453" i="30"/>
  <c r="L2454" i="30"/>
  <c r="L2455" i="30"/>
  <c r="L2456" i="30"/>
  <c r="L2457" i="30"/>
  <c r="L2458" i="30"/>
  <c r="L2459" i="30"/>
  <c r="L2460" i="30"/>
  <c r="L2461" i="30"/>
  <c r="L2462" i="30"/>
  <c r="L2463" i="30"/>
  <c r="L2464" i="30"/>
  <c r="L2465" i="30"/>
  <c r="L2466" i="30"/>
  <c r="L2467" i="30"/>
  <c r="L2468" i="30"/>
  <c r="L2469" i="30"/>
  <c r="L2470" i="30"/>
  <c r="L2471" i="30"/>
  <c r="L2472" i="30"/>
  <c r="L2473" i="30"/>
  <c r="L2474" i="30"/>
  <c r="L2475" i="30"/>
  <c r="L2476" i="30"/>
  <c r="L2477" i="30"/>
  <c r="L2478" i="30"/>
  <c r="L2479" i="30"/>
  <c r="L2480" i="30"/>
  <c r="L2481" i="30"/>
  <c r="L2482" i="30"/>
  <c r="L2483" i="30"/>
  <c r="L2484" i="30"/>
  <c r="L2485" i="30"/>
  <c r="L2486" i="30"/>
  <c r="L2487" i="30"/>
  <c r="L2488" i="30"/>
  <c r="L2489" i="30"/>
  <c r="L2490" i="30"/>
  <c r="L2491" i="30"/>
  <c r="L2492" i="30"/>
  <c r="L2493" i="30"/>
  <c r="L2494" i="30"/>
  <c r="L2495" i="30"/>
  <c r="L2496" i="30"/>
  <c r="L2497" i="30"/>
  <c r="L2498" i="30"/>
  <c r="L2499" i="30"/>
  <c r="L2500" i="30"/>
  <c r="L2501" i="30"/>
  <c r="L2502" i="30"/>
  <c r="L2503" i="30"/>
  <c r="L2504" i="30"/>
  <c r="L2505" i="30"/>
  <c r="L2506" i="30"/>
  <c r="L2507" i="30"/>
  <c r="L2508" i="30"/>
  <c r="L2509" i="30"/>
  <c r="L2510" i="30"/>
  <c r="L2511" i="30"/>
  <c r="L2512" i="30"/>
  <c r="L2513" i="30"/>
  <c r="L2514" i="30"/>
  <c r="L2515" i="30"/>
  <c r="L2516" i="30"/>
  <c r="L2517" i="30"/>
  <c r="L2518" i="30"/>
  <c r="L2519" i="30"/>
  <c r="L2520" i="30"/>
  <c r="L2521" i="30"/>
  <c r="L2522" i="30"/>
  <c r="L2523" i="30"/>
  <c r="L2524" i="30"/>
  <c r="L2525" i="30"/>
  <c r="L2526" i="30"/>
  <c r="L2527" i="30"/>
  <c r="L2528" i="30"/>
  <c r="L2529" i="30"/>
  <c r="L2530" i="30"/>
  <c r="L2531" i="30"/>
  <c r="L2532" i="30"/>
  <c r="L2533" i="30"/>
  <c r="L2534" i="30"/>
  <c r="L2535" i="30"/>
  <c r="L2536" i="30"/>
  <c r="L2537" i="30"/>
  <c r="L2538" i="30"/>
  <c r="L2539" i="30"/>
  <c r="L2540" i="30"/>
  <c r="L2541" i="30"/>
  <c r="L2542" i="30"/>
  <c r="L2543" i="30"/>
  <c r="L2544" i="30"/>
  <c r="L2545" i="30"/>
  <c r="L2546" i="30"/>
  <c r="L2547" i="30"/>
  <c r="L2548" i="30"/>
  <c r="L2549" i="30"/>
  <c r="L2550" i="30"/>
  <c r="L2551" i="30"/>
  <c r="L2552" i="30"/>
  <c r="L2553" i="30"/>
  <c r="L2554" i="30"/>
  <c r="L2555" i="30"/>
  <c r="L2556" i="30"/>
  <c r="L2557" i="30"/>
  <c r="L2558" i="30"/>
  <c r="L2559" i="30"/>
  <c r="L2560" i="30"/>
  <c r="L2561" i="30"/>
  <c r="L2562" i="30"/>
  <c r="L2563" i="30"/>
  <c r="L2564" i="30"/>
  <c r="L2565" i="30"/>
  <c r="L2566" i="30"/>
  <c r="L2567" i="30"/>
  <c r="L2568" i="30"/>
  <c r="L2569" i="30"/>
  <c r="L2570" i="30"/>
  <c r="L2571" i="30"/>
  <c r="L2572" i="30"/>
  <c r="L2573" i="30"/>
  <c r="L2574" i="30"/>
  <c r="L2575" i="30"/>
  <c r="L2576" i="30"/>
  <c r="L2577" i="30"/>
  <c r="L2578" i="30"/>
  <c r="L2579" i="30"/>
  <c r="L2580" i="30"/>
  <c r="L2581" i="30"/>
  <c r="L2582" i="30"/>
  <c r="L2583" i="30"/>
  <c r="L2584" i="30"/>
  <c r="L2585" i="30"/>
  <c r="L2586" i="30"/>
  <c r="L2587" i="30"/>
  <c r="L2588" i="30"/>
  <c r="L2589" i="30"/>
  <c r="L2590" i="30"/>
  <c r="L2591" i="30"/>
  <c r="L2592" i="30"/>
  <c r="L2593" i="30"/>
  <c r="L2594" i="30"/>
  <c r="L2595" i="30"/>
  <c r="L2596" i="30"/>
  <c r="L2597" i="30"/>
  <c r="L2598" i="30"/>
  <c r="L2599" i="30"/>
  <c r="L2600" i="30"/>
  <c r="L2601" i="30"/>
  <c r="L2602" i="30"/>
  <c r="L2603" i="30"/>
  <c r="L2604" i="30"/>
  <c r="L2605" i="30"/>
  <c r="L2606" i="30"/>
  <c r="L2607" i="30"/>
  <c r="L2608" i="30"/>
  <c r="L2609" i="30"/>
  <c r="L2610" i="30"/>
  <c r="L2611" i="30"/>
  <c r="L2612" i="30"/>
  <c r="L2613" i="30"/>
  <c r="L2614" i="30"/>
  <c r="L2615" i="30"/>
  <c r="L2616" i="30"/>
  <c r="L2617" i="30"/>
  <c r="L2618" i="30"/>
  <c r="L2619" i="30"/>
  <c r="L2620" i="30"/>
  <c r="L2621" i="30"/>
  <c r="L2622" i="30"/>
  <c r="L2623" i="30"/>
  <c r="L2624" i="30"/>
  <c r="L2625" i="30"/>
  <c r="L2626" i="30"/>
  <c r="L2627" i="30"/>
  <c r="L2628" i="30"/>
  <c r="L2629" i="30"/>
  <c r="L2630" i="30"/>
  <c r="L2631" i="30"/>
  <c r="L2632" i="30"/>
  <c r="L2633" i="30"/>
  <c r="L2634" i="30"/>
  <c r="L2635" i="30"/>
  <c r="L2636" i="30"/>
  <c r="L2637" i="30"/>
  <c r="L2638" i="30"/>
  <c r="L2639" i="30"/>
  <c r="L2640" i="30"/>
  <c r="L2641" i="30"/>
  <c r="L2642" i="30"/>
  <c r="L2643" i="30"/>
  <c r="L2644" i="30"/>
  <c r="L2645" i="30"/>
  <c r="L2646" i="30"/>
  <c r="L2647" i="30"/>
  <c r="L2648" i="30"/>
  <c r="L2649" i="30"/>
  <c r="L2650" i="30"/>
  <c r="L2651" i="30"/>
  <c r="L2652" i="30"/>
  <c r="L2653" i="30"/>
  <c r="L2654" i="30"/>
  <c r="L2655" i="30"/>
  <c r="L2656" i="30"/>
  <c r="L2657" i="30"/>
  <c r="L2658" i="30"/>
  <c r="L2659" i="30"/>
  <c r="L2660" i="30"/>
  <c r="L2661" i="30"/>
  <c r="L2662" i="30"/>
  <c r="L2663" i="30"/>
  <c r="L2664" i="30"/>
  <c r="L2665" i="30"/>
  <c r="L2666" i="30"/>
  <c r="L2667" i="30"/>
  <c r="L2668" i="30"/>
  <c r="L2669" i="30"/>
  <c r="L2670" i="30"/>
  <c r="L2671" i="30"/>
  <c r="L2672" i="30"/>
  <c r="L2673" i="30"/>
  <c r="L2674" i="30"/>
  <c r="L2675" i="30"/>
  <c r="L2676" i="30"/>
  <c r="L2677" i="30"/>
  <c r="L2678" i="30"/>
  <c r="L2679" i="30"/>
  <c r="L2680" i="30"/>
  <c r="L2681" i="30"/>
  <c r="L2682" i="30"/>
  <c r="L2683" i="30"/>
  <c r="L2684" i="30"/>
  <c r="L2685" i="30"/>
  <c r="L2686" i="30"/>
  <c r="L2687" i="30"/>
  <c r="L2688" i="30"/>
  <c r="L2689" i="30"/>
  <c r="L2690" i="30"/>
  <c r="L2691" i="30"/>
  <c r="L2692" i="30"/>
  <c r="L2693" i="30"/>
  <c r="L2694" i="30"/>
  <c r="L2695" i="30"/>
  <c r="L2696" i="30"/>
  <c r="L2697" i="30"/>
  <c r="L2698" i="30"/>
  <c r="L2699" i="30"/>
  <c r="L2700" i="30"/>
  <c r="L2701" i="30"/>
  <c r="L2702" i="30"/>
  <c r="L2703" i="30"/>
  <c r="L2704" i="30"/>
  <c r="L2705" i="30"/>
  <c r="L2706" i="30"/>
  <c r="L2707" i="30"/>
  <c r="L2708" i="30"/>
  <c r="L2709" i="30"/>
  <c r="L2710" i="30"/>
  <c r="L2711" i="30"/>
  <c r="L2712" i="30"/>
  <c r="L2713" i="30"/>
  <c r="L2714" i="30"/>
  <c r="L2715" i="30"/>
  <c r="L2716" i="30"/>
  <c r="L2717" i="30"/>
  <c r="L2718" i="30"/>
  <c r="L2719" i="30"/>
  <c r="L2720" i="30"/>
  <c r="L2721" i="30"/>
  <c r="L2722" i="30"/>
  <c r="L2723" i="30"/>
  <c r="L2724" i="30"/>
  <c r="L2725" i="30"/>
  <c r="L2726" i="30"/>
  <c r="L2727" i="30"/>
  <c r="L2728" i="30"/>
  <c r="L2729" i="30"/>
  <c r="L2730" i="30"/>
  <c r="L2731" i="30"/>
  <c r="L2732" i="30"/>
  <c r="L2733" i="30"/>
  <c r="L2734" i="30"/>
  <c r="L2735" i="30"/>
  <c r="L2736" i="30"/>
  <c r="L2737" i="30"/>
  <c r="L2738" i="30"/>
  <c r="L2739" i="30"/>
  <c r="L2740" i="30"/>
  <c r="L2741" i="30"/>
  <c r="L2742" i="30"/>
  <c r="L2743" i="30"/>
  <c r="L2744" i="30"/>
  <c r="L2745" i="30"/>
  <c r="L2746" i="30"/>
  <c r="L2747" i="30"/>
  <c r="L2748" i="30"/>
  <c r="L2749" i="30"/>
  <c r="L2750" i="30"/>
  <c r="L2751" i="30"/>
  <c r="L2752" i="30"/>
  <c r="L2753" i="30"/>
  <c r="L2754" i="30"/>
  <c r="L2755" i="30"/>
  <c r="L2756" i="30"/>
  <c r="L2757" i="30"/>
  <c r="L2758" i="30"/>
  <c r="L2759" i="30"/>
  <c r="L2760" i="30"/>
  <c r="L2761" i="30"/>
  <c r="L2762" i="30"/>
  <c r="L2763" i="30"/>
  <c r="L2764" i="30"/>
  <c r="L2765" i="30"/>
  <c r="L2766" i="30"/>
  <c r="L2767" i="30"/>
  <c r="L2768" i="30"/>
  <c r="L2769" i="30"/>
  <c r="L2770" i="30"/>
  <c r="L2771" i="30"/>
  <c r="L2772" i="30"/>
  <c r="L2773" i="30"/>
  <c r="L2774" i="30"/>
  <c r="L2775" i="30"/>
  <c r="L2776" i="30"/>
  <c r="L2777" i="30"/>
  <c r="L2778" i="30"/>
  <c r="L2779" i="30"/>
  <c r="L2780" i="30"/>
  <c r="L2781" i="30"/>
  <c r="L2782" i="30"/>
  <c r="L2783" i="30"/>
  <c r="L2784" i="30"/>
  <c r="L2785" i="30"/>
  <c r="L2786" i="30"/>
  <c r="L2787" i="30"/>
  <c r="L2788" i="30"/>
  <c r="L2789" i="30"/>
  <c r="L2790" i="30"/>
  <c r="L2791" i="30"/>
  <c r="L2792" i="30"/>
  <c r="L2793" i="30"/>
  <c r="L2794" i="30"/>
  <c r="L2795" i="30"/>
  <c r="L2796" i="30"/>
  <c r="L2797" i="30"/>
  <c r="L2798" i="30"/>
  <c r="L2799" i="30"/>
  <c r="L2800" i="30"/>
  <c r="L2801" i="30"/>
  <c r="L2802" i="30"/>
  <c r="L2803" i="30"/>
  <c r="L4" i="30"/>
  <c r="M5" i="30"/>
  <c r="M6" i="30"/>
  <c r="M7" i="30"/>
  <c r="M8" i="30"/>
  <c r="M9" i="30"/>
  <c r="M10" i="30"/>
  <c r="M11" i="30"/>
  <c r="M12" i="30"/>
  <c r="M13" i="30"/>
  <c r="M14" i="30"/>
  <c r="M15" i="30"/>
  <c r="M16" i="30"/>
  <c r="M17" i="30"/>
  <c r="M18" i="30"/>
  <c r="M19" i="30"/>
  <c r="M20" i="30"/>
  <c r="M21" i="30"/>
  <c r="M22" i="30"/>
  <c r="M23" i="30"/>
  <c r="M24" i="30"/>
  <c r="M25" i="30"/>
  <c r="M26" i="30"/>
  <c r="M27" i="30"/>
  <c r="M28" i="30"/>
  <c r="M29" i="30"/>
  <c r="M30" i="30"/>
  <c r="M31" i="30"/>
  <c r="M32" i="30"/>
  <c r="M33" i="30"/>
  <c r="M34" i="30"/>
  <c r="M35" i="30"/>
  <c r="M36" i="30"/>
  <c r="M37" i="30"/>
  <c r="M38" i="30"/>
  <c r="M39" i="30"/>
  <c r="M40" i="30"/>
  <c r="M41" i="30"/>
  <c r="M42" i="30"/>
  <c r="M43" i="30"/>
  <c r="M44" i="30"/>
  <c r="M45" i="30"/>
  <c r="M46" i="30"/>
  <c r="M47" i="30"/>
  <c r="M48" i="30"/>
  <c r="M49" i="30"/>
  <c r="M50" i="30"/>
  <c r="M51" i="30"/>
  <c r="M52" i="30"/>
  <c r="M53" i="30"/>
  <c r="M54" i="30"/>
  <c r="M55" i="30"/>
  <c r="M56" i="30"/>
  <c r="M57" i="30"/>
  <c r="M58" i="30"/>
  <c r="M59" i="30"/>
  <c r="M60" i="30"/>
  <c r="M61" i="30"/>
  <c r="M62" i="30"/>
  <c r="M63" i="30"/>
  <c r="M64" i="30"/>
  <c r="M65" i="30"/>
  <c r="M66" i="30"/>
  <c r="M67" i="30"/>
  <c r="M68" i="30"/>
  <c r="M69" i="30"/>
  <c r="M70" i="30"/>
  <c r="M71" i="30"/>
  <c r="M72" i="30"/>
  <c r="M73" i="30"/>
  <c r="M74" i="30"/>
  <c r="M75" i="30"/>
  <c r="M76" i="30"/>
  <c r="M77" i="30"/>
  <c r="M78" i="30"/>
  <c r="M79" i="30"/>
  <c r="M80" i="30"/>
  <c r="M81" i="30"/>
  <c r="M82" i="30"/>
  <c r="M83" i="30"/>
  <c r="M84" i="30"/>
  <c r="M85" i="30"/>
  <c r="M86" i="30"/>
  <c r="M87" i="30"/>
  <c r="M88" i="30"/>
  <c r="M89" i="30"/>
  <c r="M90" i="30"/>
  <c r="M91" i="30"/>
  <c r="M92" i="30"/>
  <c r="M93" i="30"/>
  <c r="M94" i="30"/>
  <c r="M95" i="30"/>
  <c r="M96" i="30"/>
  <c r="M97" i="30"/>
  <c r="M98" i="30"/>
  <c r="M99" i="30"/>
  <c r="M100" i="30"/>
  <c r="M101" i="30"/>
  <c r="M102" i="30"/>
  <c r="M103" i="30"/>
  <c r="M104" i="30"/>
  <c r="M105" i="30"/>
  <c r="M106" i="30"/>
  <c r="M107" i="30"/>
  <c r="M108" i="30"/>
  <c r="M109" i="30"/>
  <c r="M110" i="30"/>
  <c r="M111" i="30"/>
  <c r="M112" i="30"/>
  <c r="M113" i="30"/>
  <c r="M114" i="30"/>
  <c r="M115" i="30"/>
  <c r="M116" i="30"/>
  <c r="M117" i="30"/>
  <c r="M118" i="30"/>
  <c r="M119" i="30"/>
  <c r="M120" i="30"/>
  <c r="M121" i="30"/>
  <c r="M122" i="30"/>
  <c r="M123" i="30"/>
  <c r="M124" i="30"/>
  <c r="M125" i="30"/>
  <c r="M126" i="30"/>
  <c r="M127" i="30"/>
  <c r="M128" i="30"/>
  <c r="M129" i="30"/>
  <c r="M130" i="30"/>
  <c r="M131" i="30"/>
  <c r="M132" i="30"/>
  <c r="M133" i="30"/>
  <c r="M134" i="30"/>
  <c r="M135" i="30"/>
  <c r="M136" i="30"/>
  <c r="M137" i="30"/>
  <c r="M138" i="30"/>
  <c r="M139" i="30"/>
  <c r="M140" i="30"/>
  <c r="M141" i="30"/>
  <c r="M142" i="30"/>
  <c r="M143" i="30"/>
  <c r="M144" i="30"/>
  <c r="M145" i="30"/>
  <c r="M146" i="30"/>
  <c r="M147" i="30"/>
  <c r="M148" i="30"/>
  <c r="M149" i="30"/>
  <c r="M150" i="30"/>
  <c r="M151" i="30"/>
  <c r="M152" i="30"/>
  <c r="M153" i="30"/>
  <c r="M154" i="30"/>
  <c r="M155" i="30"/>
  <c r="M156" i="30"/>
  <c r="M157" i="30"/>
  <c r="M158" i="30"/>
  <c r="M159" i="30"/>
  <c r="M160" i="30"/>
  <c r="M161" i="30"/>
  <c r="M162" i="30"/>
  <c r="M163" i="30"/>
  <c r="M164" i="30"/>
  <c r="M165" i="30"/>
  <c r="M166" i="30"/>
  <c r="M167" i="30"/>
  <c r="M168" i="30"/>
  <c r="M169" i="30"/>
  <c r="M170" i="30"/>
  <c r="M171" i="30"/>
  <c r="M172" i="30"/>
  <c r="M173" i="30"/>
  <c r="M174" i="30"/>
  <c r="M175" i="30"/>
  <c r="M176" i="30"/>
  <c r="M177" i="30"/>
  <c r="M178" i="30"/>
  <c r="M179" i="30"/>
  <c r="M180" i="30"/>
  <c r="M181" i="30"/>
  <c r="M182" i="30"/>
  <c r="M183" i="30"/>
  <c r="M184" i="30"/>
  <c r="M185" i="30"/>
  <c r="M186" i="30"/>
  <c r="M187" i="30"/>
  <c r="M188" i="30"/>
  <c r="M189" i="30"/>
  <c r="M190" i="30"/>
  <c r="M191" i="30"/>
  <c r="M192" i="30"/>
  <c r="M193" i="30"/>
  <c r="M194" i="30"/>
  <c r="M195" i="30"/>
  <c r="M196" i="30"/>
  <c r="M197" i="30"/>
  <c r="M198" i="30"/>
  <c r="M199" i="30"/>
  <c r="M200" i="30"/>
  <c r="M201" i="30"/>
  <c r="M202" i="30"/>
  <c r="M203" i="30"/>
  <c r="M204" i="30"/>
  <c r="M205" i="30"/>
  <c r="M206" i="30"/>
  <c r="M207" i="30"/>
  <c r="M208" i="30"/>
  <c r="M209" i="30"/>
  <c r="M210" i="30"/>
  <c r="M211" i="30"/>
  <c r="M212" i="30"/>
  <c r="M213" i="30"/>
  <c r="M214" i="30"/>
  <c r="M215" i="30"/>
  <c r="M216" i="30"/>
  <c r="M217" i="30"/>
  <c r="M218" i="30"/>
  <c r="M219" i="30"/>
  <c r="M220" i="30"/>
  <c r="M221" i="30"/>
  <c r="M222" i="30"/>
  <c r="M223" i="30"/>
  <c r="M224" i="30"/>
  <c r="M225" i="30"/>
  <c r="M226" i="30"/>
  <c r="M227" i="30"/>
  <c r="M228" i="30"/>
  <c r="M229" i="30"/>
  <c r="M230" i="30"/>
  <c r="M231" i="30"/>
  <c r="M232" i="30"/>
  <c r="M233" i="30"/>
  <c r="M234" i="30"/>
  <c r="M235" i="30"/>
  <c r="M236" i="30"/>
  <c r="M237" i="30"/>
  <c r="M238" i="30"/>
  <c r="M239" i="30"/>
  <c r="M240" i="30"/>
  <c r="M241" i="30"/>
  <c r="M242" i="30"/>
  <c r="M243" i="30"/>
  <c r="M244" i="30"/>
  <c r="M245" i="30"/>
  <c r="M246" i="30"/>
  <c r="M247" i="30"/>
  <c r="M248" i="30"/>
  <c r="M249" i="30"/>
  <c r="M250" i="30"/>
  <c r="M251" i="30"/>
  <c r="M252" i="30"/>
  <c r="M253" i="30"/>
  <c r="M254" i="30"/>
  <c r="M255" i="30"/>
  <c r="M256" i="30"/>
  <c r="M257" i="30"/>
  <c r="M258" i="30"/>
  <c r="M259" i="30"/>
  <c r="M260" i="30"/>
  <c r="M261" i="30"/>
  <c r="M262" i="30"/>
  <c r="M263" i="30"/>
  <c r="M264" i="30"/>
  <c r="M265" i="30"/>
  <c r="M266" i="30"/>
  <c r="M267" i="30"/>
  <c r="M268" i="30"/>
  <c r="M269" i="30"/>
  <c r="M270" i="30"/>
  <c r="M271" i="30"/>
  <c r="M272" i="30"/>
  <c r="M273" i="30"/>
  <c r="M274" i="30"/>
  <c r="M275" i="30"/>
  <c r="M276" i="30"/>
  <c r="M277" i="30"/>
  <c r="M278" i="30"/>
  <c r="M279" i="30"/>
  <c r="M280" i="30"/>
  <c r="M281" i="30"/>
  <c r="M282" i="30"/>
  <c r="M283" i="30"/>
  <c r="M284" i="30"/>
  <c r="M285" i="30"/>
  <c r="M286" i="30"/>
  <c r="M287" i="30"/>
  <c r="M288" i="30"/>
  <c r="M289" i="30"/>
  <c r="M290" i="30"/>
  <c r="M291" i="30"/>
  <c r="M292" i="30"/>
  <c r="M293" i="30"/>
  <c r="M294" i="30"/>
  <c r="M295" i="30"/>
  <c r="M296" i="30"/>
  <c r="M297" i="30"/>
  <c r="M298" i="30"/>
  <c r="M299" i="30"/>
  <c r="M300" i="30"/>
  <c r="M301" i="30"/>
  <c r="M302" i="30"/>
  <c r="M303" i="30"/>
  <c r="M304" i="30"/>
  <c r="M305" i="30"/>
  <c r="M306" i="30"/>
  <c r="M307" i="30"/>
  <c r="M308" i="30"/>
  <c r="M309" i="30"/>
  <c r="M310" i="30"/>
  <c r="M311" i="30"/>
  <c r="M312" i="30"/>
  <c r="M313" i="30"/>
  <c r="M314" i="30"/>
  <c r="M315" i="30"/>
  <c r="M316" i="30"/>
  <c r="M317" i="30"/>
  <c r="M318" i="30"/>
  <c r="M319" i="30"/>
  <c r="M320" i="30"/>
  <c r="M321" i="30"/>
  <c r="M322" i="30"/>
  <c r="M323" i="30"/>
  <c r="M324" i="30"/>
  <c r="M325" i="30"/>
  <c r="M326" i="30"/>
  <c r="M327" i="30"/>
  <c r="M328" i="30"/>
  <c r="M329" i="30"/>
  <c r="M330" i="30"/>
  <c r="M331" i="30"/>
  <c r="M332" i="30"/>
  <c r="M333" i="30"/>
  <c r="M334" i="30"/>
  <c r="M335" i="30"/>
  <c r="M336" i="30"/>
  <c r="M337" i="30"/>
  <c r="M338" i="30"/>
  <c r="M339" i="30"/>
  <c r="M340" i="30"/>
  <c r="M341" i="30"/>
  <c r="M342" i="30"/>
  <c r="M343" i="30"/>
  <c r="M344" i="30"/>
  <c r="M345" i="30"/>
  <c r="M346" i="30"/>
  <c r="M347" i="30"/>
  <c r="M348" i="30"/>
  <c r="M349" i="30"/>
  <c r="M350" i="30"/>
  <c r="M351" i="30"/>
  <c r="M352" i="30"/>
  <c r="M353" i="30"/>
  <c r="M354" i="30"/>
  <c r="M355" i="30"/>
  <c r="M356" i="30"/>
  <c r="M357" i="30"/>
  <c r="M358" i="30"/>
  <c r="M359" i="30"/>
  <c r="M360" i="30"/>
  <c r="M361" i="30"/>
  <c r="M362" i="30"/>
  <c r="M363" i="30"/>
  <c r="M364" i="30"/>
  <c r="M365" i="30"/>
  <c r="M366" i="30"/>
  <c r="M367" i="30"/>
  <c r="M368" i="30"/>
  <c r="M369" i="30"/>
  <c r="M370" i="30"/>
  <c r="M371" i="30"/>
  <c r="M372" i="30"/>
  <c r="M373" i="30"/>
  <c r="M374" i="30"/>
  <c r="M375" i="30"/>
  <c r="M376" i="30"/>
  <c r="M377" i="30"/>
  <c r="M378" i="30"/>
  <c r="M379" i="30"/>
  <c r="M380" i="30"/>
  <c r="M381" i="30"/>
  <c r="M382" i="30"/>
  <c r="M383" i="30"/>
  <c r="M384" i="30"/>
  <c r="M385" i="30"/>
  <c r="M386" i="30"/>
  <c r="M387" i="30"/>
  <c r="M388" i="30"/>
  <c r="M389" i="30"/>
  <c r="M390" i="30"/>
  <c r="M391" i="30"/>
  <c r="M392" i="30"/>
  <c r="M393" i="30"/>
  <c r="M394" i="30"/>
  <c r="M395" i="30"/>
  <c r="M396" i="30"/>
  <c r="M397" i="30"/>
  <c r="M398" i="30"/>
  <c r="M399" i="30"/>
  <c r="M400" i="30"/>
  <c r="M401" i="30"/>
  <c r="M402" i="30"/>
  <c r="M403" i="30"/>
  <c r="M404" i="30"/>
  <c r="M405" i="30"/>
  <c r="M406" i="30"/>
  <c r="M407" i="30"/>
  <c r="M408" i="30"/>
  <c r="M409" i="30"/>
  <c r="M410" i="30"/>
  <c r="M411" i="30"/>
  <c r="M412" i="30"/>
  <c r="M413" i="30"/>
  <c r="M414" i="30"/>
  <c r="M415" i="30"/>
  <c r="M416" i="30"/>
  <c r="M417" i="30"/>
  <c r="M418" i="30"/>
  <c r="M419" i="30"/>
  <c r="M420" i="30"/>
  <c r="M421" i="30"/>
  <c r="M422" i="30"/>
  <c r="M423" i="30"/>
  <c r="M424" i="30"/>
  <c r="M425" i="30"/>
  <c r="M426" i="30"/>
  <c r="M427" i="30"/>
  <c r="M428" i="30"/>
  <c r="M429" i="30"/>
  <c r="M430" i="30"/>
  <c r="M431" i="30"/>
  <c r="M432" i="30"/>
  <c r="M433" i="30"/>
  <c r="M434" i="30"/>
  <c r="M435" i="30"/>
  <c r="M436" i="30"/>
  <c r="M437" i="30"/>
  <c r="M438" i="30"/>
  <c r="M439" i="30"/>
  <c r="M440" i="30"/>
  <c r="M441" i="30"/>
  <c r="M442" i="30"/>
  <c r="M443" i="30"/>
  <c r="M444" i="30"/>
  <c r="M445" i="30"/>
  <c r="M446" i="30"/>
  <c r="M447" i="30"/>
  <c r="M448" i="30"/>
  <c r="M449" i="30"/>
  <c r="M450" i="30"/>
  <c r="M451" i="30"/>
  <c r="M452" i="30"/>
  <c r="M453" i="30"/>
  <c r="M454" i="30"/>
  <c r="M455" i="30"/>
  <c r="M456" i="30"/>
  <c r="M457" i="30"/>
  <c r="M458" i="30"/>
  <c r="M459" i="30"/>
  <c r="M460" i="30"/>
  <c r="M461" i="30"/>
  <c r="M462" i="30"/>
  <c r="M463" i="30"/>
  <c r="M464" i="30"/>
  <c r="M465" i="30"/>
  <c r="M466" i="30"/>
  <c r="M467" i="30"/>
  <c r="M468" i="30"/>
  <c r="M469" i="30"/>
  <c r="M470" i="30"/>
  <c r="M471" i="30"/>
  <c r="M472" i="30"/>
  <c r="M473" i="30"/>
  <c r="M474" i="30"/>
  <c r="M475" i="30"/>
  <c r="M476" i="30"/>
  <c r="M477" i="30"/>
  <c r="M478" i="30"/>
  <c r="M479" i="30"/>
  <c r="M480" i="30"/>
  <c r="M481" i="30"/>
  <c r="M482" i="30"/>
  <c r="M483" i="30"/>
  <c r="M484" i="30"/>
  <c r="M485" i="30"/>
  <c r="M486" i="30"/>
  <c r="M487" i="30"/>
  <c r="M488" i="30"/>
  <c r="M489" i="30"/>
  <c r="M490" i="30"/>
  <c r="M491" i="30"/>
  <c r="M492" i="30"/>
  <c r="M493" i="30"/>
  <c r="M494" i="30"/>
  <c r="M495" i="30"/>
  <c r="M496" i="30"/>
  <c r="M497" i="30"/>
  <c r="M498" i="30"/>
  <c r="M499" i="30"/>
  <c r="M500" i="30"/>
  <c r="M501" i="30"/>
  <c r="M502" i="30"/>
  <c r="M503" i="30"/>
  <c r="M504" i="30"/>
  <c r="M505" i="30"/>
  <c r="M506" i="30"/>
  <c r="M507" i="30"/>
  <c r="M508" i="30"/>
  <c r="M509" i="30"/>
  <c r="M510" i="30"/>
  <c r="M511" i="30"/>
  <c r="M512" i="30"/>
  <c r="M513" i="30"/>
  <c r="M514" i="30"/>
  <c r="M515" i="30"/>
  <c r="M516" i="30"/>
  <c r="M517" i="30"/>
  <c r="M518" i="30"/>
  <c r="M519" i="30"/>
  <c r="M520" i="30"/>
  <c r="M521" i="30"/>
  <c r="M522" i="30"/>
  <c r="M523" i="30"/>
  <c r="M524" i="30"/>
  <c r="M525" i="30"/>
  <c r="M526" i="30"/>
  <c r="M527" i="30"/>
  <c r="M528" i="30"/>
  <c r="M529" i="30"/>
  <c r="M530" i="30"/>
  <c r="M531" i="30"/>
  <c r="M532" i="30"/>
  <c r="M533" i="30"/>
  <c r="M534" i="30"/>
  <c r="M535" i="30"/>
  <c r="M536" i="30"/>
  <c r="M537" i="30"/>
  <c r="M538" i="30"/>
  <c r="M539" i="30"/>
  <c r="M540" i="30"/>
  <c r="M541" i="30"/>
  <c r="M542" i="30"/>
  <c r="M543" i="30"/>
  <c r="M544" i="30"/>
  <c r="M545" i="30"/>
  <c r="M546" i="30"/>
  <c r="M547" i="30"/>
  <c r="M548" i="30"/>
  <c r="M549" i="30"/>
  <c r="M550" i="30"/>
  <c r="M551" i="30"/>
  <c r="M552" i="30"/>
  <c r="M553" i="30"/>
  <c r="M554" i="30"/>
  <c r="M555" i="30"/>
  <c r="M556" i="30"/>
  <c r="M557" i="30"/>
  <c r="M558" i="30"/>
  <c r="M559" i="30"/>
  <c r="M560" i="30"/>
  <c r="M561" i="30"/>
  <c r="M562" i="30"/>
  <c r="M563" i="30"/>
  <c r="M564" i="30"/>
  <c r="M565" i="30"/>
  <c r="M566" i="30"/>
  <c r="M567" i="30"/>
  <c r="M568" i="30"/>
  <c r="M569" i="30"/>
  <c r="M570" i="30"/>
  <c r="M571" i="30"/>
  <c r="M572" i="30"/>
  <c r="M573" i="30"/>
  <c r="M574" i="30"/>
  <c r="M575" i="30"/>
  <c r="M576" i="30"/>
  <c r="M577" i="30"/>
  <c r="M578" i="30"/>
  <c r="M579" i="30"/>
  <c r="M580" i="30"/>
  <c r="M581" i="30"/>
  <c r="M582" i="30"/>
  <c r="M583" i="30"/>
  <c r="M584" i="30"/>
  <c r="M585" i="30"/>
  <c r="M586" i="30"/>
  <c r="M587" i="30"/>
  <c r="M588" i="30"/>
  <c r="M589" i="30"/>
  <c r="M590" i="30"/>
  <c r="M591" i="30"/>
  <c r="M592" i="30"/>
  <c r="M593" i="30"/>
  <c r="M594" i="30"/>
  <c r="M595" i="30"/>
  <c r="M596" i="30"/>
  <c r="M597" i="30"/>
  <c r="M598" i="30"/>
  <c r="M599" i="30"/>
  <c r="M600" i="30"/>
  <c r="M601" i="30"/>
  <c r="M602" i="30"/>
  <c r="M603" i="30"/>
  <c r="M604" i="30"/>
  <c r="M605" i="30"/>
  <c r="M606" i="30"/>
  <c r="M607" i="30"/>
  <c r="M608" i="30"/>
  <c r="M609" i="30"/>
  <c r="M610" i="30"/>
  <c r="M611" i="30"/>
  <c r="M612" i="30"/>
  <c r="M613" i="30"/>
  <c r="M614" i="30"/>
  <c r="M615" i="30"/>
  <c r="M616" i="30"/>
  <c r="M617" i="30"/>
  <c r="M618" i="30"/>
  <c r="M619" i="30"/>
  <c r="M620" i="30"/>
  <c r="M621" i="30"/>
  <c r="M622" i="30"/>
  <c r="M623" i="30"/>
  <c r="M624" i="30"/>
  <c r="M625" i="30"/>
  <c r="M626" i="30"/>
  <c r="M627" i="30"/>
  <c r="M628" i="30"/>
  <c r="M629" i="30"/>
  <c r="M630" i="30"/>
  <c r="M631" i="30"/>
  <c r="M632" i="30"/>
  <c r="M633" i="30"/>
  <c r="M634" i="30"/>
  <c r="M635" i="30"/>
  <c r="M636" i="30"/>
  <c r="M637" i="30"/>
  <c r="M638" i="30"/>
  <c r="M639" i="30"/>
  <c r="M640" i="30"/>
  <c r="M641" i="30"/>
  <c r="M642" i="30"/>
  <c r="M643" i="30"/>
  <c r="M644" i="30"/>
  <c r="M645" i="30"/>
  <c r="M646" i="30"/>
  <c r="M647" i="30"/>
  <c r="M648" i="30"/>
  <c r="M649" i="30"/>
  <c r="M650" i="30"/>
  <c r="M651" i="30"/>
  <c r="M652" i="30"/>
  <c r="M653" i="30"/>
  <c r="M654" i="30"/>
  <c r="M655" i="30"/>
  <c r="M656" i="30"/>
  <c r="M657" i="30"/>
  <c r="M658" i="30"/>
  <c r="M659" i="30"/>
  <c r="M660" i="30"/>
  <c r="M661" i="30"/>
  <c r="M662" i="30"/>
  <c r="M663" i="30"/>
  <c r="M664" i="30"/>
  <c r="M665" i="30"/>
  <c r="M666" i="30"/>
  <c r="M667" i="30"/>
  <c r="M668" i="30"/>
  <c r="M669" i="30"/>
  <c r="M670" i="30"/>
  <c r="M671" i="30"/>
  <c r="M672" i="30"/>
  <c r="M673" i="30"/>
  <c r="M674" i="30"/>
  <c r="M675" i="30"/>
  <c r="M676" i="30"/>
  <c r="M677" i="30"/>
  <c r="M678" i="30"/>
  <c r="M679" i="30"/>
  <c r="M680" i="30"/>
  <c r="M681" i="30"/>
  <c r="M682" i="30"/>
  <c r="M683" i="30"/>
  <c r="M684" i="30"/>
  <c r="M685" i="30"/>
  <c r="M686" i="30"/>
  <c r="M687" i="30"/>
  <c r="M688" i="30"/>
  <c r="M689" i="30"/>
  <c r="M690" i="30"/>
  <c r="M691" i="30"/>
  <c r="M692" i="30"/>
  <c r="M693" i="30"/>
  <c r="M694" i="30"/>
  <c r="M695" i="30"/>
  <c r="M696" i="30"/>
  <c r="M697" i="30"/>
  <c r="M698" i="30"/>
  <c r="M699" i="30"/>
  <c r="M700" i="30"/>
  <c r="M701" i="30"/>
  <c r="M702" i="30"/>
  <c r="M703" i="30"/>
  <c r="M704" i="30"/>
  <c r="M705" i="30"/>
  <c r="M706" i="30"/>
  <c r="M707" i="30"/>
  <c r="M708" i="30"/>
  <c r="M709" i="30"/>
  <c r="M710" i="30"/>
  <c r="M711" i="30"/>
  <c r="M712" i="30"/>
  <c r="M713" i="30"/>
  <c r="M714" i="30"/>
  <c r="M715" i="30"/>
  <c r="M716" i="30"/>
  <c r="M717" i="30"/>
  <c r="M718" i="30"/>
  <c r="M719" i="30"/>
  <c r="M720" i="30"/>
  <c r="M721" i="30"/>
  <c r="M722" i="30"/>
  <c r="M723" i="30"/>
  <c r="M724" i="30"/>
  <c r="M725" i="30"/>
  <c r="M726" i="30"/>
  <c r="M727" i="30"/>
  <c r="M728" i="30"/>
  <c r="M729" i="30"/>
  <c r="M730" i="30"/>
  <c r="M731" i="30"/>
  <c r="M732" i="30"/>
  <c r="M733" i="30"/>
  <c r="M734" i="30"/>
  <c r="M735" i="30"/>
  <c r="M736" i="30"/>
  <c r="M737" i="30"/>
  <c r="M738" i="30"/>
  <c r="M739" i="30"/>
  <c r="M740" i="30"/>
  <c r="M741" i="30"/>
  <c r="M742" i="30"/>
  <c r="M743" i="30"/>
  <c r="M744" i="30"/>
  <c r="M745" i="30"/>
  <c r="M746" i="30"/>
  <c r="M747" i="30"/>
  <c r="M748" i="30"/>
  <c r="M749" i="30"/>
  <c r="M750" i="30"/>
  <c r="M751" i="30"/>
  <c r="M752" i="30"/>
  <c r="M753" i="30"/>
  <c r="M754" i="30"/>
  <c r="M755" i="30"/>
  <c r="M756" i="30"/>
  <c r="M757" i="30"/>
  <c r="M758" i="30"/>
  <c r="M759" i="30"/>
  <c r="M760" i="30"/>
  <c r="M761" i="30"/>
  <c r="M762" i="30"/>
  <c r="M763" i="30"/>
  <c r="M764" i="30"/>
  <c r="M765" i="30"/>
  <c r="M766" i="30"/>
  <c r="M767" i="30"/>
  <c r="M768" i="30"/>
  <c r="M769" i="30"/>
  <c r="M770" i="30"/>
  <c r="M771" i="30"/>
  <c r="M772" i="30"/>
  <c r="M773" i="30"/>
  <c r="M774" i="30"/>
  <c r="M775" i="30"/>
  <c r="M776" i="30"/>
  <c r="M777" i="30"/>
  <c r="M778" i="30"/>
  <c r="M779" i="30"/>
  <c r="M780" i="30"/>
  <c r="M781" i="30"/>
  <c r="M782" i="30"/>
  <c r="M783" i="30"/>
  <c r="M784" i="30"/>
  <c r="M785" i="30"/>
  <c r="M786" i="30"/>
  <c r="M787" i="30"/>
  <c r="M788" i="30"/>
  <c r="M789" i="30"/>
  <c r="M790" i="30"/>
  <c r="M791" i="30"/>
  <c r="M792" i="30"/>
  <c r="M793" i="30"/>
  <c r="M794" i="30"/>
  <c r="M795" i="30"/>
  <c r="M796" i="30"/>
  <c r="M797" i="30"/>
  <c r="M798" i="30"/>
  <c r="M799" i="30"/>
  <c r="M800" i="30"/>
  <c r="M801" i="30"/>
  <c r="M802" i="30"/>
  <c r="M803" i="30"/>
  <c r="M804" i="30"/>
  <c r="M805" i="30"/>
  <c r="M806" i="30"/>
  <c r="M807" i="30"/>
  <c r="M808" i="30"/>
  <c r="M809" i="30"/>
  <c r="M810" i="30"/>
  <c r="M811" i="30"/>
  <c r="M812" i="30"/>
  <c r="M813" i="30"/>
  <c r="M814" i="30"/>
  <c r="M815" i="30"/>
  <c r="M816" i="30"/>
  <c r="M817" i="30"/>
  <c r="M818" i="30"/>
  <c r="M819" i="30"/>
  <c r="M820" i="30"/>
  <c r="M821" i="30"/>
  <c r="M822" i="30"/>
  <c r="M823" i="30"/>
  <c r="M824" i="30"/>
  <c r="M825" i="30"/>
  <c r="M826" i="30"/>
  <c r="M827" i="30"/>
  <c r="M828" i="30"/>
  <c r="M829" i="30"/>
  <c r="M830" i="30"/>
  <c r="M831" i="30"/>
  <c r="M832" i="30"/>
  <c r="M833" i="30"/>
  <c r="M834" i="30"/>
  <c r="M835" i="30"/>
  <c r="M836" i="30"/>
  <c r="M837" i="30"/>
  <c r="M838" i="30"/>
  <c r="M839" i="30"/>
  <c r="M840" i="30"/>
  <c r="M841" i="30"/>
  <c r="M842" i="30"/>
  <c r="M843" i="30"/>
  <c r="M844" i="30"/>
  <c r="M845" i="30"/>
  <c r="M846" i="30"/>
  <c r="M847" i="30"/>
  <c r="M848" i="30"/>
  <c r="M849" i="30"/>
  <c r="M850" i="30"/>
  <c r="M851" i="30"/>
  <c r="M852" i="30"/>
  <c r="M853" i="30"/>
  <c r="M854" i="30"/>
  <c r="M855" i="30"/>
  <c r="M856" i="30"/>
  <c r="M857" i="30"/>
  <c r="M858" i="30"/>
  <c r="M859" i="30"/>
  <c r="M860" i="30"/>
  <c r="M861" i="30"/>
  <c r="M862" i="30"/>
  <c r="M863" i="30"/>
  <c r="M864" i="30"/>
  <c r="M865" i="30"/>
  <c r="M866" i="30"/>
  <c r="M867" i="30"/>
  <c r="M868" i="30"/>
  <c r="M869" i="30"/>
  <c r="M870" i="30"/>
  <c r="M871" i="30"/>
  <c r="M872" i="30"/>
  <c r="M873" i="30"/>
  <c r="M874" i="30"/>
  <c r="M875" i="30"/>
  <c r="M876" i="30"/>
  <c r="M877" i="30"/>
  <c r="M878" i="30"/>
  <c r="M879" i="30"/>
  <c r="M880" i="30"/>
  <c r="M881" i="30"/>
  <c r="M882" i="30"/>
  <c r="M883" i="30"/>
  <c r="M884" i="30"/>
  <c r="M885" i="30"/>
  <c r="M886" i="30"/>
  <c r="M887" i="30"/>
  <c r="M888" i="30"/>
  <c r="M889" i="30"/>
  <c r="M890" i="30"/>
  <c r="M891" i="30"/>
  <c r="M892" i="30"/>
  <c r="M893" i="30"/>
  <c r="M894" i="30"/>
  <c r="M895" i="30"/>
  <c r="M896" i="30"/>
  <c r="M897" i="30"/>
  <c r="M898" i="30"/>
  <c r="M899" i="30"/>
  <c r="M900" i="30"/>
  <c r="M901" i="30"/>
  <c r="M902" i="30"/>
  <c r="M903" i="30"/>
  <c r="M904" i="30"/>
  <c r="M905" i="30"/>
  <c r="M906" i="30"/>
  <c r="M907" i="30"/>
  <c r="M908" i="30"/>
  <c r="M909" i="30"/>
  <c r="M910" i="30"/>
  <c r="M911" i="30"/>
  <c r="M912" i="30"/>
  <c r="M913" i="30"/>
  <c r="M914" i="30"/>
  <c r="M915" i="30"/>
  <c r="M916" i="30"/>
  <c r="M917" i="30"/>
  <c r="M918" i="30"/>
  <c r="M919" i="30"/>
  <c r="M920" i="30"/>
  <c r="M921" i="30"/>
  <c r="M922" i="30"/>
  <c r="M923" i="30"/>
  <c r="M924" i="30"/>
  <c r="M925" i="30"/>
  <c r="M926" i="30"/>
  <c r="M927" i="30"/>
  <c r="M928" i="30"/>
  <c r="M929" i="30"/>
  <c r="M930" i="30"/>
  <c r="M931" i="30"/>
  <c r="M932" i="30"/>
  <c r="M933" i="30"/>
  <c r="M934" i="30"/>
  <c r="M935" i="30"/>
  <c r="M936" i="30"/>
  <c r="M937" i="30"/>
  <c r="M938" i="30"/>
  <c r="M939" i="30"/>
  <c r="M940" i="30"/>
  <c r="M941" i="30"/>
  <c r="M942" i="30"/>
  <c r="M943" i="30"/>
  <c r="M944" i="30"/>
  <c r="M945" i="30"/>
  <c r="M946" i="30"/>
  <c r="M947" i="30"/>
  <c r="M948" i="30"/>
  <c r="M949" i="30"/>
  <c r="M950" i="30"/>
  <c r="M951" i="30"/>
  <c r="M952" i="30"/>
  <c r="M953" i="30"/>
  <c r="M954" i="30"/>
  <c r="M955" i="30"/>
  <c r="M956" i="30"/>
  <c r="M957" i="30"/>
  <c r="M958" i="30"/>
  <c r="M959" i="30"/>
  <c r="M960" i="30"/>
  <c r="M961" i="30"/>
  <c r="M962" i="30"/>
  <c r="M963" i="30"/>
  <c r="M964" i="30"/>
  <c r="M965" i="30"/>
  <c r="M966" i="30"/>
  <c r="M967" i="30"/>
  <c r="M968" i="30"/>
  <c r="M969" i="30"/>
  <c r="M970" i="30"/>
  <c r="M971" i="30"/>
  <c r="M972" i="30"/>
  <c r="M973" i="30"/>
  <c r="M974" i="30"/>
  <c r="M975" i="30"/>
  <c r="M976" i="30"/>
  <c r="M977" i="30"/>
  <c r="M978" i="30"/>
  <c r="M979" i="30"/>
  <c r="M980" i="30"/>
  <c r="M981" i="30"/>
  <c r="M982" i="30"/>
  <c r="M983" i="30"/>
  <c r="M984" i="30"/>
  <c r="M985" i="30"/>
  <c r="M986" i="30"/>
  <c r="M987" i="30"/>
  <c r="M988" i="30"/>
  <c r="M989" i="30"/>
  <c r="M990" i="30"/>
  <c r="M991" i="30"/>
  <c r="M992" i="30"/>
  <c r="M993" i="30"/>
  <c r="M994" i="30"/>
  <c r="M995" i="30"/>
  <c r="M996" i="30"/>
  <c r="M997" i="30"/>
  <c r="M998" i="30"/>
  <c r="M999" i="30"/>
  <c r="M1000" i="30"/>
  <c r="M1001" i="30"/>
  <c r="M1002" i="30"/>
  <c r="M1003" i="30"/>
  <c r="M1004" i="30"/>
  <c r="M1005" i="30"/>
  <c r="M1006" i="30"/>
  <c r="M1007" i="30"/>
  <c r="M1008" i="30"/>
  <c r="M1009" i="30"/>
  <c r="M1010" i="30"/>
  <c r="M1011" i="30"/>
  <c r="M1012" i="30"/>
  <c r="M1013" i="30"/>
  <c r="M1014" i="30"/>
  <c r="M1015" i="30"/>
  <c r="M1016" i="30"/>
  <c r="M1017" i="30"/>
  <c r="M1018" i="30"/>
  <c r="M1019" i="30"/>
  <c r="M1020" i="30"/>
  <c r="M1021" i="30"/>
  <c r="M1022" i="30"/>
  <c r="M1023" i="30"/>
  <c r="M1024" i="30"/>
  <c r="M1025" i="30"/>
  <c r="M1026" i="30"/>
  <c r="M1027" i="30"/>
  <c r="M1028" i="30"/>
  <c r="M1029" i="30"/>
  <c r="M1030" i="30"/>
  <c r="M1031" i="30"/>
  <c r="M1032" i="30"/>
  <c r="M1033" i="30"/>
  <c r="M1034" i="30"/>
  <c r="M1035" i="30"/>
  <c r="M1036" i="30"/>
  <c r="M1037" i="30"/>
  <c r="M1038" i="30"/>
  <c r="M1039" i="30"/>
  <c r="M1040" i="30"/>
  <c r="M1041" i="30"/>
  <c r="M1042" i="30"/>
  <c r="M1043" i="30"/>
  <c r="M1044" i="30"/>
  <c r="M1045" i="30"/>
  <c r="M1046" i="30"/>
  <c r="M1047" i="30"/>
  <c r="M1048" i="30"/>
  <c r="M1049" i="30"/>
  <c r="M1050" i="30"/>
  <c r="M1051" i="30"/>
  <c r="M1052" i="30"/>
  <c r="M1053" i="30"/>
  <c r="M1054" i="30"/>
  <c r="M1055" i="30"/>
  <c r="M1056" i="30"/>
  <c r="M1057" i="30"/>
  <c r="M1058" i="30"/>
  <c r="M1059" i="30"/>
  <c r="M1060" i="30"/>
  <c r="M1061" i="30"/>
  <c r="M1062" i="30"/>
  <c r="M1063" i="30"/>
  <c r="M1064" i="30"/>
  <c r="M1065" i="30"/>
  <c r="M1066" i="30"/>
  <c r="M1067" i="30"/>
  <c r="M1068" i="30"/>
  <c r="M1069" i="30"/>
  <c r="M1070" i="30"/>
  <c r="M1071" i="30"/>
  <c r="M1072" i="30"/>
  <c r="M1073" i="30"/>
  <c r="M1074" i="30"/>
  <c r="M1075" i="30"/>
  <c r="M1076" i="30"/>
  <c r="M1077" i="30"/>
  <c r="M1078" i="30"/>
  <c r="M1079" i="30"/>
  <c r="M1080" i="30"/>
  <c r="M1081" i="30"/>
  <c r="M1082" i="30"/>
  <c r="M1083" i="30"/>
  <c r="M1084" i="30"/>
  <c r="M1085" i="30"/>
  <c r="M1086" i="30"/>
  <c r="M1087" i="30"/>
  <c r="M1088" i="30"/>
  <c r="M1089" i="30"/>
  <c r="M1090" i="30"/>
  <c r="M1091" i="30"/>
  <c r="M1092" i="30"/>
  <c r="M1093" i="30"/>
  <c r="M1094" i="30"/>
  <c r="M1095" i="30"/>
  <c r="M1096" i="30"/>
  <c r="M1097" i="30"/>
  <c r="M1098" i="30"/>
  <c r="M1099" i="30"/>
  <c r="M1100" i="30"/>
  <c r="M1101" i="30"/>
  <c r="M1102" i="30"/>
  <c r="M1103" i="30"/>
  <c r="M1104" i="30"/>
  <c r="M1105" i="30"/>
  <c r="M1106" i="30"/>
  <c r="M1107" i="30"/>
  <c r="M1108" i="30"/>
  <c r="M1109" i="30"/>
  <c r="M1110" i="30"/>
  <c r="M1111" i="30"/>
  <c r="M1112" i="30"/>
  <c r="M1113" i="30"/>
  <c r="M1114" i="30"/>
  <c r="M1115" i="30"/>
  <c r="M1116" i="30"/>
  <c r="M1117" i="30"/>
  <c r="M1118" i="30"/>
  <c r="M1119" i="30"/>
  <c r="M1120" i="30"/>
  <c r="M1121" i="30"/>
  <c r="M1122" i="30"/>
  <c r="M1123" i="30"/>
  <c r="M1124" i="30"/>
  <c r="M1125" i="30"/>
  <c r="M1126" i="30"/>
  <c r="M1127" i="30"/>
  <c r="M1128" i="30"/>
  <c r="M1129" i="30"/>
  <c r="M1130" i="30"/>
  <c r="M1131" i="30"/>
  <c r="M1132" i="30"/>
  <c r="M1133" i="30"/>
  <c r="M1134" i="30"/>
  <c r="M1135" i="30"/>
  <c r="M1136" i="30"/>
  <c r="M1137" i="30"/>
  <c r="M1138" i="30"/>
  <c r="M1139" i="30"/>
  <c r="M1140" i="30"/>
  <c r="M1141" i="30"/>
  <c r="M1142" i="30"/>
  <c r="M1143" i="30"/>
  <c r="M1144" i="30"/>
  <c r="M1145" i="30"/>
  <c r="M1146" i="30"/>
  <c r="M1147" i="30"/>
  <c r="M1148" i="30"/>
  <c r="M1149" i="30"/>
  <c r="M1150" i="30"/>
  <c r="M1151" i="30"/>
  <c r="M1152" i="30"/>
  <c r="M1153" i="30"/>
  <c r="M1154" i="30"/>
  <c r="M1155" i="30"/>
  <c r="M1156" i="30"/>
  <c r="M1157" i="30"/>
  <c r="M1158" i="30"/>
  <c r="M1159" i="30"/>
  <c r="M1160" i="30"/>
  <c r="M1161" i="30"/>
  <c r="M1162" i="30"/>
  <c r="M1163" i="30"/>
  <c r="M1164" i="30"/>
  <c r="M1165" i="30"/>
  <c r="M1166" i="30"/>
  <c r="M1167" i="30"/>
  <c r="M1168" i="30"/>
  <c r="M1169" i="30"/>
  <c r="M1170" i="30"/>
  <c r="M1171" i="30"/>
  <c r="M1172" i="30"/>
  <c r="M1173" i="30"/>
  <c r="M1174" i="30"/>
  <c r="M1175" i="30"/>
  <c r="M1176" i="30"/>
  <c r="M1177" i="30"/>
  <c r="M1178" i="30"/>
  <c r="M1179" i="30"/>
  <c r="M1180" i="30"/>
  <c r="M1181" i="30"/>
  <c r="M1182" i="30"/>
  <c r="M1183" i="30"/>
  <c r="M1184" i="30"/>
  <c r="M1185" i="30"/>
  <c r="M1186" i="30"/>
  <c r="M1187" i="30"/>
  <c r="M1188" i="30"/>
  <c r="M1189" i="30"/>
  <c r="M1190" i="30"/>
  <c r="M1191" i="30"/>
  <c r="M1192" i="30"/>
  <c r="M1193" i="30"/>
  <c r="M1194" i="30"/>
  <c r="M1195" i="30"/>
  <c r="M1196" i="30"/>
  <c r="M1197" i="30"/>
  <c r="M1198" i="30"/>
  <c r="M1199" i="30"/>
  <c r="M1200" i="30"/>
  <c r="M1201" i="30"/>
  <c r="M1202" i="30"/>
  <c r="M1203" i="30"/>
  <c r="M1204" i="30"/>
  <c r="M1205" i="30"/>
  <c r="M1206" i="30"/>
  <c r="M1207" i="30"/>
  <c r="M1208" i="30"/>
  <c r="M1209" i="30"/>
  <c r="M1210" i="30"/>
  <c r="M1211" i="30"/>
  <c r="M1212" i="30"/>
  <c r="M1213" i="30"/>
  <c r="M1214" i="30"/>
  <c r="M1215" i="30"/>
  <c r="M1216" i="30"/>
  <c r="M1217" i="30"/>
  <c r="M1218" i="30"/>
  <c r="M1219" i="30"/>
  <c r="M1220" i="30"/>
  <c r="M1221" i="30"/>
  <c r="M1222" i="30"/>
  <c r="M1223" i="30"/>
  <c r="M1224" i="30"/>
  <c r="M1225" i="30"/>
  <c r="M1226" i="30"/>
  <c r="M1227" i="30"/>
  <c r="M1228" i="30"/>
  <c r="M1229" i="30"/>
  <c r="M1230" i="30"/>
  <c r="M1231" i="30"/>
  <c r="M1232" i="30"/>
  <c r="M1233" i="30"/>
  <c r="M1234" i="30"/>
  <c r="M1235" i="30"/>
  <c r="M1236" i="30"/>
  <c r="M1237" i="30"/>
  <c r="M1238" i="30"/>
  <c r="M1239" i="30"/>
  <c r="M1240" i="30"/>
  <c r="M1241" i="30"/>
  <c r="M1242" i="30"/>
  <c r="M1243" i="30"/>
  <c r="M1244" i="30"/>
  <c r="M1245" i="30"/>
  <c r="M1246" i="30"/>
  <c r="M1247" i="30"/>
  <c r="M1248" i="30"/>
  <c r="M1249" i="30"/>
  <c r="M1250" i="30"/>
  <c r="M1251" i="30"/>
  <c r="M1252" i="30"/>
  <c r="M1253" i="30"/>
  <c r="M1254" i="30"/>
  <c r="M1255" i="30"/>
  <c r="M1256" i="30"/>
  <c r="M1257" i="30"/>
  <c r="M1258" i="30"/>
  <c r="M1259" i="30"/>
  <c r="M1260" i="30"/>
  <c r="M1261" i="30"/>
  <c r="M1262" i="30"/>
  <c r="M1263" i="30"/>
  <c r="M1264" i="30"/>
  <c r="M1265" i="30"/>
  <c r="M1266" i="30"/>
  <c r="M1267" i="30"/>
  <c r="M1268" i="30"/>
  <c r="M1269" i="30"/>
  <c r="M1270" i="30"/>
  <c r="M1271" i="30"/>
  <c r="M1272" i="30"/>
  <c r="M1273" i="30"/>
  <c r="M1274" i="30"/>
  <c r="M1275" i="30"/>
  <c r="M1276" i="30"/>
  <c r="M1277" i="30"/>
  <c r="M1278" i="30"/>
  <c r="M1279" i="30"/>
  <c r="M1280" i="30"/>
  <c r="M1281" i="30"/>
  <c r="M1282" i="30"/>
  <c r="M1283" i="30"/>
  <c r="M1284" i="30"/>
  <c r="M1285" i="30"/>
  <c r="M1286" i="30"/>
  <c r="M1287" i="30"/>
  <c r="M1288" i="30"/>
  <c r="M1289" i="30"/>
  <c r="M1290" i="30"/>
  <c r="M1291" i="30"/>
  <c r="M1292" i="30"/>
  <c r="M1293" i="30"/>
  <c r="M1294" i="30"/>
  <c r="M1295" i="30"/>
  <c r="M1296" i="30"/>
  <c r="M1297" i="30"/>
  <c r="M1298" i="30"/>
  <c r="M1299" i="30"/>
  <c r="M1300" i="30"/>
  <c r="M1301" i="30"/>
  <c r="M1302" i="30"/>
  <c r="M1303" i="30"/>
  <c r="M1304" i="30"/>
  <c r="M1305" i="30"/>
  <c r="M1306" i="30"/>
  <c r="M1307" i="30"/>
  <c r="M1308" i="30"/>
  <c r="M1309" i="30"/>
  <c r="M1310" i="30"/>
  <c r="M1311" i="30"/>
  <c r="M1312" i="30"/>
  <c r="M1313" i="30"/>
  <c r="M1314" i="30"/>
  <c r="M1315" i="30"/>
  <c r="M1316" i="30"/>
  <c r="M1317" i="30"/>
  <c r="M1318" i="30"/>
  <c r="M1319" i="30"/>
  <c r="M1320" i="30"/>
  <c r="M1321" i="30"/>
  <c r="M1322" i="30"/>
  <c r="M1323" i="30"/>
  <c r="M1324" i="30"/>
  <c r="M1325" i="30"/>
  <c r="M1326" i="30"/>
  <c r="M1327" i="30"/>
  <c r="M1328" i="30"/>
  <c r="M1329" i="30"/>
  <c r="M1330" i="30"/>
  <c r="M1331" i="30"/>
  <c r="M1332" i="30"/>
  <c r="M1333" i="30"/>
  <c r="M1334" i="30"/>
  <c r="M1335" i="30"/>
  <c r="M1336" i="30"/>
  <c r="M1337" i="30"/>
  <c r="M1338" i="30"/>
  <c r="M1339" i="30"/>
  <c r="M1340" i="30"/>
  <c r="M1341" i="30"/>
  <c r="M1342" i="30"/>
  <c r="M1343" i="30"/>
  <c r="M1344" i="30"/>
  <c r="M1345" i="30"/>
  <c r="M1346" i="30"/>
  <c r="M1347" i="30"/>
  <c r="M1348" i="30"/>
  <c r="M1349" i="30"/>
  <c r="M1350" i="30"/>
  <c r="M1351" i="30"/>
  <c r="M1352" i="30"/>
  <c r="M1353" i="30"/>
  <c r="M1354" i="30"/>
  <c r="M1355" i="30"/>
  <c r="M1356" i="30"/>
  <c r="M1357" i="30"/>
  <c r="M1358" i="30"/>
  <c r="M1359" i="30"/>
  <c r="M1360" i="30"/>
  <c r="M1361" i="30"/>
  <c r="M1362" i="30"/>
  <c r="M1363" i="30"/>
  <c r="M1364" i="30"/>
  <c r="M1365" i="30"/>
  <c r="M1366" i="30"/>
  <c r="M1367" i="30"/>
  <c r="M1368" i="30"/>
  <c r="M1369" i="30"/>
  <c r="M1370" i="30"/>
  <c r="M1371" i="30"/>
  <c r="M1372" i="30"/>
  <c r="M1373" i="30"/>
  <c r="M1374" i="30"/>
  <c r="M1375" i="30"/>
  <c r="M1376" i="30"/>
  <c r="M1377" i="30"/>
  <c r="M1378" i="30"/>
  <c r="M1379" i="30"/>
  <c r="M1380" i="30"/>
  <c r="M1381" i="30"/>
  <c r="M1382" i="30"/>
  <c r="M1383" i="30"/>
  <c r="M1384" i="30"/>
  <c r="M1385" i="30"/>
  <c r="M1386" i="30"/>
  <c r="M1387" i="30"/>
  <c r="M1388" i="30"/>
  <c r="M1389" i="30"/>
  <c r="M1390" i="30"/>
  <c r="M1391" i="30"/>
  <c r="M1392" i="30"/>
  <c r="M1393" i="30"/>
  <c r="M1394" i="30"/>
  <c r="M1395" i="30"/>
  <c r="M1396" i="30"/>
  <c r="M1397" i="30"/>
  <c r="M1398" i="30"/>
  <c r="M1399" i="30"/>
  <c r="M1400" i="30"/>
  <c r="M1401" i="30"/>
  <c r="M1402" i="30"/>
  <c r="M1403" i="30"/>
  <c r="M1404" i="30"/>
  <c r="M1405" i="30"/>
  <c r="M1406" i="30"/>
  <c r="M1407" i="30"/>
  <c r="M1408" i="30"/>
  <c r="M1409" i="30"/>
  <c r="M1410" i="30"/>
  <c r="M1411" i="30"/>
  <c r="M1412" i="30"/>
  <c r="M1413" i="30"/>
  <c r="M1414" i="30"/>
  <c r="M1415" i="30"/>
  <c r="M1416" i="30"/>
  <c r="M1417" i="30"/>
  <c r="M1418" i="30"/>
  <c r="M1419" i="30"/>
  <c r="M1420" i="30"/>
  <c r="M1421" i="30"/>
  <c r="M1422" i="30"/>
  <c r="M1423" i="30"/>
  <c r="M1424" i="30"/>
  <c r="M1425" i="30"/>
  <c r="M1426" i="30"/>
  <c r="M1427" i="30"/>
  <c r="M1428" i="30"/>
  <c r="M1429" i="30"/>
  <c r="M1430" i="30"/>
  <c r="M1431" i="30"/>
  <c r="M1432" i="30"/>
  <c r="M1433" i="30"/>
  <c r="M1434" i="30"/>
  <c r="M1435" i="30"/>
  <c r="M1436" i="30"/>
  <c r="M1437" i="30"/>
  <c r="M1438" i="30"/>
  <c r="M1439" i="30"/>
  <c r="M1440" i="30"/>
  <c r="M1441" i="30"/>
  <c r="M1442" i="30"/>
  <c r="M1443" i="30"/>
  <c r="M1444" i="30"/>
  <c r="M1445" i="30"/>
  <c r="M1446" i="30"/>
  <c r="M1447" i="30"/>
  <c r="M1448" i="30"/>
  <c r="M1449" i="30"/>
  <c r="M1450" i="30"/>
  <c r="M1451" i="30"/>
  <c r="M1452" i="30"/>
  <c r="M1453" i="30"/>
  <c r="M1454" i="30"/>
  <c r="M1455" i="30"/>
  <c r="M1456" i="30"/>
  <c r="M1457" i="30"/>
  <c r="M1458" i="30"/>
  <c r="M1459" i="30"/>
  <c r="M1460" i="30"/>
  <c r="M1461" i="30"/>
  <c r="M1462" i="30"/>
  <c r="M1463" i="30"/>
  <c r="M1464" i="30"/>
  <c r="M1465" i="30"/>
  <c r="M1466" i="30"/>
  <c r="M1467" i="30"/>
  <c r="M1468" i="30"/>
  <c r="M1469" i="30"/>
  <c r="M1470" i="30"/>
  <c r="M1471" i="30"/>
  <c r="M1472" i="30"/>
  <c r="M1473" i="30"/>
  <c r="M1474" i="30"/>
  <c r="M1475" i="30"/>
  <c r="M1476" i="30"/>
  <c r="M1477" i="30"/>
  <c r="M1478" i="30"/>
  <c r="M1479" i="30"/>
  <c r="M1480" i="30"/>
  <c r="M1481" i="30"/>
  <c r="M1482" i="30"/>
  <c r="M1483" i="30"/>
  <c r="M1484" i="30"/>
  <c r="M1485" i="30"/>
  <c r="M1486" i="30"/>
  <c r="M1487" i="30"/>
  <c r="M1488" i="30"/>
  <c r="M1489" i="30"/>
  <c r="M1490" i="30"/>
  <c r="M1491" i="30"/>
  <c r="M1492" i="30"/>
  <c r="M1493" i="30"/>
  <c r="M1494" i="30"/>
  <c r="M1495" i="30"/>
  <c r="M1496" i="30"/>
  <c r="M1497" i="30"/>
  <c r="M1498" i="30"/>
  <c r="M1499" i="30"/>
  <c r="M1500" i="30"/>
  <c r="M1501" i="30"/>
  <c r="M1502" i="30"/>
  <c r="M1503" i="30"/>
  <c r="M1504" i="30"/>
  <c r="M1505" i="30"/>
  <c r="M1506" i="30"/>
  <c r="M1507" i="30"/>
  <c r="M1508" i="30"/>
  <c r="M1509" i="30"/>
  <c r="M1510" i="30"/>
  <c r="M1511" i="30"/>
  <c r="M1512" i="30"/>
  <c r="M1513" i="30"/>
  <c r="M1514" i="30"/>
  <c r="M1515" i="30"/>
  <c r="M1516" i="30"/>
  <c r="M1517" i="30"/>
  <c r="M1518" i="30"/>
  <c r="M1519" i="30"/>
  <c r="M1520" i="30"/>
  <c r="M1521" i="30"/>
  <c r="M1522" i="30"/>
  <c r="M1523" i="30"/>
  <c r="M1524" i="30"/>
  <c r="M1525" i="30"/>
  <c r="M1526" i="30"/>
  <c r="M1527" i="30"/>
  <c r="M1528" i="30"/>
  <c r="M1529" i="30"/>
  <c r="M1530" i="30"/>
  <c r="M1531" i="30"/>
  <c r="M1532" i="30"/>
  <c r="M1533" i="30"/>
  <c r="M1534" i="30"/>
  <c r="M1535" i="30"/>
  <c r="M1536" i="30"/>
  <c r="M1537" i="30"/>
  <c r="M1538" i="30"/>
  <c r="M1539" i="30"/>
  <c r="M1540" i="30"/>
  <c r="M1541" i="30"/>
  <c r="M1542" i="30"/>
  <c r="M1543" i="30"/>
  <c r="M1544" i="30"/>
  <c r="M1545" i="30"/>
  <c r="M1546" i="30"/>
  <c r="M1547" i="30"/>
  <c r="M1548" i="30"/>
  <c r="M1549" i="30"/>
  <c r="M1550" i="30"/>
  <c r="M1551" i="30"/>
  <c r="M1552" i="30"/>
  <c r="M1553" i="30"/>
  <c r="M1554" i="30"/>
  <c r="M1555" i="30"/>
  <c r="M1556" i="30"/>
  <c r="M1557" i="30"/>
  <c r="M1558" i="30"/>
  <c r="M1559" i="30"/>
  <c r="M1560" i="30"/>
  <c r="M1561" i="30"/>
  <c r="M1562" i="30"/>
  <c r="M1563" i="30"/>
  <c r="M1564" i="30"/>
  <c r="M1565" i="30"/>
  <c r="M1566" i="30"/>
  <c r="M1567" i="30"/>
  <c r="M1568" i="30"/>
  <c r="M1569" i="30"/>
  <c r="M1570" i="30"/>
  <c r="M1571" i="30"/>
  <c r="M1572" i="30"/>
  <c r="M1573" i="30"/>
  <c r="M1574" i="30"/>
  <c r="M1575" i="30"/>
  <c r="M1576" i="30"/>
  <c r="M1577" i="30"/>
  <c r="M1578" i="30"/>
  <c r="M1579" i="30"/>
  <c r="M1580" i="30"/>
  <c r="M1581" i="30"/>
  <c r="M1582" i="30"/>
  <c r="M1583" i="30"/>
  <c r="M1584" i="30"/>
  <c r="M1585" i="30"/>
  <c r="M1586" i="30"/>
  <c r="M1587" i="30"/>
  <c r="M1588" i="30"/>
  <c r="M1589" i="30"/>
  <c r="M1590" i="30"/>
  <c r="M1591" i="30"/>
  <c r="M1592" i="30"/>
  <c r="M1593" i="30"/>
  <c r="M1594" i="30"/>
  <c r="M1595" i="30"/>
  <c r="M1596" i="30"/>
  <c r="M1597" i="30"/>
  <c r="M1598" i="30"/>
  <c r="M1599" i="30"/>
  <c r="M1600" i="30"/>
  <c r="M1601" i="30"/>
  <c r="M1602" i="30"/>
  <c r="M1603" i="30"/>
  <c r="M1604" i="30"/>
  <c r="M1605" i="30"/>
  <c r="M1606" i="30"/>
  <c r="M1607" i="30"/>
  <c r="M1608" i="30"/>
  <c r="M1609" i="30"/>
  <c r="M1610" i="30"/>
  <c r="M1611" i="30"/>
  <c r="M1612" i="30"/>
  <c r="M1613" i="30"/>
  <c r="M1614" i="30"/>
  <c r="M1615" i="30"/>
  <c r="M1616" i="30"/>
  <c r="M1617" i="30"/>
  <c r="M1618" i="30"/>
  <c r="M1619" i="30"/>
  <c r="M1620" i="30"/>
  <c r="M1621" i="30"/>
  <c r="M1622" i="30"/>
  <c r="M1623" i="30"/>
  <c r="M1624" i="30"/>
  <c r="M1625" i="30"/>
  <c r="M1626" i="30"/>
  <c r="M1627" i="30"/>
  <c r="M1628" i="30"/>
  <c r="M1629" i="30"/>
  <c r="M1630" i="30"/>
  <c r="M1631" i="30"/>
  <c r="M1632" i="30"/>
  <c r="M1633" i="30"/>
  <c r="M1634" i="30"/>
  <c r="M1635" i="30"/>
  <c r="M1636" i="30"/>
  <c r="M1637" i="30"/>
  <c r="M1638" i="30"/>
  <c r="M1639" i="30"/>
  <c r="M1640" i="30"/>
  <c r="M1641" i="30"/>
  <c r="M1642" i="30"/>
  <c r="M1643" i="30"/>
  <c r="M1644" i="30"/>
  <c r="M1645" i="30"/>
  <c r="M1646" i="30"/>
  <c r="M1647" i="30"/>
  <c r="M1648" i="30"/>
  <c r="M1649" i="30"/>
  <c r="M1650" i="30"/>
  <c r="M1651" i="30"/>
  <c r="M1652" i="30"/>
  <c r="M1653" i="30"/>
  <c r="M1654" i="30"/>
  <c r="M1655" i="30"/>
  <c r="M1656" i="30"/>
  <c r="M1657" i="30"/>
  <c r="M1658" i="30"/>
  <c r="M1659" i="30"/>
  <c r="M1660" i="30"/>
  <c r="M1661" i="30"/>
  <c r="M1662" i="30"/>
  <c r="M1663" i="30"/>
  <c r="M1664" i="30"/>
  <c r="M1665" i="30"/>
  <c r="M1666" i="30"/>
  <c r="M1667" i="30"/>
  <c r="M1668" i="30"/>
  <c r="M1669" i="30"/>
  <c r="M1670" i="30"/>
  <c r="M1671" i="30"/>
  <c r="M1672" i="30"/>
  <c r="M1673" i="30"/>
  <c r="M1674" i="30"/>
  <c r="M1675" i="30"/>
  <c r="M1676" i="30"/>
  <c r="M1677" i="30"/>
  <c r="M1678" i="30"/>
  <c r="M1679" i="30"/>
  <c r="M1680" i="30"/>
  <c r="M1681" i="30"/>
  <c r="M1682" i="30"/>
  <c r="M1683" i="30"/>
  <c r="M1684" i="30"/>
  <c r="M1685" i="30"/>
  <c r="M1686" i="30"/>
  <c r="M1687" i="30"/>
  <c r="M1688" i="30"/>
  <c r="M1689" i="30"/>
  <c r="M1690" i="30"/>
  <c r="M1691" i="30"/>
  <c r="M1692" i="30"/>
  <c r="M1693" i="30"/>
  <c r="M1694" i="30"/>
  <c r="M1695" i="30"/>
  <c r="M1696" i="30"/>
  <c r="M1697" i="30"/>
  <c r="M1698" i="30"/>
  <c r="M1699" i="30"/>
  <c r="M1700" i="30"/>
  <c r="M1701" i="30"/>
  <c r="M1702" i="30"/>
  <c r="M1703" i="30"/>
  <c r="M1704" i="30"/>
  <c r="M1705" i="30"/>
  <c r="M1706" i="30"/>
  <c r="M1707" i="30"/>
  <c r="M1708" i="30"/>
  <c r="M1709" i="30"/>
  <c r="M1710" i="30"/>
  <c r="M1711" i="30"/>
  <c r="M1712" i="30"/>
  <c r="M1713" i="30"/>
  <c r="M1714" i="30"/>
  <c r="M1715" i="30"/>
  <c r="M1716" i="30"/>
  <c r="M1717" i="30"/>
  <c r="M1718" i="30"/>
  <c r="M1719" i="30"/>
  <c r="M1720" i="30"/>
  <c r="M1721" i="30"/>
  <c r="M1722" i="30"/>
  <c r="M1723" i="30"/>
  <c r="M1724" i="30"/>
  <c r="M1725" i="30"/>
  <c r="M1726" i="30"/>
  <c r="M1727" i="30"/>
  <c r="M1728" i="30"/>
  <c r="M1729" i="30"/>
  <c r="M1730" i="30"/>
  <c r="M1731" i="30"/>
  <c r="M1732" i="30"/>
  <c r="M1733" i="30"/>
  <c r="M1734" i="30"/>
  <c r="M1735" i="30"/>
  <c r="M1736" i="30"/>
  <c r="M1737" i="30"/>
  <c r="M1738" i="30"/>
  <c r="M1739" i="30"/>
  <c r="M1740" i="30"/>
  <c r="M1741" i="30"/>
  <c r="M1742" i="30"/>
  <c r="M1743" i="30"/>
  <c r="M1744" i="30"/>
  <c r="M1745" i="30"/>
  <c r="M1746" i="30"/>
  <c r="M1747" i="30"/>
  <c r="M1748" i="30"/>
  <c r="M1749" i="30"/>
  <c r="M1750" i="30"/>
  <c r="M1751" i="30"/>
  <c r="M1752" i="30"/>
  <c r="M1753" i="30"/>
  <c r="M1754" i="30"/>
  <c r="M1755" i="30"/>
  <c r="M1756" i="30"/>
  <c r="M1757" i="30"/>
  <c r="M1758" i="30"/>
  <c r="M1759" i="30"/>
  <c r="M1760" i="30"/>
  <c r="M1761" i="30"/>
  <c r="M1762" i="30"/>
  <c r="M1763" i="30"/>
  <c r="M1764" i="30"/>
  <c r="M1765" i="30"/>
  <c r="M1766" i="30"/>
  <c r="M1767" i="30"/>
  <c r="M1768" i="30"/>
  <c r="M1769" i="30"/>
  <c r="M1770" i="30"/>
  <c r="M1771" i="30"/>
  <c r="M1772" i="30"/>
  <c r="M1773" i="30"/>
  <c r="M1774" i="30"/>
  <c r="M1775" i="30"/>
  <c r="M1776" i="30"/>
  <c r="M1777" i="30"/>
  <c r="M1778" i="30"/>
  <c r="M1779" i="30"/>
  <c r="M1780" i="30"/>
  <c r="M1781" i="30"/>
  <c r="M1782" i="30"/>
  <c r="M1783" i="30"/>
  <c r="M1784" i="30"/>
  <c r="M1785" i="30"/>
  <c r="M1786" i="30"/>
  <c r="M1787" i="30"/>
  <c r="M1788" i="30"/>
  <c r="M1789" i="30"/>
  <c r="M1790" i="30"/>
  <c r="M1791" i="30"/>
  <c r="M1792" i="30"/>
  <c r="M1793" i="30"/>
  <c r="M1794" i="30"/>
  <c r="M1795" i="30"/>
  <c r="M1796" i="30"/>
  <c r="M1797" i="30"/>
  <c r="M1798" i="30"/>
  <c r="M1799" i="30"/>
  <c r="M1800" i="30"/>
  <c r="M1801" i="30"/>
  <c r="M1802" i="30"/>
  <c r="M1803" i="30"/>
  <c r="M1804" i="30"/>
  <c r="M1805" i="30"/>
  <c r="M1806" i="30"/>
  <c r="M1807" i="30"/>
  <c r="M1808" i="30"/>
  <c r="M1809" i="30"/>
  <c r="M1810" i="30"/>
  <c r="M1811" i="30"/>
  <c r="M1812" i="30"/>
  <c r="M1813" i="30"/>
  <c r="M1814" i="30"/>
  <c r="M1815" i="30"/>
  <c r="M1816" i="30"/>
  <c r="M1817" i="30"/>
  <c r="M1818" i="30"/>
  <c r="M1819" i="30"/>
  <c r="M1820" i="30"/>
  <c r="M1821" i="30"/>
  <c r="M1822" i="30"/>
  <c r="M1823" i="30"/>
  <c r="M1824" i="30"/>
  <c r="M1825" i="30"/>
  <c r="M1826" i="30"/>
  <c r="M1827" i="30"/>
  <c r="M1828" i="30"/>
  <c r="M1829" i="30"/>
  <c r="M1830" i="30"/>
  <c r="M1831" i="30"/>
  <c r="M1832" i="30"/>
  <c r="M1833" i="30"/>
  <c r="M1834" i="30"/>
  <c r="M1835" i="30"/>
  <c r="M1836" i="30"/>
  <c r="M1837" i="30"/>
  <c r="M1838" i="30"/>
  <c r="M1839" i="30"/>
  <c r="M1840" i="30"/>
  <c r="M1841" i="30"/>
  <c r="M1842" i="30"/>
  <c r="M1843" i="30"/>
  <c r="M1844" i="30"/>
  <c r="M1845" i="30"/>
  <c r="M1846" i="30"/>
  <c r="M1847" i="30"/>
  <c r="M1848" i="30"/>
  <c r="M1849" i="30"/>
  <c r="M1850" i="30"/>
  <c r="M1851" i="30"/>
  <c r="M1852" i="30"/>
  <c r="M1853" i="30"/>
  <c r="M1854" i="30"/>
  <c r="M1855" i="30"/>
  <c r="M1856" i="30"/>
  <c r="M1857" i="30"/>
  <c r="M1858" i="30"/>
  <c r="M1859" i="30"/>
  <c r="M1860" i="30"/>
  <c r="M1861" i="30"/>
  <c r="M1862" i="30"/>
  <c r="M1863" i="30"/>
  <c r="M1864" i="30"/>
  <c r="M1865" i="30"/>
  <c r="M1866" i="30"/>
  <c r="M1867" i="30"/>
  <c r="M1868" i="30"/>
  <c r="M1869" i="30"/>
  <c r="M1870" i="30"/>
  <c r="M1871" i="30"/>
  <c r="M1872" i="30"/>
  <c r="M1873" i="30"/>
  <c r="M1874" i="30"/>
  <c r="M1875" i="30"/>
  <c r="M1876" i="30"/>
  <c r="M1877" i="30"/>
  <c r="M1878" i="30"/>
  <c r="M1879" i="30"/>
  <c r="M1880" i="30"/>
  <c r="M1881" i="30"/>
  <c r="M1882" i="30"/>
  <c r="M1883" i="30"/>
  <c r="M1884" i="30"/>
  <c r="M1885" i="30"/>
  <c r="M1886" i="30"/>
  <c r="M1887" i="30"/>
  <c r="M1888" i="30"/>
  <c r="M1889" i="30"/>
  <c r="M1890" i="30"/>
  <c r="M1891" i="30"/>
  <c r="M1892" i="30"/>
  <c r="M1893" i="30"/>
  <c r="M1894" i="30"/>
  <c r="M1895" i="30"/>
  <c r="M1896" i="30"/>
  <c r="M1897" i="30"/>
  <c r="M1898" i="30"/>
  <c r="M1899" i="30"/>
  <c r="M1900" i="30"/>
  <c r="M1901" i="30"/>
  <c r="M1902" i="30"/>
  <c r="M1903" i="30"/>
  <c r="M1904" i="30"/>
  <c r="M1905" i="30"/>
  <c r="M1906" i="30"/>
  <c r="M1907" i="30"/>
  <c r="M1908" i="30"/>
  <c r="M1909" i="30"/>
  <c r="M1910" i="30"/>
  <c r="M1911" i="30"/>
  <c r="M1912" i="30"/>
  <c r="M1913" i="30"/>
  <c r="M1914" i="30"/>
  <c r="M1915" i="30"/>
  <c r="M1916" i="30"/>
  <c r="M1917" i="30"/>
  <c r="M1918" i="30"/>
  <c r="M1919" i="30"/>
  <c r="M1920" i="30"/>
  <c r="M1921" i="30"/>
  <c r="M1922" i="30"/>
  <c r="M1923" i="30"/>
  <c r="M1924" i="30"/>
  <c r="M1925" i="30"/>
  <c r="M1926" i="30"/>
  <c r="M1927" i="30"/>
  <c r="M1928" i="30"/>
  <c r="M1929" i="30"/>
  <c r="M1930" i="30"/>
  <c r="M1931" i="30"/>
  <c r="M1932" i="30"/>
  <c r="M1933" i="30"/>
  <c r="M1934" i="30"/>
  <c r="M1935" i="30"/>
  <c r="M1936" i="30"/>
  <c r="M1937" i="30"/>
  <c r="M1938" i="30"/>
  <c r="M1939" i="30"/>
  <c r="M1940" i="30"/>
  <c r="M1941" i="30"/>
  <c r="M1942" i="30"/>
  <c r="M1943" i="30"/>
  <c r="M1944" i="30"/>
  <c r="M1945" i="30"/>
  <c r="M1946" i="30"/>
  <c r="M1947" i="30"/>
  <c r="M1948" i="30"/>
  <c r="M1949" i="30"/>
  <c r="M1950" i="30"/>
  <c r="M1951" i="30"/>
  <c r="M1952" i="30"/>
  <c r="M1953" i="30"/>
  <c r="M1954" i="30"/>
  <c r="M1955" i="30"/>
  <c r="M1956" i="30"/>
  <c r="M1957" i="30"/>
  <c r="M1958" i="30"/>
  <c r="M1959" i="30"/>
  <c r="M1960" i="30"/>
  <c r="M1961" i="30"/>
  <c r="M1962" i="30"/>
  <c r="M1963" i="30"/>
  <c r="M1964" i="30"/>
  <c r="M1965" i="30"/>
  <c r="M1966" i="30"/>
  <c r="M1967" i="30"/>
  <c r="M1968" i="30"/>
  <c r="M1969" i="30"/>
  <c r="M1970" i="30"/>
  <c r="M1971" i="30"/>
  <c r="M1972" i="30"/>
  <c r="M1973" i="30"/>
  <c r="M1974" i="30"/>
  <c r="M1975" i="30"/>
  <c r="M1976" i="30"/>
  <c r="M1977" i="30"/>
  <c r="M1978" i="30"/>
  <c r="M1979" i="30"/>
  <c r="M1980" i="30"/>
  <c r="M1981" i="30"/>
  <c r="M1982" i="30"/>
  <c r="M1983" i="30"/>
  <c r="M1984" i="30"/>
  <c r="M1985" i="30"/>
  <c r="M1986" i="30"/>
  <c r="M1987" i="30"/>
  <c r="M1988" i="30"/>
  <c r="M1989" i="30"/>
  <c r="M1990" i="30"/>
  <c r="M1991" i="30"/>
  <c r="M1992" i="30"/>
  <c r="M1993" i="30"/>
  <c r="M1994" i="30"/>
  <c r="M1995" i="30"/>
  <c r="M1996" i="30"/>
  <c r="M1997" i="30"/>
  <c r="M1998" i="30"/>
  <c r="M1999" i="30"/>
  <c r="M2000" i="30"/>
  <c r="M2001" i="30"/>
  <c r="M2002" i="30"/>
  <c r="M2003" i="30"/>
  <c r="M2004" i="30"/>
  <c r="M2005" i="30"/>
  <c r="M2006" i="30"/>
  <c r="M2007" i="30"/>
  <c r="M2008" i="30"/>
  <c r="M2009" i="30"/>
  <c r="M2010" i="30"/>
  <c r="M2011" i="30"/>
  <c r="M2012" i="30"/>
  <c r="M2013" i="30"/>
  <c r="M2014" i="30"/>
  <c r="M2015" i="30"/>
  <c r="M2016" i="30"/>
  <c r="M2017" i="30"/>
  <c r="M2018" i="30"/>
  <c r="M2019" i="30"/>
  <c r="M2020" i="30"/>
  <c r="M2021" i="30"/>
  <c r="M2022" i="30"/>
  <c r="M2023" i="30"/>
  <c r="M2024" i="30"/>
  <c r="M2025" i="30"/>
  <c r="M2026" i="30"/>
  <c r="M2027" i="30"/>
  <c r="M2028" i="30"/>
  <c r="M2029" i="30"/>
  <c r="M2030" i="30"/>
  <c r="M2031" i="30"/>
  <c r="M2032" i="30"/>
  <c r="M2033" i="30"/>
  <c r="M2034" i="30"/>
  <c r="M2035" i="30"/>
  <c r="M2036" i="30"/>
  <c r="M2037" i="30"/>
  <c r="M2038" i="30"/>
  <c r="M2039" i="30"/>
  <c r="M2040" i="30"/>
  <c r="M2041" i="30"/>
  <c r="M2042" i="30"/>
  <c r="M2043" i="30"/>
  <c r="M2044" i="30"/>
  <c r="M2045" i="30"/>
  <c r="M2046" i="30"/>
  <c r="M2047" i="30"/>
  <c r="M2048" i="30"/>
  <c r="M2049" i="30"/>
  <c r="M2050" i="30"/>
  <c r="M2051" i="30"/>
  <c r="M2052" i="30"/>
  <c r="M2053" i="30"/>
  <c r="M2054" i="30"/>
  <c r="M2055" i="30"/>
  <c r="M2056" i="30"/>
  <c r="M2057" i="30"/>
  <c r="M2058" i="30"/>
  <c r="M2059" i="30"/>
  <c r="M2060" i="30"/>
  <c r="M2061" i="30"/>
  <c r="M2062" i="30"/>
  <c r="M2063" i="30"/>
  <c r="M2064" i="30"/>
  <c r="M2065" i="30"/>
  <c r="M2066" i="30"/>
  <c r="M2067" i="30"/>
  <c r="M2068" i="30"/>
  <c r="M2069" i="30"/>
  <c r="M2070" i="30"/>
  <c r="M2071" i="30"/>
  <c r="M2072" i="30"/>
  <c r="M2073" i="30"/>
  <c r="M2074" i="30"/>
  <c r="M2075" i="30"/>
  <c r="M2076" i="30"/>
  <c r="M2077" i="30"/>
  <c r="M2078" i="30"/>
  <c r="M2079" i="30"/>
  <c r="M2080" i="30"/>
  <c r="M2081" i="30"/>
  <c r="M2082" i="30"/>
  <c r="M2083" i="30"/>
  <c r="M2084" i="30"/>
  <c r="M2085" i="30"/>
  <c r="M2086" i="30"/>
  <c r="M2087" i="30"/>
  <c r="M2088" i="30"/>
  <c r="M2089" i="30"/>
  <c r="M2090" i="30"/>
  <c r="M2091" i="30"/>
  <c r="M2092" i="30"/>
  <c r="M2093" i="30"/>
  <c r="M2094" i="30"/>
  <c r="M2095" i="30"/>
  <c r="M2096" i="30"/>
  <c r="M2097" i="30"/>
  <c r="M2098" i="30"/>
  <c r="M2099" i="30"/>
  <c r="M2100" i="30"/>
  <c r="M2101" i="30"/>
  <c r="M2102" i="30"/>
  <c r="M2103" i="30"/>
  <c r="M2104" i="30"/>
  <c r="M2105" i="30"/>
  <c r="M2106" i="30"/>
  <c r="M2107" i="30"/>
  <c r="M2108" i="30"/>
  <c r="M2109" i="30"/>
  <c r="M2110" i="30"/>
  <c r="M2111" i="30"/>
  <c r="M2112" i="30"/>
  <c r="M2113" i="30"/>
  <c r="M2114" i="30"/>
  <c r="M2115" i="30"/>
  <c r="M2116" i="30"/>
  <c r="M2117" i="30"/>
  <c r="M2118" i="30"/>
  <c r="M2119" i="30"/>
  <c r="M2120" i="30"/>
  <c r="M2121" i="30"/>
  <c r="M2122" i="30"/>
  <c r="M2123" i="30"/>
  <c r="M2124" i="30"/>
  <c r="M2125" i="30"/>
  <c r="M2126" i="30"/>
  <c r="M2127" i="30"/>
  <c r="M2128" i="30"/>
  <c r="M2129" i="30"/>
  <c r="M2130" i="30"/>
  <c r="M2131" i="30"/>
  <c r="M2132" i="30"/>
  <c r="M2133" i="30"/>
  <c r="M2134" i="30"/>
  <c r="M2135" i="30"/>
  <c r="M2136" i="30"/>
  <c r="M2137" i="30"/>
  <c r="M2138" i="30"/>
  <c r="M2139" i="30"/>
  <c r="M2140" i="30"/>
  <c r="M2141" i="30"/>
  <c r="M2142" i="30"/>
  <c r="M2143" i="30"/>
  <c r="M2144" i="30"/>
  <c r="M2145" i="30"/>
  <c r="M2146" i="30"/>
  <c r="M2147" i="30"/>
  <c r="M2148" i="30"/>
  <c r="M2149" i="30"/>
  <c r="M2150" i="30"/>
  <c r="M2151" i="30"/>
  <c r="M2152" i="30"/>
  <c r="M2153" i="30"/>
  <c r="M2154" i="30"/>
  <c r="M2155" i="30"/>
  <c r="M2156" i="30"/>
  <c r="M2157" i="30"/>
  <c r="M2158" i="30"/>
  <c r="M2159" i="30"/>
  <c r="M2160" i="30"/>
  <c r="M2161" i="30"/>
  <c r="M2162" i="30"/>
  <c r="M2163" i="30"/>
  <c r="M2164" i="30"/>
  <c r="M2165" i="30"/>
  <c r="M2166" i="30"/>
  <c r="M2167" i="30"/>
  <c r="M2168" i="30"/>
  <c r="M2169" i="30"/>
  <c r="M2170" i="30"/>
  <c r="M2171" i="30"/>
  <c r="M2172" i="30"/>
  <c r="M2173" i="30"/>
  <c r="M2174" i="30"/>
  <c r="M2175" i="30"/>
  <c r="M2176" i="30"/>
  <c r="M2177" i="30"/>
  <c r="M2178" i="30"/>
  <c r="M2179" i="30"/>
  <c r="M2180" i="30"/>
  <c r="M2181" i="30"/>
  <c r="M2182" i="30"/>
  <c r="M2183" i="30"/>
  <c r="M2184" i="30"/>
  <c r="M2185" i="30"/>
  <c r="M2186" i="30"/>
  <c r="M2187" i="30"/>
  <c r="M2188" i="30"/>
  <c r="M2189" i="30"/>
  <c r="M2190" i="30"/>
  <c r="M2191" i="30"/>
  <c r="M2192" i="30"/>
  <c r="M2193" i="30"/>
  <c r="M2194" i="30"/>
  <c r="M2195" i="30"/>
  <c r="M2196" i="30"/>
  <c r="M2197" i="30"/>
  <c r="M2198" i="30"/>
  <c r="M2199" i="30"/>
  <c r="M2200" i="30"/>
  <c r="M2201" i="30"/>
  <c r="M2202" i="30"/>
  <c r="M2203" i="30"/>
  <c r="M2204" i="30"/>
  <c r="M2205" i="30"/>
  <c r="M2206" i="30"/>
  <c r="M2207" i="30"/>
  <c r="M2208" i="30"/>
  <c r="M2209" i="30"/>
  <c r="M2210" i="30"/>
  <c r="M2211" i="30"/>
  <c r="M2212" i="30"/>
  <c r="M2213" i="30"/>
  <c r="M2214" i="30"/>
  <c r="M2215" i="30"/>
  <c r="M2216" i="30"/>
  <c r="M2217" i="30"/>
  <c r="M2218" i="30"/>
  <c r="M2219" i="30"/>
  <c r="M2220" i="30"/>
  <c r="M2221" i="30"/>
  <c r="M2222" i="30"/>
  <c r="M2223" i="30"/>
  <c r="M2224" i="30"/>
  <c r="M2225" i="30"/>
  <c r="M2226" i="30"/>
  <c r="M2227" i="30"/>
  <c r="M2228" i="30"/>
  <c r="M2229" i="30"/>
  <c r="M2230" i="30"/>
  <c r="M2231" i="30"/>
  <c r="M2232" i="30"/>
  <c r="M2233" i="30"/>
  <c r="M2234" i="30"/>
  <c r="M2235" i="30"/>
  <c r="M2236" i="30"/>
  <c r="M2237" i="30"/>
  <c r="M2238" i="30"/>
  <c r="M2239" i="30"/>
  <c r="M2240" i="30"/>
  <c r="M2241" i="30"/>
  <c r="M2242" i="30"/>
  <c r="M2243" i="30"/>
  <c r="M2244" i="30"/>
  <c r="M2245" i="30"/>
  <c r="M2246" i="30"/>
  <c r="M2247" i="30"/>
  <c r="M2248" i="30"/>
  <c r="M2249" i="30"/>
  <c r="M2250" i="30"/>
  <c r="M2251" i="30"/>
  <c r="M2252" i="30"/>
  <c r="M2253" i="30"/>
  <c r="M2254" i="30"/>
  <c r="M2255" i="30"/>
  <c r="M2256" i="30"/>
  <c r="M2257" i="30"/>
  <c r="M2258" i="30"/>
  <c r="M2259" i="30"/>
  <c r="M2260" i="30"/>
  <c r="M2261" i="30"/>
  <c r="M2262" i="30"/>
  <c r="M2263" i="30"/>
  <c r="M2264" i="30"/>
  <c r="M2265" i="30"/>
  <c r="M2266" i="30"/>
  <c r="M2267" i="30"/>
  <c r="M2268" i="30"/>
  <c r="M2269" i="30"/>
  <c r="M2270" i="30"/>
  <c r="M2271" i="30"/>
  <c r="M2272" i="30"/>
  <c r="M2273" i="30"/>
  <c r="M2274" i="30"/>
  <c r="M2275" i="30"/>
  <c r="M2276" i="30"/>
  <c r="M2277" i="30"/>
  <c r="M2278" i="30"/>
  <c r="M2279" i="30"/>
  <c r="M2280" i="30"/>
  <c r="M2281" i="30"/>
  <c r="M2282" i="30"/>
  <c r="M2283" i="30"/>
  <c r="M2284" i="30"/>
  <c r="M2285" i="30"/>
  <c r="M2286" i="30"/>
  <c r="M2287" i="30"/>
  <c r="M2288" i="30"/>
  <c r="M2289" i="30"/>
  <c r="M2290" i="30"/>
  <c r="M2291" i="30"/>
  <c r="M2292" i="30"/>
  <c r="M2293" i="30"/>
  <c r="M2294" i="30"/>
  <c r="M2295" i="30"/>
  <c r="M2296" i="30"/>
  <c r="M2297" i="30"/>
  <c r="M2298" i="30"/>
  <c r="M2299" i="30"/>
  <c r="M2300" i="30"/>
  <c r="M2301" i="30"/>
  <c r="M2302" i="30"/>
  <c r="M2303" i="30"/>
  <c r="M2304" i="30"/>
  <c r="M2305" i="30"/>
  <c r="M2306" i="30"/>
  <c r="M2307" i="30"/>
  <c r="M2308" i="30"/>
  <c r="M2309" i="30"/>
  <c r="M2310" i="30"/>
  <c r="M2311" i="30"/>
  <c r="M2312" i="30"/>
  <c r="M2313" i="30"/>
  <c r="M2314" i="30"/>
  <c r="M2315" i="30"/>
  <c r="M2316" i="30"/>
  <c r="M2317" i="30"/>
  <c r="M2318" i="30"/>
  <c r="M2319" i="30"/>
  <c r="M2320" i="30"/>
  <c r="M2321" i="30"/>
  <c r="M2322" i="30"/>
  <c r="M2323" i="30"/>
  <c r="M2324" i="30"/>
  <c r="M2325" i="30"/>
  <c r="M2326" i="30"/>
  <c r="M2327" i="30"/>
  <c r="M2328" i="30"/>
  <c r="M2329" i="30"/>
  <c r="M2330" i="30"/>
  <c r="M2331" i="30"/>
  <c r="M2332" i="30"/>
  <c r="M2333" i="30"/>
  <c r="M2334" i="30"/>
  <c r="M2335" i="30"/>
  <c r="M2336" i="30"/>
  <c r="M2337" i="30"/>
  <c r="M2338" i="30"/>
  <c r="M2339" i="30"/>
  <c r="M2340" i="30"/>
  <c r="M2341" i="30"/>
  <c r="M2342" i="30"/>
  <c r="M2343" i="30"/>
  <c r="M2344" i="30"/>
  <c r="M2345" i="30"/>
  <c r="M2346" i="30"/>
  <c r="M2347" i="30"/>
  <c r="M2348" i="30"/>
  <c r="M2349" i="30"/>
  <c r="M2350" i="30"/>
  <c r="M2351" i="30"/>
  <c r="M2352" i="30"/>
  <c r="M2353" i="30"/>
  <c r="M2354" i="30"/>
  <c r="M2355" i="30"/>
  <c r="M2356" i="30"/>
  <c r="M2357" i="30"/>
  <c r="M2358" i="30"/>
  <c r="M2359" i="30"/>
  <c r="M2360" i="30"/>
  <c r="M2361" i="30"/>
  <c r="M2362" i="30"/>
  <c r="M2363" i="30"/>
  <c r="M2364" i="30"/>
  <c r="M2365" i="30"/>
  <c r="M2366" i="30"/>
  <c r="M2367" i="30"/>
  <c r="M2368" i="30"/>
  <c r="M2369" i="30"/>
  <c r="M2370" i="30"/>
  <c r="M2371" i="30"/>
  <c r="M2372" i="30"/>
  <c r="M2373" i="30"/>
  <c r="M2374" i="30"/>
  <c r="M2375" i="30"/>
  <c r="M2376" i="30"/>
  <c r="M2377" i="30"/>
  <c r="M2378" i="30"/>
  <c r="M2379" i="30"/>
  <c r="M2380" i="30"/>
  <c r="M2381" i="30"/>
  <c r="M2382" i="30"/>
  <c r="M2383" i="30"/>
  <c r="M2384" i="30"/>
  <c r="M2385" i="30"/>
  <c r="M2386" i="30"/>
  <c r="M2387" i="30"/>
  <c r="M2388" i="30"/>
  <c r="M2389" i="30"/>
  <c r="M2390" i="30"/>
  <c r="M2391" i="30"/>
  <c r="M2392" i="30"/>
  <c r="M2393" i="30"/>
  <c r="M2394" i="30"/>
  <c r="M2395" i="30"/>
  <c r="M2396" i="30"/>
  <c r="M2397" i="30"/>
  <c r="M2398" i="30"/>
  <c r="M2399" i="30"/>
  <c r="M2400" i="30"/>
  <c r="M2401" i="30"/>
  <c r="M2402" i="30"/>
  <c r="M2403" i="30"/>
  <c r="M2404" i="30"/>
  <c r="M2405" i="30"/>
  <c r="M2406" i="30"/>
  <c r="M2407" i="30"/>
  <c r="M2408" i="30"/>
  <c r="M2409" i="30"/>
  <c r="M2410" i="30"/>
  <c r="M2411" i="30"/>
  <c r="M2412" i="30"/>
  <c r="M2413" i="30"/>
  <c r="M2414" i="30"/>
  <c r="M2415" i="30"/>
  <c r="M2416" i="30"/>
  <c r="M2417" i="30"/>
  <c r="M2418" i="30"/>
  <c r="M2419" i="30"/>
  <c r="M2420" i="30"/>
  <c r="M2421" i="30"/>
  <c r="M2422" i="30"/>
  <c r="M2423" i="30"/>
  <c r="M2424" i="30"/>
  <c r="M2425" i="30"/>
  <c r="M2426" i="30"/>
  <c r="M2427" i="30"/>
  <c r="M2428" i="30"/>
  <c r="M2429" i="30"/>
  <c r="M2430" i="30"/>
  <c r="M2431" i="30"/>
  <c r="M2432" i="30"/>
  <c r="M2433" i="30"/>
  <c r="M2434" i="30"/>
  <c r="M2435" i="30"/>
  <c r="M2436" i="30"/>
  <c r="M2437" i="30"/>
  <c r="M2438" i="30"/>
  <c r="M2439" i="30"/>
  <c r="M2440" i="30"/>
  <c r="M2441" i="30"/>
  <c r="M2442" i="30"/>
  <c r="M2443" i="30"/>
  <c r="M2444" i="30"/>
  <c r="M2445" i="30"/>
  <c r="M2446" i="30"/>
  <c r="M2447" i="30"/>
  <c r="M2448" i="30"/>
  <c r="M2449" i="30"/>
  <c r="M2450" i="30"/>
  <c r="M2451" i="30"/>
  <c r="M2452" i="30"/>
  <c r="M2453" i="30"/>
  <c r="M2454" i="30"/>
  <c r="M2455" i="30"/>
  <c r="M2456" i="30"/>
  <c r="M2457" i="30"/>
  <c r="M2458" i="30"/>
  <c r="M2459" i="30"/>
  <c r="M2460" i="30"/>
  <c r="M2461" i="30"/>
  <c r="M2462" i="30"/>
  <c r="M2463" i="30"/>
  <c r="M2464" i="30"/>
  <c r="M2465" i="30"/>
  <c r="M2466" i="30"/>
  <c r="M2467" i="30"/>
  <c r="M2468" i="30"/>
  <c r="M2469" i="30"/>
  <c r="M2470" i="30"/>
  <c r="M2471" i="30"/>
  <c r="M2472" i="30"/>
  <c r="M2473" i="30"/>
  <c r="M2474" i="30"/>
  <c r="M2475" i="30"/>
  <c r="M2476" i="30"/>
  <c r="M2477" i="30"/>
  <c r="M2478" i="30"/>
  <c r="M2479" i="30"/>
  <c r="M2480" i="30"/>
  <c r="M2481" i="30"/>
  <c r="M2482" i="30"/>
  <c r="M2483" i="30"/>
  <c r="M2484" i="30"/>
  <c r="M2485" i="30"/>
  <c r="M2486" i="30"/>
  <c r="M2487" i="30"/>
  <c r="M2488" i="30"/>
  <c r="M2489" i="30"/>
  <c r="M2490" i="30"/>
  <c r="M2491" i="30"/>
  <c r="M2492" i="30"/>
  <c r="M2493" i="30"/>
  <c r="M2494" i="30"/>
  <c r="M2495" i="30"/>
  <c r="M2496" i="30"/>
  <c r="M2497" i="30"/>
  <c r="M2498" i="30"/>
  <c r="M2499" i="30"/>
  <c r="M2500" i="30"/>
  <c r="M2501" i="30"/>
  <c r="M2502" i="30"/>
  <c r="M2503" i="30"/>
  <c r="M2504" i="30"/>
  <c r="M2505" i="30"/>
  <c r="M2506" i="30"/>
  <c r="M2507" i="30"/>
  <c r="M2508" i="30"/>
  <c r="M2509" i="30"/>
  <c r="M2510" i="30"/>
  <c r="M2511" i="30"/>
  <c r="M2512" i="30"/>
  <c r="M2513" i="30"/>
  <c r="M2514" i="30"/>
  <c r="M2515" i="30"/>
  <c r="M2516" i="30"/>
  <c r="M2517" i="30"/>
  <c r="M2518" i="30"/>
  <c r="M2519" i="30"/>
  <c r="M2520" i="30"/>
  <c r="M2521" i="30"/>
  <c r="M2522" i="30"/>
  <c r="M2523" i="30"/>
  <c r="M2524" i="30"/>
  <c r="M2525" i="30"/>
  <c r="M2526" i="30"/>
  <c r="M2527" i="30"/>
  <c r="M2528" i="30"/>
  <c r="M2529" i="30"/>
  <c r="M2530" i="30"/>
  <c r="M2531" i="30"/>
  <c r="M2532" i="30"/>
  <c r="M2533" i="30"/>
  <c r="M2534" i="30"/>
  <c r="M2535" i="30"/>
  <c r="M2536" i="30"/>
  <c r="M2537" i="30"/>
  <c r="M2538" i="30"/>
  <c r="M2539" i="30"/>
  <c r="M2540" i="30"/>
  <c r="M2541" i="30"/>
  <c r="M2542" i="30"/>
  <c r="M2543" i="30"/>
  <c r="M2544" i="30"/>
  <c r="M2545" i="30"/>
  <c r="M2546" i="30"/>
  <c r="M2547" i="30"/>
  <c r="M2548" i="30"/>
  <c r="M2549" i="30"/>
  <c r="M2550" i="30"/>
  <c r="M2551" i="30"/>
  <c r="M2552" i="30"/>
  <c r="M2553" i="30"/>
  <c r="M2554" i="30"/>
  <c r="M2555" i="30"/>
  <c r="M2556" i="30"/>
  <c r="M2557" i="30"/>
  <c r="M2558" i="30"/>
  <c r="M2559" i="30"/>
  <c r="M2560" i="30"/>
  <c r="M2561" i="30"/>
  <c r="M2562" i="30"/>
  <c r="M2563" i="30"/>
  <c r="M2564" i="30"/>
  <c r="M2565" i="30"/>
  <c r="M2566" i="30"/>
  <c r="M2567" i="30"/>
  <c r="M2568" i="30"/>
  <c r="M2569" i="30"/>
  <c r="M2570" i="30"/>
  <c r="M2571" i="30"/>
  <c r="M2572" i="30"/>
  <c r="M2573" i="30"/>
  <c r="M2574" i="30"/>
  <c r="M2575" i="30"/>
  <c r="M2576" i="30"/>
  <c r="M2577" i="30"/>
  <c r="M2578" i="30"/>
  <c r="M2579" i="30"/>
  <c r="M2580" i="30"/>
  <c r="M2581" i="30"/>
  <c r="M2582" i="30"/>
  <c r="M2583" i="30"/>
  <c r="M2584" i="30"/>
  <c r="M2585" i="30"/>
  <c r="M2586" i="30"/>
  <c r="M2587" i="30"/>
  <c r="M2588" i="30"/>
  <c r="M2589" i="30"/>
  <c r="M2590" i="30"/>
  <c r="M2591" i="30"/>
  <c r="M2592" i="30"/>
  <c r="M2593" i="30"/>
  <c r="M2594" i="30"/>
  <c r="M2595" i="30"/>
  <c r="M2596" i="30"/>
  <c r="M2597" i="30"/>
  <c r="M2598" i="30"/>
  <c r="M2599" i="30"/>
  <c r="M2600" i="30"/>
  <c r="M2601" i="30"/>
  <c r="M2602" i="30"/>
  <c r="M2603" i="30"/>
  <c r="M2604" i="30"/>
  <c r="M2605" i="30"/>
  <c r="M2606" i="30"/>
  <c r="M2607" i="30"/>
  <c r="M2608" i="30"/>
  <c r="M2609" i="30"/>
  <c r="M2610" i="30"/>
  <c r="M2611" i="30"/>
  <c r="M2612" i="30"/>
  <c r="M2613" i="30"/>
  <c r="M2614" i="30"/>
  <c r="M2615" i="30"/>
  <c r="M2616" i="30"/>
  <c r="M2617" i="30"/>
  <c r="M2618" i="30"/>
  <c r="M2619" i="30"/>
  <c r="M2620" i="30"/>
  <c r="M2621" i="30"/>
  <c r="M2622" i="30"/>
  <c r="M2623" i="30"/>
  <c r="M2624" i="30"/>
  <c r="M2625" i="30"/>
  <c r="M2626" i="30"/>
  <c r="M2627" i="30"/>
  <c r="M2628" i="30"/>
  <c r="M2629" i="30"/>
  <c r="M2630" i="30"/>
  <c r="M2631" i="30"/>
  <c r="M2632" i="30"/>
  <c r="M2633" i="30"/>
  <c r="M2634" i="30"/>
  <c r="M2635" i="30"/>
  <c r="M2636" i="30"/>
  <c r="M2637" i="30"/>
  <c r="M2638" i="30"/>
  <c r="M2639" i="30"/>
  <c r="M2640" i="30"/>
  <c r="M2641" i="30"/>
  <c r="M2642" i="30"/>
  <c r="M2643" i="30"/>
  <c r="M2644" i="30"/>
  <c r="M2645" i="30"/>
  <c r="M2646" i="30"/>
  <c r="M2647" i="30"/>
  <c r="M2648" i="30"/>
  <c r="M2649" i="30"/>
  <c r="M2650" i="30"/>
  <c r="M2651" i="30"/>
  <c r="M2652" i="30"/>
  <c r="M2653" i="30"/>
  <c r="M2654" i="30"/>
  <c r="M2655" i="30"/>
  <c r="M2656" i="30"/>
  <c r="M2657" i="30"/>
  <c r="M2658" i="30"/>
  <c r="M2659" i="30"/>
  <c r="M2660" i="30"/>
  <c r="M2661" i="30"/>
  <c r="M2662" i="30"/>
  <c r="M2663" i="30"/>
  <c r="M2664" i="30"/>
  <c r="M2665" i="30"/>
  <c r="M2666" i="30"/>
  <c r="M2667" i="30"/>
  <c r="M2668" i="30"/>
  <c r="M2669" i="30"/>
  <c r="M2670" i="30"/>
  <c r="M2671" i="30"/>
  <c r="M2672" i="30"/>
  <c r="M2673" i="30"/>
  <c r="M2674" i="30"/>
  <c r="M2675" i="30"/>
  <c r="M2676" i="30"/>
  <c r="M2677" i="30"/>
  <c r="M2678" i="30"/>
  <c r="M2679" i="30"/>
  <c r="M2680" i="30"/>
  <c r="M2681" i="30"/>
  <c r="M2682" i="30"/>
  <c r="M2683" i="30"/>
  <c r="M2684" i="30"/>
  <c r="M2685" i="30"/>
  <c r="M2686" i="30"/>
  <c r="M2687" i="30"/>
  <c r="M2688" i="30"/>
  <c r="M2689" i="30"/>
  <c r="M2690" i="30"/>
  <c r="M2691" i="30"/>
  <c r="M2692" i="30"/>
  <c r="M2693" i="30"/>
  <c r="M2694" i="30"/>
  <c r="M2695" i="30"/>
  <c r="M2696" i="30"/>
  <c r="M2697" i="30"/>
  <c r="M2698" i="30"/>
  <c r="M2699" i="30"/>
  <c r="M2700" i="30"/>
  <c r="M2701" i="30"/>
  <c r="M2702" i="30"/>
  <c r="M2703" i="30"/>
  <c r="M2704" i="30"/>
  <c r="M2705" i="30"/>
  <c r="M2706" i="30"/>
  <c r="M2707" i="30"/>
  <c r="M2708" i="30"/>
  <c r="M2709" i="30"/>
  <c r="M2710" i="30"/>
  <c r="M2711" i="30"/>
  <c r="M2712" i="30"/>
  <c r="M2713" i="30"/>
  <c r="M2714" i="30"/>
  <c r="M2715" i="30"/>
  <c r="M2716" i="30"/>
  <c r="M2717" i="30"/>
  <c r="M2718" i="30"/>
  <c r="M2719" i="30"/>
  <c r="M2720" i="30"/>
  <c r="M2721" i="30"/>
  <c r="M2722" i="30"/>
  <c r="M2723" i="30"/>
  <c r="M2724" i="30"/>
  <c r="M2725" i="30"/>
  <c r="M2726" i="30"/>
  <c r="M2727" i="30"/>
  <c r="M2728" i="30"/>
  <c r="M2729" i="30"/>
  <c r="M2730" i="30"/>
  <c r="M2731" i="30"/>
  <c r="M2732" i="30"/>
  <c r="M2733" i="30"/>
  <c r="M2734" i="30"/>
  <c r="M2735" i="30"/>
  <c r="M2736" i="30"/>
  <c r="M2737" i="30"/>
  <c r="M2738" i="30"/>
  <c r="M2739" i="30"/>
  <c r="M2740" i="30"/>
  <c r="M2741" i="30"/>
  <c r="M2742" i="30"/>
  <c r="M2743" i="30"/>
  <c r="M2744" i="30"/>
  <c r="M2745" i="30"/>
  <c r="M2746" i="30"/>
  <c r="M2747" i="30"/>
  <c r="M2748" i="30"/>
  <c r="M2749" i="30"/>
  <c r="M2750" i="30"/>
  <c r="M2751" i="30"/>
  <c r="M2752" i="30"/>
  <c r="M2753" i="30"/>
  <c r="M2754" i="30"/>
  <c r="M2755" i="30"/>
  <c r="M2756" i="30"/>
  <c r="M2757" i="30"/>
  <c r="M2758" i="30"/>
  <c r="M2759" i="30"/>
  <c r="M2760" i="30"/>
  <c r="M2761" i="30"/>
  <c r="M2762" i="30"/>
  <c r="M2763" i="30"/>
  <c r="M2764" i="30"/>
  <c r="M2765" i="30"/>
  <c r="M2766" i="30"/>
  <c r="M2767" i="30"/>
  <c r="M2768" i="30"/>
  <c r="M2769" i="30"/>
  <c r="M2770" i="30"/>
  <c r="M2771" i="30"/>
  <c r="M2772" i="30"/>
  <c r="M2773" i="30"/>
  <c r="M2774" i="30"/>
  <c r="M2775" i="30"/>
  <c r="M2776" i="30"/>
  <c r="M2777" i="30"/>
  <c r="M2778" i="30"/>
  <c r="M2779" i="30"/>
  <c r="M2780" i="30"/>
  <c r="M2781" i="30"/>
  <c r="M2782" i="30"/>
  <c r="M2783" i="30"/>
  <c r="M2784" i="30"/>
  <c r="M2785" i="30"/>
  <c r="M2786" i="30"/>
  <c r="M2787" i="30"/>
  <c r="M2788" i="30"/>
  <c r="M2789" i="30"/>
  <c r="M2790" i="30"/>
  <c r="M2791" i="30"/>
  <c r="M2792" i="30"/>
  <c r="M2793" i="30"/>
  <c r="M2794" i="30"/>
  <c r="M2795" i="30"/>
  <c r="M2796" i="30"/>
  <c r="M2797" i="30"/>
  <c r="M2798" i="30"/>
  <c r="M2799" i="30"/>
  <c r="M2800" i="30"/>
  <c r="M2801" i="30"/>
  <c r="M2802" i="30"/>
  <c r="M2803" i="30"/>
  <c r="M4" i="30"/>
  <c r="H14" i="30"/>
  <c r="H15" i="30"/>
  <c r="H16" i="30"/>
  <c r="H17" i="30"/>
  <c r="H18" i="30"/>
  <c r="H19" i="30"/>
  <c r="H20" i="30"/>
  <c r="H21" i="30"/>
  <c r="H22" i="30"/>
  <c r="H23" i="30"/>
  <c r="H24" i="30"/>
  <c r="H25" i="30"/>
  <c r="H26" i="30"/>
  <c r="H27" i="30"/>
  <c r="H28" i="30"/>
  <c r="H29" i="30"/>
  <c r="H30" i="30"/>
  <c r="H31" i="30"/>
  <c r="H32" i="30"/>
  <c r="H33" i="30"/>
  <c r="H34" i="30"/>
  <c r="H35" i="30"/>
  <c r="H36" i="30"/>
  <c r="H37" i="30"/>
  <c r="H38" i="30"/>
  <c r="H39" i="30"/>
  <c r="H40" i="30"/>
  <c r="H41" i="30"/>
  <c r="H42" i="30"/>
  <c r="H43" i="30"/>
  <c r="H44" i="30"/>
  <c r="H45" i="30"/>
  <c r="H46" i="30"/>
  <c r="H47" i="30"/>
  <c r="H48" i="30"/>
  <c r="H49" i="30"/>
  <c r="H50" i="30"/>
  <c r="H51" i="30"/>
  <c r="H52" i="30"/>
  <c r="H53" i="30"/>
  <c r="H54" i="30"/>
  <c r="H55" i="30"/>
  <c r="H56" i="30"/>
  <c r="H57" i="30"/>
  <c r="H58" i="30"/>
  <c r="H59" i="30"/>
  <c r="H60" i="30"/>
  <c r="H61" i="30"/>
  <c r="H62" i="30"/>
  <c r="H63" i="30"/>
  <c r="H64" i="30"/>
  <c r="H65" i="30"/>
  <c r="H66" i="30"/>
  <c r="H67" i="30"/>
  <c r="H68" i="30"/>
  <c r="H69" i="30"/>
  <c r="H70" i="30"/>
  <c r="H71" i="30"/>
  <c r="H72" i="30"/>
  <c r="H73" i="30"/>
  <c r="H74" i="30"/>
  <c r="H75" i="30"/>
  <c r="H76" i="30"/>
  <c r="H77" i="30"/>
  <c r="H78" i="30"/>
  <c r="H79" i="30"/>
  <c r="H80" i="30"/>
  <c r="H81" i="30"/>
  <c r="H82" i="30"/>
  <c r="H83" i="30"/>
  <c r="H84" i="30"/>
  <c r="H85" i="30"/>
  <c r="H86" i="30"/>
  <c r="H87" i="30"/>
  <c r="H88" i="30"/>
  <c r="H89" i="30"/>
  <c r="H90" i="30"/>
  <c r="H91" i="30"/>
  <c r="H92" i="30"/>
  <c r="H93" i="30"/>
  <c r="H94" i="30"/>
  <c r="H95" i="30"/>
  <c r="H96" i="30"/>
  <c r="H97" i="30"/>
  <c r="H98" i="30"/>
  <c r="H99" i="30"/>
  <c r="H100" i="30"/>
  <c r="H101" i="30"/>
  <c r="H102" i="30"/>
  <c r="H103" i="30"/>
  <c r="H104" i="30"/>
  <c r="H105" i="30"/>
  <c r="H106" i="30"/>
  <c r="H107" i="30"/>
  <c r="H108" i="30"/>
  <c r="H109" i="30"/>
  <c r="H110" i="30"/>
  <c r="H111" i="30"/>
  <c r="H112" i="30"/>
  <c r="H113" i="30"/>
  <c r="H114" i="30"/>
  <c r="H115" i="30"/>
  <c r="H116" i="30"/>
  <c r="H117" i="30"/>
  <c r="H118" i="30"/>
  <c r="H119" i="30"/>
  <c r="H120" i="30"/>
  <c r="H121" i="30"/>
  <c r="H122" i="30"/>
  <c r="H123" i="30"/>
  <c r="H124" i="30"/>
  <c r="H125" i="30"/>
  <c r="H126" i="30"/>
  <c r="H127" i="30"/>
  <c r="H128" i="30"/>
  <c r="H129" i="30"/>
  <c r="H130" i="30"/>
  <c r="H131" i="30"/>
  <c r="H132" i="30"/>
  <c r="H133" i="30"/>
  <c r="H134" i="30"/>
  <c r="H135" i="30"/>
  <c r="H136" i="30"/>
  <c r="H137" i="30"/>
  <c r="H138" i="30"/>
  <c r="H139" i="30"/>
  <c r="H140" i="30"/>
  <c r="H141" i="30"/>
  <c r="H142" i="30"/>
  <c r="H143" i="30"/>
  <c r="H144" i="30"/>
  <c r="H145" i="30"/>
  <c r="H146" i="30"/>
  <c r="H147" i="30"/>
  <c r="H148" i="30"/>
  <c r="H149" i="30"/>
  <c r="H150" i="30"/>
  <c r="H151" i="30"/>
  <c r="H152" i="30"/>
  <c r="H153" i="30"/>
  <c r="H154" i="30"/>
  <c r="H155" i="30"/>
  <c r="H156" i="30"/>
  <c r="H157" i="30"/>
  <c r="H158" i="30"/>
  <c r="H159" i="30"/>
  <c r="H160" i="30"/>
  <c r="H161" i="30"/>
  <c r="H162" i="30"/>
  <c r="H163" i="30"/>
  <c r="H164" i="30"/>
  <c r="H165" i="30"/>
  <c r="H166" i="30"/>
  <c r="H167" i="30"/>
  <c r="H168" i="30"/>
  <c r="H169" i="30"/>
  <c r="H170" i="30"/>
  <c r="H171" i="30"/>
  <c r="H172" i="30"/>
  <c r="H173" i="30"/>
  <c r="H174" i="30"/>
  <c r="H175" i="30"/>
  <c r="H176" i="30"/>
  <c r="H177" i="30"/>
  <c r="H178" i="30"/>
  <c r="H179" i="30"/>
  <c r="H180" i="30"/>
  <c r="H181" i="30"/>
  <c r="H182" i="30"/>
  <c r="H183" i="30"/>
  <c r="H184" i="30"/>
  <c r="H185" i="30"/>
  <c r="H186" i="30"/>
  <c r="H187" i="30"/>
  <c r="H188" i="30"/>
  <c r="H189" i="30"/>
  <c r="H190" i="30"/>
  <c r="H191" i="30"/>
  <c r="H192" i="30"/>
  <c r="H193" i="30"/>
  <c r="H194" i="30"/>
  <c r="H195" i="30"/>
  <c r="H196" i="30"/>
  <c r="H197" i="30"/>
  <c r="H198" i="30"/>
  <c r="H199" i="30"/>
  <c r="H200" i="30"/>
  <c r="H201" i="30"/>
  <c r="H202" i="30"/>
  <c r="H203" i="30"/>
  <c r="H204" i="30"/>
  <c r="H205" i="30"/>
  <c r="H206" i="30"/>
  <c r="H207" i="30"/>
  <c r="H208" i="30"/>
  <c r="H209" i="30"/>
  <c r="H210" i="30"/>
  <c r="H211" i="30"/>
  <c r="H212" i="30"/>
  <c r="H213" i="30"/>
  <c r="H214" i="30"/>
  <c r="H215" i="30"/>
  <c r="H216" i="30"/>
  <c r="H217" i="30"/>
  <c r="H218" i="30"/>
  <c r="H219" i="30"/>
  <c r="H220" i="30"/>
  <c r="H221" i="30"/>
  <c r="H222" i="30"/>
  <c r="H223" i="30"/>
  <c r="H224" i="30"/>
  <c r="H225" i="30"/>
  <c r="H226" i="30"/>
  <c r="H227" i="30"/>
  <c r="H228" i="30"/>
  <c r="H229" i="30"/>
  <c r="H230" i="30"/>
  <c r="H231" i="30"/>
  <c r="H232" i="30"/>
  <c r="H233" i="30"/>
  <c r="H234" i="30"/>
  <c r="H235" i="30"/>
  <c r="H236" i="30"/>
  <c r="H237" i="30"/>
  <c r="H238" i="30"/>
  <c r="H239" i="30"/>
  <c r="H240" i="30"/>
  <c r="H241" i="30"/>
  <c r="H242" i="30"/>
  <c r="H243" i="30"/>
  <c r="H244" i="30"/>
  <c r="H245" i="30"/>
  <c r="H246" i="30"/>
  <c r="H247" i="30"/>
  <c r="H248" i="30"/>
  <c r="H249" i="30"/>
  <c r="H250" i="30"/>
  <c r="H251" i="30"/>
  <c r="H252" i="30"/>
  <c r="H253" i="30"/>
  <c r="H254" i="30"/>
  <c r="H255" i="30"/>
  <c r="H256" i="30"/>
  <c r="H257" i="30"/>
  <c r="H258" i="30"/>
  <c r="H259" i="30"/>
  <c r="H260" i="30"/>
  <c r="H261" i="30"/>
  <c r="H262" i="30"/>
  <c r="H263" i="30"/>
  <c r="H264" i="30"/>
  <c r="H265" i="30"/>
  <c r="H266" i="30"/>
  <c r="H267" i="30"/>
  <c r="H268" i="30"/>
  <c r="H269" i="30"/>
  <c r="H270" i="30"/>
  <c r="H271" i="30"/>
  <c r="H272" i="30"/>
  <c r="H273" i="30"/>
  <c r="H274" i="30"/>
  <c r="H275" i="30"/>
  <c r="H276" i="30"/>
  <c r="H277" i="30"/>
  <c r="H278" i="30"/>
  <c r="H279" i="30"/>
  <c r="H280" i="30"/>
  <c r="H281" i="30"/>
  <c r="H282" i="30"/>
  <c r="H283" i="30"/>
  <c r="H284" i="30"/>
  <c r="H285" i="30"/>
  <c r="H286" i="30"/>
  <c r="H287" i="30"/>
  <c r="H288" i="30"/>
  <c r="H289" i="30"/>
  <c r="H290" i="30"/>
  <c r="H291" i="30"/>
  <c r="H292" i="30"/>
  <c r="H293" i="30"/>
  <c r="H294" i="30"/>
  <c r="H295" i="30"/>
  <c r="H296" i="30"/>
  <c r="H297" i="30"/>
  <c r="H298" i="30"/>
  <c r="H299" i="30"/>
  <c r="H300" i="30"/>
  <c r="H301" i="30"/>
  <c r="H302" i="30"/>
  <c r="H303" i="30"/>
  <c r="H304" i="30"/>
  <c r="H305" i="30"/>
  <c r="H306" i="30"/>
  <c r="H307" i="30"/>
  <c r="H308" i="30"/>
  <c r="H309" i="30"/>
  <c r="H310" i="30"/>
  <c r="H311" i="30"/>
  <c r="H312" i="30"/>
  <c r="H313" i="30"/>
  <c r="H314" i="30"/>
  <c r="H315" i="30"/>
  <c r="H316" i="30"/>
  <c r="H317" i="30"/>
  <c r="H318" i="30"/>
  <c r="H319" i="30"/>
  <c r="H320" i="30"/>
  <c r="H321" i="30"/>
  <c r="H322" i="30"/>
  <c r="H323" i="30"/>
  <c r="H324" i="30"/>
  <c r="H325" i="30"/>
  <c r="H326" i="30"/>
  <c r="H327" i="30"/>
  <c r="H328" i="30"/>
  <c r="H329" i="30"/>
  <c r="H330" i="30"/>
  <c r="H331" i="30"/>
  <c r="H332" i="30"/>
  <c r="H333" i="30"/>
  <c r="H334" i="30"/>
  <c r="H335" i="30"/>
  <c r="H336" i="30"/>
  <c r="H337" i="30"/>
  <c r="H338" i="30"/>
  <c r="H339" i="30"/>
  <c r="H340" i="30"/>
  <c r="H341" i="30"/>
  <c r="H342" i="30"/>
  <c r="H343" i="30"/>
  <c r="H344" i="30"/>
  <c r="H345" i="30"/>
  <c r="H346" i="30"/>
  <c r="H347" i="30"/>
  <c r="H348" i="30"/>
  <c r="H349" i="30"/>
  <c r="H350" i="30"/>
  <c r="H351" i="30"/>
  <c r="H352" i="30"/>
  <c r="H353" i="30"/>
  <c r="H354" i="30"/>
  <c r="H355" i="30"/>
  <c r="H356" i="30"/>
  <c r="H357" i="30"/>
  <c r="H358" i="30"/>
  <c r="H359" i="30"/>
  <c r="H360" i="30"/>
  <c r="H361" i="30"/>
  <c r="H362" i="30"/>
  <c r="H363" i="30"/>
  <c r="H364" i="30"/>
  <c r="H365" i="30"/>
  <c r="H366" i="30"/>
  <c r="H367" i="30"/>
  <c r="H368" i="30"/>
  <c r="H369" i="30"/>
  <c r="H370" i="30"/>
  <c r="H371" i="30"/>
  <c r="H372" i="30"/>
  <c r="H373" i="30"/>
  <c r="H374" i="30"/>
  <c r="H375" i="30"/>
  <c r="H376" i="30"/>
  <c r="H377" i="30"/>
  <c r="H378" i="30"/>
  <c r="H379" i="30"/>
  <c r="H380" i="30"/>
  <c r="H381" i="30"/>
  <c r="H382" i="30"/>
  <c r="H383" i="30"/>
  <c r="H384" i="30"/>
  <c r="H385" i="30"/>
  <c r="H386" i="30"/>
  <c r="H387" i="30"/>
  <c r="H388" i="30"/>
  <c r="H389" i="30"/>
  <c r="H390" i="30"/>
  <c r="H391" i="30"/>
  <c r="H392" i="30"/>
  <c r="H393" i="30"/>
  <c r="H394" i="30"/>
  <c r="H395" i="30"/>
  <c r="H396" i="30"/>
  <c r="H397" i="30"/>
  <c r="H398" i="30"/>
  <c r="H399" i="30"/>
  <c r="H400" i="30"/>
  <c r="H401" i="30"/>
  <c r="H402" i="30"/>
  <c r="H403" i="30"/>
  <c r="H404" i="30"/>
  <c r="H405" i="30"/>
  <c r="H406" i="30"/>
  <c r="H407" i="30"/>
  <c r="H408" i="30"/>
  <c r="H409" i="30"/>
  <c r="H410" i="30"/>
  <c r="H411" i="30"/>
  <c r="H412" i="30"/>
  <c r="H413" i="30"/>
  <c r="H414" i="30"/>
  <c r="H415" i="30"/>
  <c r="H416" i="30"/>
  <c r="H417" i="30"/>
  <c r="H418" i="30"/>
  <c r="H419" i="30"/>
  <c r="H420" i="30"/>
  <c r="H421" i="30"/>
  <c r="H422" i="30"/>
  <c r="H423" i="30"/>
  <c r="H424" i="30"/>
  <c r="H425" i="30"/>
  <c r="H426" i="30"/>
  <c r="H427" i="30"/>
  <c r="H428" i="30"/>
  <c r="H429" i="30"/>
  <c r="H430" i="30"/>
  <c r="H431" i="30"/>
  <c r="H432" i="30"/>
  <c r="H433" i="30"/>
  <c r="H434" i="30"/>
  <c r="H435" i="30"/>
  <c r="H436" i="30"/>
  <c r="H437" i="30"/>
  <c r="H438" i="30"/>
  <c r="H439" i="30"/>
  <c r="H440" i="30"/>
  <c r="H441" i="30"/>
  <c r="H442" i="30"/>
  <c r="H443" i="30"/>
  <c r="H444" i="30"/>
  <c r="H445" i="30"/>
  <c r="H446" i="30"/>
  <c r="H447" i="30"/>
  <c r="H448" i="30"/>
  <c r="H449" i="30"/>
  <c r="H450" i="30"/>
  <c r="H451" i="30"/>
  <c r="H452" i="30"/>
  <c r="H453" i="30"/>
  <c r="H454" i="30"/>
  <c r="H455" i="30"/>
  <c r="H456" i="30"/>
  <c r="H457" i="30"/>
  <c r="H458" i="30"/>
  <c r="H459" i="30"/>
  <c r="H460" i="30"/>
  <c r="H461" i="30"/>
  <c r="H462" i="30"/>
  <c r="H463" i="30"/>
  <c r="H464" i="30"/>
  <c r="H465" i="30"/>
  <c r="H466" i="30"/>
  <c r="H467" i="30"/>
  <c r="H468" i="30"/>
  <c r="H469" i="30"/>
  <c r="H470" i="30"/>
  <c r="H471" i="30"/>
  <c r="H472" i="30"/>
  <c r="H473" i="30"/>
  <c r="H474" i="30"/>
  <c r="H475" i="30"/>
  <c r="H476" i="30"/>
  <c r="H477" i="30"/>
  <c r="H478" i="30"/>
  <c r="H479" i="30"/>
  <c r="H480" i="30"/>
  <c r="H481" i="30"/>
  <c r="H482" i="30"/>
  <c r="H483" i="30"/>
  <c r="H484" i="30"/>
  <c r="H485" i="30"/>
  <c r="H486" i="30"/>
  <c r="H487" i="30"/>
  <c r="H488" i="30"/>
  <c r="H489" i="30"/>
  <c r="H490" i="30"/>
  <c r="H491" i="30"/>
  <c r="H492" i="30"/>
  <c r="H493" i="30"/>
  <c r="H494" i="30"/>
  <c r="H495" i="30"/>
  <c r="H496" i="30"/>
  <c r="H497" i="30"/>
  <c r="H498" i="30"/>
  <c r="H499" i="30"/>
  <c r="H500" i="30"/>
  <c r="H501" i="30"/>
  <c r="H502" i="30"/>
  <c r="H503" i="30"/>
  <c r="H504" i="30"/>
  <c r="H505" i="30"/>
  <c r="H506" i="30"/>
  <c r="H507" i="30"/>
  <c r="H508" i="30"/>
  <c r="H509" i="30"/>
  <c r="H510" i="30"/>
  <c r="H511" i="30"/>
  <c r="H512" i="30"/>
  <c r="H513" i="30"/>
  <c r="H514" i="30"/>
  <c r="H515" i="30"/>
  <c r="H516" i="30"/>
  <c r="H517" i="30"/>
  <c r="H518" i="30"/>
  <c r="H519" i="30"/>
  <c r="H520" i="30"/>
  <c r="H521" i="30"/>
  <c r="H522" i="30"/>
  <c r="H523" i="30"/>
  <c r="H524" i="30"/>
  <c r="H525" i="30"/>
  <c r="H526" i="30"/>
  <c r="H527" i="30"/>
  <c r="H528" i="30"/>
  <c r="H529" i="30"/>
  <c r="H530" i="30"/>
  <c r="H531" i="30"/>
  <c r="H532" i="30"/>
  <c r="H533" i="30"/>
  <c r="H534" i="30"/>
  <c r="H535" i="30"/>
  <c r="H536" i="30"/>
  <c r="H537" i="30"/>
  <c r="H538" i="30"/>
  <c r="H539" i="30"/>
  <c r="H540" i="30"/>
  <c r="H541" i="30"/>
  <c r="H542" i="30"/>
  <c r="H543" i="30"/>
  <c r="H544" i="30"/>
  <c r="H545" i="30"/>
  <c r="H546" i="30"/>
  <c r="H547" i="30"/>
  <c r="H548" i="30"/>
  <c r="H549" i="30"/>
  <c r="H550" i="30"/>
  <c r="H551" i="30"/>
  <c r="H552" i="30"/>
  <c r="H553" i="30"/>
  <c r="H554" i="30"/>
  <c r="H555" i="30"/>
  <c r="H556" i="30"/>
  <c r="H557" i="30"/>
  <c r="H558" i="30"/>
  <c r="H559" i="30"/>
  <c r="H560" i="30"/>
  <c r="H561" i="30"/>
  <c r="H562" i="30"/>
  <c r="H563" i="30"/>
  <c r="H564" i="30"/>
  <c r="H565" i="30"/>
  <c r="H566" i="30"/>
  <c r="H567" i="30"/>
  <c r="H568" i="30"/>
  <c r="H569" i="30"/>
  <c r="H570" i="30"/>
  <c r="H571" i="30"/>
  <c r="H572" i="30"/>
  <c r="H573" i="30"/>
  <c r="H574" i="30"/>
  <c r="H575" i="30"/>
  <c r="H576" i="30"/>
  <c r="H577" i="30"/>
  <c r="H578" i="30"/>
  <c r="H579" i="30"/>
  <c r="H580" i="30"/>
  <c r="H581" i="30"/>
  <c r="H582" i="30"/>
  <c r="H583" i="30"/>
  <c r="H584" i="30"/>
  <c r="H585" i="30"/>
  <c r="H586" i="30"/>
  <c r="H587" i="30"/>
  <c r="H588" i="30"/>
  <c r="H589" i="30"/>
  <c r="H590" i="30"/>
  <c r="H591" i="30"/>
  <c r="H592" i="30"/>
  <c r="H593" i="30"/>
  <c r="H594" i="30"/>
  <c r="H595" i="30"/>
  <c r="H596" i="30"/>
  <c r="H597" i="30"/>
  <c r="H598" i="30"/>
  <c r="H599" i="30"/>
  <c r="H600" i="30"/>
  <c r="H601" i="30"/>
  <c r="H602" i="30"/>
  <c r="H603" i="30"/>
  <c r="H604" i="30"/>
  <c r="H605" i="30"/>
  <c r="H606" i="30"/>
  <c r="H607" i="30"/>
  <c r="H608" i="30"/>
  <c r="H609" i="30"/>
  <c r="H610" i="30"/>
  <c r="H611" i="30"/>
  <c r="H612" i="30"/>
  <c r="H613" i="30"/>
  <c r="H614" i="30"/>
  <c r="H615" i="30"/>
  <c r="H616" i="30"/>
  <c r="H617" i="30"/>
  <c r="H618" i="30"/>
  <c r="H619" i="30"/>
  <c r="H620" i="30"/>
  <c r="H621" i="30"/>
  <c r="H622" i="30"/>
  <c r="H623" i="30"/>
  <c r="H624" i="30"/>
  <c r="H625" i="30"/>
  <c r="H626" i="30"/>
  <c r="H627" i="30"/>
  <c r="H628" i="30"/>
  <c r="H629" i="30"/>
  <c r="H630" i="30"/>
  <c r="H631" i="30"/>
  <c r="H632" i="30"/>
  <c r="H633" i="30"/>
  <c r="H634" i="30"/>
  <c r="H635" i="30"/>
  <c r="H636" i="30"/>
  <c r="H637" i="30"/>
  <c r="H638" i="30"/>
  <c r="H639" i="30"/>
  <c r="H640" i="30"/>
  <c r="H641" i="30"/>
  <c r="H642" i="30"/>
  <c r="H643" i="30"/>
  <c r="H644" i="30"/>
  <c r="H645" i="30"/>
  <c r="H646" i="30"/>
  <c r="H647" i="30"/>
  <c r="H648" i="30"/>
  <c r="H649" i="30"/>
  <c r="H650" i="30"/>
  <c r="H651" i="30"/>
  <c r="H652" i="30"/>
  <c r="H653" i="30"/>
  <c r="H654" i="30"/>
  <c r="H655" i="30"/>
  <c r="H656" i="30"/>
  <c r="H657" i="30"/>
  <c r="H658" i="30"/>
  <c r="H659" i="30"/>
  <c r="H660" i="30"/>
  <c r="H661" i="30"/>
  <c r="H662" i="30"/>
  <c r="H663" i="30"/>
  <c r="H664" i="30"/>
  <c r="H665" i="30"/>
  <c r="H666" i="30"/>
  <c r="H667" i="30"/>
  <c r="H668" i="30"/>
  <c r="H669" i="30"/>
  <c r="H670" i="30"/>
  <c r="H671" i="30"/>
  <c r="H672" i="30"/>
  <c r="H673" i="30"/>
  <c r="H674" i="30"/>
  <c r="H675" i="30"/>
  <c r="H676" i="30"/>
  <c r="H677" i="30"/>
  <c r="H678" i="30"/>
  <c r="H679" i="30"/>
  <c r="H680" i="30"/>
  <c r="H681" i="30"/>
  <c r="H682" i="30"/>
  <c r="H683" i="30"/>
  <c r="H684" i="30"/>
  <c r="H685" i="30"/>
  <c r="H686" i="30"/>
  <c r="H687" i="30"/>
  <c r="H688" i="30"/>
  <c r="H689" i="30"/>
  <c r="H690" i="30"/>
  <c r="H691" i="30"/>
  <c r="H692" i="30"/>
  <c r="H693" i="30"/>
  <c r="H694" i="30"/>
  <c r="H695" i="30"/>
  <c r="H696" i="30"/>
  <c r="H697" i="30"/>
  <c r="H698" i="30"/>
  <c r="H699" i="30"/>
  <c r="H700" i="30"/>
  <c r="H701" i="30"/>
  <c r="H702" i="30"/>
  <c r="H703" i="30"/>
  <c r="H704" i="30"/>
  <c r="H705" i="30"/>
  <c r="H706" i="30"/>
  <c r="H707" i="30"/>
  <c r="H708" i="30"/>
  <c r="H709" i="30"/>
  <c r="H710" i="30"/>
  <c r="H711" i="30"/>
  <c r="H712" i="30"/>
  <c r="H713" i="30"/>
  <c r="H714" i="30"/>
  <c r="H715" i="30"/>
  <c r="H716" i="30"/>
  <c r="H717" i="30"/>
  <c r="H718" i="30"/>
  <c r="H719" i="30"/>
  <c r="H720" i="30"/>
  <c r="H721" i="30"/>
  <c r="H722" i="30"/>
  <c r="H723" i="30"/>
  <c r="H724" i="30"/>
  <c r="H725" i="30"/>
  <c r="H726" i="30"/>
  <c r="H727" i="30"/>
  <c r="H728" i="30"/>
  <c r="H729" i="30"/>
  <c r="H730" i="30"/>
  <c r="H731" i="30"/>
  <c r="H732" i="30"/>
  <c r="H733" i="30"/>
  <c r="H734" i="30"/>
  <c r="H735" i="30"/>
  <c r="H736" i="30"/>
  <c r="H737" i="30"/>
  <c r="H738" i="30"/>
  <c r="H739" i="30"/>
  <c r="H740" i="30"/>
  <c r="H741" i="30"/>
  <c r="H742" i="30"/>
  <c r="H743" i="30"/>
  <c r="H744" i="30"/>
  <c r="H745" i="30"/>
  <c r="H746" i="30"/>
  <c r="H747" i="30"/>
  <c r="H748" i="30"/>
  <c r="H749" i="30"/>
  <c r="H750" i="30"/>
  <c r="H751" i="30"/>
  <c r="H752" i="30"/>
  <c r="H753" i="30"/>
  <c r="H754" i="30"/>
  <c r="H755" i="30"/>
  <c r="H756" i="30"/>
  <c r="H757" i="30"/>
  <c r="H758" i="30"/>
  <c r="H759" i="30"/>
  <c r="H760" i="30"/>
  <c r="H761" i="30"/>
  <c r="H762" i="30"/>
  <c r="H763" i="30"/>
  <c r="H764" i="30"/>
  <c r="H765" i="30"/>
  <c r="H766" i="30"/>
  <c r="H767" i="30"/>
  <c r="H768" i="30"/>
  <c r="H769" i="30"/>
  <c r="H770" i="30"/>
  <c r="H771" i="30"/>
  <c r="H772" i="30"/>
  <c r="H773" i="30"/>
  <c r="H774" i="30"/>
  <c r="H775" i="30"/>
  <c r="H776" i="30"/>
  <c r="H777" i="30"/>
  <c r="H778" i="30"/>
  <c r="H779" i="30"/>
  <c r="H780" i="30"/>
  <c r="H781" i="30"/>
  <c r="H782" i="30"/>
  <c r="H783" i="30"/>
  <c r="H784" i="30"/>
  <c r="H785" i="30"/>
  <c r="H786" i="30"/>
  <c r="H787" i="30"/>
  <c r="H788" i="30"/>
  <c r="H789" i="30"/>
  <c r="H790" i="30"/>
  <c r="H791" i="30"/>
  <c r="H792" i="30"/>
  <c r="H793" i="30"/>
  <c r="H794" i="30"/>
  <c r="H795" i="30"/>
  <c r="H796" i="30"/>
  <c r="H797" i="30"/>
  <c r="H798" i="30"/>
  <c r="H799" i="30"/>
  <c r="H800" i="30"/>
  <c r="H801" i="30"/>
  <c r="H802" i="30"/>
  <c r="H803" i="30"/>
  <c r="H804" i="30"/>
  <c r="H805" i="30"/>
  <c r="H806" i="30"/>
  <c r="H807" i="30"/>
  <c r="H808" i="30"/>
  <c r="H809" i="30"/>
  <c r="H810" i="30"/>
  <c r="H811" i="30"/>
  <c r="H812" i="30"/>
  <c r="H813" i="30"/>
  <c r="H814" i="30"/>
  <c r="H815" i="30"/>
  <c r="H816" i="30"/>
  <c r="H817" i="30"/>
  <c r="H818" i="30"/>
  <c r="H819" i="30"/>
  <c r="H820" i="30"/>
  <c r="H821" i="30"/>
  <c r="H822" i="30"/>
  <c r="H823" i="30"/>
  <c r="H824" i="30"/>
  <c r="H825" i="30"/>
  <c r="H826" i="30"/>
  <c r="H827" i="30"/>
  <c r="H828" i="30"/>
  <c r="H829" i="30"/>
  <c r="H830" i="30"/>
  <c r="H831" i="30"/>
  <c r="H832" i="30"/>
  <c r="H833" i="30"/>
  <c r="H834" i="30"/>
  <c r="H835" i="30"/>
  <c r="H836" i="30"/>
  <c r="H837" i="30"/>
  <c r="H838" i="30"/>
  <c r="H839" i="30"/>
  <c r="H840" i="30"/>
  <c r="H841" i="30"/>
  <c r="H842" i="30"/>
  <c r="H843" i="30"/>
  <c r="H844" i="30"/>
  <c r="H845" i="30"/>
  <c r="H846" i="30"/>
  <c r="H847" i="30"/>
  <c r="H848" i="30"/>
  <c r="H849" i="30"/>
  <c r="H850" i="30"/>
  <c r="H851" i="30"/>
  <c r="H852" i="30"/>
  <c r="H853" i="30"/>
  <c r="H854" i="30"/>
  <c r="H855" i="30"/>
  <c r="H856" i="30"/>
  <c r="H857" i="30"/>
  <c r="H858" i="30"/>
  <c r="H859" i="30"/>
  <c r="H860" i="30"/>
  <c r="H861" i="30"/>
  <c r="H862" i="30"/>
  <c r="H863" i="30"/>
  <c r="H864" i="30"/>
  <c r="H865" i="30"/>
  <c r="H866" i="30"/>
  <c r="H867" i="30"/>
  <c r="H868" i="30"/>
  <c r="H869" i="30"/>
  <c r="H870" i="30"/>
  <c r="H871" i="30"/>
  <c r="H872" i="30"/>
  <c r="H873" i="30"/>
  <c r="H874" i="30"/>
  <c r="H875" i="30"/>
  <c r="H876" i="30"/>
  <c r="H877" i="30"/>
  <c r="H878" i="30"/>
  <c r="H879" i="30"/>
  <c r="H880" i="30"/>
  <c r="H881" i="30"/>
  <c r="H882" i="30"/>
  <c r="H883" i="30"/>
  <c r="H884" i="30"/>
  <c r="H885" i="30"/>
  <c r="H886" i="30"/>
  <c r="H887" i="30"/>
  <c r="H888" i="30"/>
  <c r="H889" i="30"/>
  <c r="H890" i="30"/>
  <c r="H891" i="30"/>
  <c r="H892" i="30"/>
  <c r="H893" i="30"/>
  <c r="H894" i="30"/>
  <c r="H895" i="30"/>
  <c r="H896" i="30"/>
  <c r="H897" i="30"/>
  <c r="H898" i="30"/>
  <c r="H899" i="30"/>
  <c r="H900" i="30"/>
  <c r="H901" i="30"/>
  <c r="H902" i="30"/>
  <c r="H903" i="30"/>
  <c r="H904" i="30"/>
  <c r="H905" i="30"/>
  <c r="H906" i="30"/>
  <c r="H907" i="30"/>
  <c r="H908" i="30"/>
  <c r="H909" i="30"/>
  <c r="H910" i="30"/>
  <c r="H911" i="30"/>
  <c r="H912" i="30"/>
  <c r="H913" i="30"/>
  <c r="H914" i="30"/>
  <c r="H915" i="30"/>
  <c r="H916" i="30"/>
  <c r="H917" i="30"/>
  <c r="H918" i="30"/>
  <c r="H919" i="30"/>
  <c r="H920" i="30"/>
  <c r="H921" i="30"/>
  <c r="H922" i="30"/>
  <c r="H923" i="30"/>
  <c r="H924" i="30"/>
  <c r="H925" i="30"/>
  <c r="H926" i="30"/>
  <c r="H927" i="30"/>
  <c r="H928" i="30"/>
  <c r="H929" i="30"/>
  <c r="H930" i="30"/>
  <c r="H931" i="30"/>
  <c r="H932" i="30"/>
  <c r="H933" i="30"/>
  <c r="H934" i="30"/>
  <c r="H935" i="30"/>
  <c r="H936" i="30"/>
  <c r="H937" i="30"/>
  <c r="H938" i="30"/>
  <c r="H939" i="30"/>
  <c r="H940" i="30"/>
  <c r="H941" i="30"/>
  <c r="H942" i="30"/>
  <c r="H943" i="30"/>
  <c r="H944" i="30"/>
  <c r="H945" i="30"/>
  <c r="H946" i="30"/>
  <c r="H947" i="30"/>
  <c r="H948" i="30"/>
  <c r="H949" i="30"/>
  <c r="H950" i="30"/>
  <c r="H951" i="30"/>
  <c r="H952" i="30"/>
  <c r="H953" i="30"/>
  <c r="H954" i="30"/>
  <c r="H955" i="30"/>
  <c r="H956" i="30"/>
  <c r="H957" i="30"/>
  <c r="H958" i="30"/>
  <c r="H959" i="30"/>
  <c r="H960" i="30"/>
  <c r="H961" i="30"/>
  <c r="H962" i="30"/>
  <c r="H963" i="30"/>
  <c r="H964" i="30"/>
  <c r="H965" i="30"/>
  <c r="H966" i="30"/>
  <c r="H967" i="30"/>
  <c r="H968" i="30"/>
  <c r="H969" i="30"/>
  <c r="H970" i="30"/>
  <c r="H971" i="30"/>
  <c r="H972" i="30"/>
  <c r="H973" i="30"/>
  <c r="H974" i="30"/>
  <c r="H975" i="30"/>
  <c r="H976" i="30"/>
  <c r="H977" i="30"/>
  <c r="H978" i="30"/>
  <c r="H979" i="30"/>
  <c r="H980" i="30"/>
  <c r="H981" i="30"/>
  <c r="H982" i="30"/>
  <c r="H983" i="30"/>
  <c r="H984" i="30"/>
  <c r="H985" i="30"/>
  <c r="H986" i="30"/>
  <c r="H987" i="30"/>
  <c r="H988" i="30"/>
  <c r="H989" i="30"/>
  <c r="H990" i="30"/>
  <c r="H991" i="30"/>
  <c r="H992" i="30"/>
  <c r="H993" i="30"/>
  <c r="H994" i="30"/>
  <c r="H995" i="30"/>
  <c r="H996" i="30"/>
  <c r="H997" i="30"/>
  <c r="H998" i="30"/>
  <c r="H999" i="30"/>
  <c r="H1000" i="30"/>
  <c r="H1001" i="30"/>
  <c r="H1002" i="30"/>
  <c r="H1003" i="30"/>
  <c r="H1004" i="30"/>
  <c r="H1005" i="30"/>
  <c r="H1006" i="30"/>
  <c r="H1007" i="30"/>
  <c r="H1008" i="30"/>
  <c r="H1009" i="30"/>
  <c r="H1010" i="30"/>
  <c r="H1011" i="30"/>
  <c r="H1012" i="30"/>
  <c r="H1013" i="30"/>
  <c r="H1014" i="30"/>
  <c r="H1015" i="30"/>
  <c r="H1016" i="30"/>
  <c r="H1017" i="30"/>
  <c r="H1018" i="30"/>
  <c r="H1019" i="30"/>
  <c r="H1020" i="30"/>
  <c r="H1021" i="30"/>
  <c r="H1022" i="30"/>
  <c r="H1023" i="30"/>
  <c r="H1024" i="30"/>
  <c r="H1025" i="30"/>
  <c r="H1026" i="30"/>
  <c r="H1027" i="30"/>
  <c r="H1028" i="30"/>
  <c r="H1029" i="30"/>
  <c r="H1030" i="30"/>
  <c r="H1031" i="30"/>
  <c r="H1032" i="30"/>
  <c r="H1033" i="30"/>
  <c r="H1034" i="30"/>
  <c r="H1035" i="30"/>
  <c r="H1036" i="30"/>
  <c r="H1037" i="30"/>
  <c r="H1038" i="30"/>
  <c r="H1039" i="30"/>
  <c r="H1040" i="30"/>
  <c r="H1041" i="30"/>
  <c r="H1042" i="30"/>
  <c r="H1043" i="30"/>
  <c r="H1044" i="30"/>
  <c r="H1045" i="30"/>
  <c r="H1046" i="30"/>
  <c r="H1047" i="30"/>
  <c r="H1048" i="30"/>
  <c r="H1049" i="30"/>
  <c r="H1050" i="30"/>
  <c r="H1051" i="30"/>
  <c r="H1052" i="30"/>
  <c r="H1053" i="30"/>
  <c r="H1054" i="30"/>
  <c r="H1055" i="30"/>
  <c r="H1056" i="30"/>
  <c r="H1057" i="30"/>
  <c r="H1058" i="30"/>
  <c r="H1059" i="30"/>
  <c r="H1060" i="30"/>
  <c r="H1061" i="30"/>
  <c r="H1062" i="30"/>
  <c r="H1063" i="30"/>
  <c r="H1064" i="30"/>
  <c r="H1065" i="30"/>
  <c r="H1066" i="30"/>
  <c r="H1067" i="30"/>
  <c r="H1068" i="30"/>
  <c r="H1069" i="30"/>
  <c r="H1070" i="30"/>
  <c r="H1071" i="30"/>
  <c r="H1072" i="30"/>
  <c r="H1073" i="30"/>
  <c r="H1074" i="30"/>
  <c r="H1075" i="30"/>
  <c r="H1076" i="30"/>
  <c r="H1077" i="30"/>
  <c r="H1078" i="30"/>
  <c r="H1079" i="30"/>
  <c r="H1080" i="30"/>
  <c r="H1081" i="30"/>
  <c r="H1082" i="30"/>
  <c r="H1083" i="30"/>
  <c r="H1084" i="30"/>
  <c r="H1085" i="30"/>
  <c r="H1086" i="30"/>
  <c r="H1087" i="30"/>
  <c r="H1088" i="30"/>
  <c r="H1089" i="30"/>
  <c r="H1090" i="30"/>
  <c r="H1091" i="30"/>
  <c r="H1092" i="30"/>
  <c r="H1093" i="30"/>
  <c r="H1094" i="30"/>
  <c r="H1095" i="30"/>
  <c r="H1096" i="30"/>
  <c r="H1097" i="30"/>
  <c r="H1098" i="30"/>
  <c r="H1099" i="30"/>
  <c r="H1100" i="30"/>
  <c r="H1101" i="30"/>
  <c r="H1102" i="30"/>
  <c r="H1103" i="30"/>
  <c r="H1104" i="30"/>
  <c r="H1105" i="30"/>
  <c r="H1106" i="30"/>
  <c r="H1107" i="30"/>
  <c r="H1108" i="30"/>
  <c r="H1109" i="30"/>
  <c r="H1110" i="30"/>
  <c r="H1111" i="30"/>
  <c r="H1112" i="30"/>
  <c r="H1113" i="30"/>
  <c r="H1114" i="30"/>
  <c r="H1115" i="30"/>
  <c r="H1116" i="30"/>
  <c r="H1117" i="30"/>
  <c r="H1118" i="30"/>
  <c r="H1119" i="30"/>
  <c r="H1120" i="30"/>
  <c r="H1121" i="30"/>
  <c r="H1122" i="30"/>
  <c r="H1123" i="30"/>
  <c r="H1124" i="30"/>
  <c r="H1125" i="30"/>
  <c r="H1126" i="30"/>
  <c r="H1127" i="30"/>
  <c r="H1128" i="30"/>
  <c r="H1129" i="30"/>
  <c r="H1130" i="30"/>
  <c r="H1131" i="30"/>
  <c r="H1132" i="30"/>
  <c r="H1133" i="30"/>
  <c r="H1134" i="30"/>
  <c r="H1135" i="30"/>
  <c r="H1136" i="30"/>
  <c r="H1137" i="30"/>
  <c r="H1138" i="30"/>
  <c r="H1139" i="30"/>
  <c r="H1140" i="30"/>
  <c r="H1141" i="30"/>
  <c r="H1142" i="30"/>
  <c r="H1143" i="30"/>
  <c r="H1144" i="30"/>
  <c r="H1145" i="30"/>
  <c r="H1146" i="30"/>
  <c r="H1147" i="30"/>
  <c r="H1148" i="30"/>
  <c r="H1149" i="30"/>
  <c r="H1150" i="30"/>
  <c r="H1151" i="30"/>
  <c r="H1152" i="30"/>
  <c r="H1153" i="30"/>
  <c r="H1154" i="30"/>
  <c r="H1155" i="30"/>
  <c r="H1156" i="30"/>
  <c r="H1157" i="30"/>
  <c r="H1158" i="30"/>
  <c r="H1159" i="30"/>
  <c r="H1160" i="30"/>
  <c r="H1161" i="30"/>
  <c r="H1162" i="30"/>
  <c r="H1163" i="30"/>
  <c r="H1164" i="30"/>
  <c r="H1165" i="30"/>
  <c r="H1166" i="30"/>
  <c r="H1167" i="30"/>
  <c r="H1168" i="30"/>
  <c r="H1169" i="30"/>
  <c r="H1170" i="30"/>
  <c r="H1171" i="30"/>
  <c r="H1172" i="30"/>
  <c r="H1173" i="30"/>
  <c r="H1174" i="30"/>
  <c r="H1175" i="30"/>
  <c r="H1176" i="30"/>
  <c r="H1177" i="30"/>
  <c r="H1178" i="30"/>
  <c r="H1179" i="30"/>
  <c r="H1180" i="30"/>
  <c r="H1181" i="30"/>
  <c r="H1182" i="30"/>
  <c r="H1183" i="30"/>
  <c r="H1184" i="30"/>
  <c r="H1185" i="30"/>
  <c r="H1186" i="30"/>
  <c r="H1187" i="30"/>
  <c r="H1188" i="30"/>
  <c r="H1189" i="30"/>
  <c r="H1190" i="30"/>
  <c r="H1191" i="30"/>
  <c r="H1192" i="30"/>
  <c r="H1193" i="30"/>
  <c r="H1194" i="30"/>
  <c r="H1195" i="30"/>
  <c r="H1196" i="30"/>
  <c r="H1197" i="30"/>
  <c r="H1198" i="30"/>
  <c r="H1199" i="30"/>
  <c r="H1200" i="30"/>
  <c r="H1201" i="30"/>
  <c r="H1202" i="30"/>
  <c r="H1203" i="30"/>
  <c r="H1204" i="30"/>
  <c r="H1205" i="30"/>
  <c r="H1206" i="30"/>
  <c r="H1207" i="30"/>
  <c r="H1208" i="30"/>
  <c r="H1209" i="30"/>
  <c r="H1210" i="30"/>
  <c r="H1211" i="30"/>
  <c r="H1212" i="30"/>
  <c r="H1213" i="30"/>
  <c r="H1214" i="30"/>
  <c r="H1215" i="30"/>
  <c r="H1216" i="30"/>
  <c r="H1217" i="30"/>
  <c r="H1218" i="30"/>
  <c r="H1219" i="30"/>
  <c r="H1220" i="30"/>
  <c r="H1221" i="30"/>
  <c r="H1222" i="30"/>
  <c r="H1223" i="30"/>
  <c r="H1224" i="30"/>
  <c r="H1225" i="30"/>
  <c r="H1226" i="30"/>
  <c r="H1227" i="30"/>
  <c r="H1228" i="30"/>
  <c r="H1229" i="30"/>
  <c r="H1230" i="30"/>
  <c r="H1231" i="30"/>
  <c r="H1232" i="30"/>
  <c r="H1233" i="30"/>
  <c r="H1234" i="30"/>
  <c r="H1235" i="30"/>
  <c r="H1236" i="30"/>
  <c r="H1237" i="30"/>
  <c r="H1238" i="30"/>
  <c r="H1239" i="30"/>
  <c r="H1240" i="30"/>
  <c r="H1241" i="30"/>
  <c r="H1242" i="30"/>
  <c r="H1243" i="30"/>
  <c r="H1244" i="30"/>
  <c r="H1245" i="30"/>
  <c r="H1246" i="30"/>
  <c r="H1247" i="30"/>
  <c r="H1248" i="30"/>
  <c r="H1249" i="30"/>
  <c r="H1250" i="30"/>
  <c r="H1251" i="30"/>
  <c r="H1252" i="30"/>
  <c r="H1253" i="30"/>
  <c r="H1254" i="30"/>
  <c r="H1255" i="30"/>
  <c r="H1256" i="30"/>
  <c r="H1257" i="30"/>
  <c r="H1258" i="30"/>
  <c r="H1259" i="30"/>
  <c r="H1260" i="30"/>
  <c r="H1261" i="30"/>
  <c r="H1262" i="30"/>
  <c r="H1263" i="30"/>
  <c r="H1264" i="30"/>
  <c r="H1265" i="30"/>
  <c r="H1266" i="30"/>
  <c r="H1267" i="30"/>
  <c r="H1268" i="30"/>
  <c r="H1269" i="30"/>
  <c r="H1270" i="30"/>
  <c r="H1271" i="30"/>
  <c r="H1272" i="30"/>
  <c r="H1273" i="30"/>
  <c r="H1274" i="30"/>
  <c r="H1275" i="30"/>
  <c r="H1276" i="30"/>
  <c r="H1277" i="30"/>
  <c r="H1278" i="30"/>
  <c r="H1279" i="30"/>
  <c r="H1280" i="30"/>
  <c r="H1281" i="30"/>
  <c r="H1282" i="30"/>
  <c r="H1283" i="30"/>
  <c r="H1284" i="30"/>
  <c r="H1285" i="30"/>
  <c r="H1286" i="30"/>
  <c r="H1287" i="30"/>
  <c r="H1288" i="30"/>
  <c r="H1289" i="30"/>
  <c r="H1290" i="30"/>
  <c r="H1291" i="30"/>
  <c r="H1292" i="30"/>
  <c r="H1293" i="30"/>
  <c r="H1294" i="30"/>
  <c r="H1295" i="30"/>
  <c r="H1296" i="30"/>
  <c r="H1297" i="30"/>
  <c r="H1298" i="30"/>
  <c r="H1299" i="30"/>
  <c r="H1300" i="30"/>
  <c r="H1301" i="30"/>
  <c r="H1302" i="30"/>
  <c r="H1303" i="30"/>
  <c r="H1304" i="30"/>
  <c r="H1305" i="30"/>
  <c r="H1306" i="30"/>
  <c r="H1307" i="30"/>
  <c r="H1308" i="30"/>
  <c r="H1309" i="30"/>
  <c r="H1310" i="30"/>
  <c r="H1311" i="30"/>
  <c r="H1312" i="30"/>
  <c r="H1313" i="30"/>
  <c r="H1314" i="30"/>
  <c r="H1315" i="30"/>
  <c r="H1316" i="30"/>
  <c r="H1317" i="30"/>
  <c r="H1318" i="30"/>
  <c r="H1319" i="30"/>
  <c r="H1320" i="30"/>
  <c r="H1321" i="30"/>
  <c r="H1322" i="30"/>
  <c r="H1323" i="30"/>
  <c r="H1324" i="30"/>
  <c r="H1325" i="30"/>
  <c r="H1326" i="30"/>
  <c r="H1327" i="30"/>
  <c r="H1328" i="30"/>
  <c r="H1329" i="30"/>
  <c r="H1330" i="30"/>
  <c r="H1331" i="30"/>
  <c r="H1332" i="30"/>
  <c r="H1333" i="30"/>
  <c r="H1334" i="30"/>
  <c r="H1335" i="30"/>
  <c r="H1336" i="30"/>
  <c r="H1337" i="30"/>
  <c r="H1338" i="30"/>
  <c r="H1339" i="30"/>
  <c r="H1340" i="30"/>
  <c r="H1341" i="30"/>
  <c r="H1342" i="30"/>
  <c r="H1343" i="30"/>
  <c r="H1344" i="30"/>
  <c r="H1345" i="30"/>
  <c r="H1346" i="30"/>
  <c r="H1347" i="30"/>
  <c r="H1348" i="30"/>
  <c r="H1349" i="30"/>
  <c r="H1350" i="30"/>
  <c r="H1351" i="30"/>
  <c r="H1352" i="30"/>
  <c r="H1353" i="30"/>
  <c r="H1354" i="30"/>
  <c r="H1355" i="30"/>
  <c r="H1356" i="30"/>
  <c r="H1357" i="30"/>
  <c r="H1358" i="30"/>
  <c r="H1359" i="30"/>
  <c r="H1360" i="30"/>
  <c r="H1361" i="30"/>
  <c r="H1362" i="30"/>
  <c r="H1363" i="30"/>
  <c r="H1364" i="30"/>
  <c r="H1365" i="30"/>
  <c r="H1366" i="30"/>
  <c r="H1367" i="30"/>
  <c r="H1368" i="30"/>
  <c r="H1369" i="30"/>
  <c r="H1370" i="30"/>
  <c r="H1371" i="30"/>
  <c r="H1372" i="30"/>
  <c r="H1373" i="30"/>
  <c r="H1374" i="30"/>
  <c r="H1375" i="30"/>
  <c r="H1376" i="30"/>
  <c r="H1377" i="30"/>
  <c r="H1378" i="30"/>
  <c r="H1379" i="30"/>
  <c r="H1380" i="30"/>
  <c r="H1381" i="30"/>
  <c r="H1382" i="30"/>
  <c r="H1383" i="30"/>
  <c r="H1384" i="30"/>
  <c r="H1385" i="30"/>
  <c r="H1386" i="30"/>
  <c r="H1387" i="30"/>
  <c r="H1388" i="30"/>
  <c r="H1389" i="30"/>
  <c r="H1390" i="30"/>
  <c r="H1391" i="30"/>
  <c r="H1392" i="30"/>
  <c r="H1393" i="30"/>
  <c r="H1394" i="30"/>
  <c r="H1395" i="30"/>
  <c r="H1396" i="30"/>
  <c r="H1397" i="30"/>
  <c r="H1398" i="30"/>
  <c r="H1399" i="30"/>
  <c r="H1400" i="30"/>
  <c r="H1401" i="30"/>
  <c r="H1402" i="30"/>
  <c r="H1403" i="30"/>
  <c r="H1404" i="30"/>
  <c r="H1405" i="30"/>
  <c r="H1406" i="30"/>
  <c r="H1407" i="30"/>
  <c r="H1408" i="30"/>
  <c r="H1409" i="30"/>
  <c r="H1410" i="30"/>
  <c r="H1411" i="30"/>
  <c r="H1412" i="30"/>
  <c r="H1413" i="30"/>
  <c r="H1414" i="30"/>
  <c r="H1415" i="30"/>
  <c r="H1416" i="30"/>
  <c r="H1417" i="30"/>
  <c r="H1418" i="30"/>
  <c r="H1419" i="30"/>
  <c r="H1420" i="30"/>
  <c r="H1421" i="30"/>
  <c r="H1422" i="30"/>
  <c r="H1423" i="30"/>
  <c r="H1424" i="30"/>
  <c r="H1425" i="30"/>
  <c r="H1426" i="30"/>
  <c r="H1427" i="30"/>
  <c r="H1428" i="30"/>
  <c r="H1429" i="30"/>
  <c r="H1430" i="30"/>
  <c r="H1431" i="30"/>
  <c r="H1432" i="30"/>
  <c r="H1433" i="30"/>
  <c r="H1434" i="30"/>
  <c r="H1435" i="30"/>
  <c r="H1436" i="30"/>
  <c r="H1437" i="30"/>
  <c r="H1438" i="30"/>
  <c r="H1439" i="30"/>
  <c r="H1440" i="30"/>
  <c r="H1441" i="30"/>
  <c r="H1442" i="30"/>
  <c r="H1443" i="30"/>
  <c r="H1444" i="30"/>
  <c r="H1445" i="30"/>
  <c r="H1446" i="30"/>
  <c r="H1447" i="30"/>
  <c r="H1448" i="30"/>
  <c r="H1449" i="30"/>
  <c r="H1450" i="30"/>
  <c r="H1451" i="30"/>
  <c r="H1452" i="30"/>
  <c r="H1453" i="30"/>
  <c r="H1454" i="30"/>
  <c r="H1455" i="30"/>
  <c r="H1456" i="30"/>
  <c r="H1457" i="30"/>
  <c r="H1458" i="30"/>
  <c r="H1459" i="30"/>
  <c r="H1460" i="30"/>
  <c r="H1461" i="30"/>
  <c r="H1462" i="30"/>
  <c r="H1463" i="30"/>
  <c r="H1464" i="30"/>
  <c r="H1465" i="30"/>
  <c r="H1466" i="30"/>
  <c r="H1467" i="30"/>
  <c r="H1468" i="30"/>
  <c r="H1469" i="30"/>
  <c r="H1470" i="30"/>
  <c r="H1471" i="30"/>
  <c r="H1472" i="30"/>
  <c r="H1473" i="30"/>
  <c r="H1474" i="30"/>
  <c r="H1475" i="30"/>
  <c r="H1476" i="30"/>
  <c r="H1477" i="30"/>
  <c r="H1478" i="30"/>
  <c r="H1479" i="30"/>
  <c r="H1480" i="30"/>
  <c r="H1481" i="30"/>
  <c r="H1482" i="30"/>
  <c r="H1483" i="30"/>
  <c r="H1484" i="30"/>
  <c r="H1485" i="30"/>
  <c r="H1486" i="30"/>
  <c r="H1487" i="30"/>
  <c r="H1488" i="30"/>
  <c r="H1489" i="30"/>
  <c r="H1490" i="30"/>
  <c r="H1491" i="30"/>
  <c r="H1492" i="30"/>
  <c r="H1493" i="30"/>
  <c r="H1494" i="30"/>
  <c r="H1495" i="30"/>
  <c r="H1496" i="30"/>
  <c r="H1497" i="30"/>
  <c r="H1498" i="30"/>
  <c r="H1499" i="30"/>
  <c r="H1500" i="30"/>
  <c r="H1501" i="30"/>
  <c r="H1502" i="30"/>
  <c r="H1503" i="30"/>
  <c r="H1504" i="30"/>
  <c r="H1505" i="30"/>
  <c r="H1506" i="30"/>
  <c r="H1507" i="30"/>
  <c r="H1508" i="30"/>
  <c r="H1509" i="30"/>
  <c r="H1510" i="30"/>
  <c r="H1511" i="30"/>
  <c r="H1512" i="30"/>
  <c r="H1513" i="30"/>
  <c r="H1514" i="30"/>
  <c r="H1515" i="30"/>
  <c r="H1516" i="30"/>
  <c r="H1517" i="30"/>
  <c r="H1518" i="30"/>
  <c r="H1519" i="30"/>
  <c r="H1520" i="30"/>
  <c r="H1521" i="30"/>
  <c r="H1522" i="30"/>
  <c r="H1523" i="30"/>
  <c r="H1524" i="30"/>
  <c r="H1525" i="30"/>
  <c r="H1526" i="30"/>
  <c r="H1527" i="30"/>
  <c r="H1528" i="30"/>
  <c r="H1529" i="30"/>
  <c r="H1530" i="30"/>
  <c r="H1531" i="30"/>
  <c r="H1532" i="30"/>
  <c r="H1533" i="30"/>
  <c r="H1534" i="30"/>
  <c r="H1535" i="30"/>
  <c r="H1536" i="30"/>
  <c r="H1537" i="30"/>
  <c r="H1538" i="30"/>
  <c r="H1539" i="30"/>
  <c r="H1540" i="30"/>
  <c r="H1541" i="30"/>
  <c r="H1542" i="30"/>
  <c r="H1543" i="30"/>
  <c r="H1544" i="30"/>
  <c r="H1545" i="30"/>
  <c r="H1546" i="30"/>
  <c r="H1547" i="30"/>
  <c r="H1548" i="30"/>
  <c r="H1549" i="30"/>
  <c r="H1550" i="30"/>
  <c r="H1551" i="30"/>
  <c r="H1552" i="30"/>
  <c r="H1553" i="30"/>
  <c r="H1554" i="30"/>
  <c r="H1555" i="30"/>
  <c r="H1556" i="30"/>
  <c r="H1557" i="30"/>
  <c r="H1558" i="30"/>
  <c r="H1559" i="30"/>
  <c r="H1560" i="30"/>
  <c r="H1561" i="30"/>
  <c r="H1562" i="30"/>
  <c r="H1563" i="30"/>
  <c r="H1564" i="30"/>
  <c r="H1565" i="30"/>
  <c r="H1566" i="30"/>
  <c r="H1567" i="30"/>
  <c r="H1568" i="30"/>
  <c r="H1569" i="30"/>
  <c r="H1570" i="30"/>
  <c r="H1571" i="30"/>
  <c r="H1572" i="30"/>
  <c r="H1573" i="30"/>
  <c r="H1574" i="30"/>
  <c r="H1575" i="30"/>
  <c r="H1576" i="30"/>
  <c r="H1577" i="30"/>
  <c r="H1578" i="30"/>
  <c r="H1579" i="30"/>
  <c r="H1580" i="30"/>
  <c r="H1581" i="30"/>
  <c r="H1582" i="30"/>
  <c r="H1583" i="30"/>
  <c r="H1584" i="30"/>
  <c r="H1585" i="30"/>
  <c r="H1586" i="30"/>
  <c r="H1587" i="30"/>
  <c r="H1588" i="30"/>
  <c r="H1589" i="30"/>
  <c r="H1590" i="30"/>
  <c r="H1591" i="30"/>
  <c r="H1592" i="30"/>
  <c r="H1593" i="30"/>
  <c r="H1594" i="30"/>
  <c r="H1595" i="30"/>
  <c r="H1596" i="30"/>
  <c r="H1597" i="30"/>
  <c r="H1598" i="30"/>
  <c r="H1599" i="30"/>
  <c r="H1600" i="30"/>
  <c r="H1601" i="30"/>
  <c r="H1602" i="30"/>
  <c r="H1603" i="30"/>
  <c r="H1604" i="30"/>
  <c r="H1605" i="30"/>
  <c r="H1606" i="30"/>
  <c r="H1607" i="30"/>
  <c r="H1608" i="30"/>
  <c r="H1609" i="30"/>
  <c r="H1610" i="30"/>
  <c r="H1611" i="30"/>
  <c r="H1612" i="30"/>
  <c r="H1613" i="30"/>
  <c r="H1614" i="30"/>
  <c r="H1615" i="30"/>
  <c r="H1616" i="30"/>
  <c r="H1617" i="30"/>
  <c r="H1618" i="30"/>
  <c r="H1619" i="30"/>
  <c r="H1620" i="30"/>
  <c r="H1621" i="30"/>
  <c r="H1622" i="30"/>
  <c r="H1623" i="30"/>
  <c r="H1624" i="30"/>
  <c r="H1625" i="30"/>
  <c r="H1626" i="30"/>
  <c r="H1627" i="30"/>
  <c r="H1628" i="30"/>
  <c r="H1629" i="30"/>
  <c r="H1630" i="30"/>
  <c r="H1631" i="30"/>
  <c r="H1632" i="30"/>
  <c r="H1633" i="30"/>
  <c r="H1634" i="30"/>
  <c r="H1635" i="30"/>
  <c r="H1636" i="30"/>
  <c r="H1637" i="30"/>
  <c r="H1638" i="30"/>
  <c r="H1639" i="30"/>
  <c r="H1640" i="30"/>
  <c r="H1641" i="30"/>
  <c r="H1642" i="30"/>
  <c r="H1643" i="30"/>
  <c r="H1644" i="30"/>
  <c r="H1645" i="30"/>
  <c r="H1646" i="30"/>
  <c r="H1647" i="30"/>
  <c r="H1648" i="30"/>
  <c r="H1649" i="30"/>
  <c r="H1650" i="30"/>
  <c r="H1651" i="30"/>
  <c r="H1652" i="30"/>
  <c r="H1653" i="30"/>
  <c r="H1654" i="30"/>
  <c r="H1655" i="30"/>
  <c r="H1656" i="30"/>
  <c r="H1657" i="30"/>
  <c r="H1658" i="30"/>
  <c r="H1659" i="30"/>
  <c r="H1660" i="30"/>
  <c r="H1661" i="30"/>
  <c r="H1662" i="30"/>
  <c r="H1663" i="30"/>
  <c r="H1664" i="30"/>
  <c r="H1665" i="30"/>
  <c r="H1666" i="30"/>
  <c r="H1667" i="30"/>
  <c r="H1668" i="30"/>
  <c r="H1669" i="30"/>
  <c r="H1670" i="30"/>
  <c r="H1671" i="30"/>
  <c r="H1672" i="30"/>
  <c r="H1673" i="30"/>
  <c r="H1674" i="30"/>
  <c r="H1675" i="30"/>
  <c r="H1676" i="30"/>
  <c r="H1677" i="30"/>
  <c r="H1678" i="30"/>
  <c r="H1679" i="30"/>
  <c r="H1680" i="30"/>
  <c r="H1681" i="30"/>
  <c r="H1682" i="30"/>
  <c r="H1683" i="30"/>
  <c r="H1684" i="30"/>
  <c r="H1685" i="30"/>
  <c r="H1686" i="30"/>
  <c r="H1687" i="30"/>
  <c r="H1688" i="30"/>
  <c r="H1689" i="30"/>
  <c r="H1690" i="30"/>
  <c r="H1691" i="30"/>
  <c r="H1692" i="30"/>
  <c r="H1693" i="30"/>
  <c r="H1694" i="30"/>
  <c r="H1695" i="30"/>
  <c r="H1696" i="30"/>
  <c r="H1697" i="30"/>
  <c r="H1698" i="30"/>
  <c r="H1699" i="30"/>
  <c r="H1700" i="30"/>
  <c r="H1701" i="30"/>
  <c r="H1702" i="30"/>
  <c r="H1703" i="30"/>
  <c r="H1704" i="30"/>
  <c r="H1705" i="30"/>
  <c r="H1706" i="30"/>
  <c r="H1707" i="30"/>
  <c r="H1708" i="30"/>
  <c r="H1709" i="30"/>
  <c r="H1710" i="30"/>
  <c r="H1711" i="30"/>
  <c r="H1712" i="30"/>
  <c r="H1713" i="30"/>
  <c r="H1714" i="30"/>
  <c r="H1715" i="30"/>
  <c r="H1716" i="30"/>
  <c r="H1717" i="30"/>
  <c r="H1718" i="30"/>
  <c r="H1719" i="30"/>
  <c r="H1720" i="30"/>
  <c r="H1721" i="30"/>
  <c r="H1722" i="30"/>
  <c r="H1723" i="30"/>
  <c r="H1724" i="30"/>
  <c r="H1725" i="30"/>
  <c r="H1726" i="30"/>
  <c r="H1727" i="30"/>
  <c r="H1728" i="30"/>
  <c r="H1729" i="30"/>
  <c r="H1730" i="30"/>
  <c r="H1731" i="30"/>
  <c r="H1732" i="30"/>
  <c r="H1733" i="30"/>
  <c r="H1734" i="30"/>
  <c r="H1735" i="30"/>
  <c r="H1736" i="30"/>
  <c r="H1737" i="30"/>
  <c r="H1738" i="30"/>
  <c r="H1739" i="30"/>
  <c r="H1740" i="30"/>
  <c r="H1741" i="30"/>
  <c r="H1742" i="30"/>
  <c r="H1743" i="30"/>
  <c r="H1744" i="30"/>
  <c r="H1745" i="30"/>
  <c r="H1746" i="30"/>
  <c r="H1747" i="30"/>
  <c r="H1748" i="30"/>
  <c r="H1749" i="30"/>
  <c r="H1750" i="30"/>
  <c r="H1751" i="30"/>
  <c r="H1752" i="30"/>
  <c r="H1753" i="30"/>
  <c r="H1754" i="30"/>
  <c r="H1755" i="30"/>
  <c r="H1756" i="30"/>
  <c r="H1757" i="30"/>
  <c r="H1758" i="30"/>
  <c r="H1759" i="30"/>
  <c r="H1760" i="30"/>
  <c r="H1761" i="30"/>
  <c r="H1762" i="30"/>
  <c r="H1763" i="30"/>
  <c r="H1764" i="30"/>
  <c r="H1765" i="30"/>
  <c r="H1766" i="30"/>
  <c r="H1767" i="30"/>
  <c r="H1768" i="30"/>
  <c r="H1769" i="30"/>
  <c r="H1770" i="30"/>
  <c r="H1771" i="30"/>
  <c r="H1772" i="30"/>
  <c r="H1773" i="30"/>
  <c r="H1774" i="30"/>
  <c r="H1775" i="30"/>
  <c r="H1776" i="30"/>
  <c r="H1777" i="30"/>
  <c r="H1778" i="30"/>
  <c r="H1779" i="30"/>
  <c r="H1780" i="30"/>
  <c r="H1781" i="30"/>
  <c r="H1782" i="30"/>
  <c r="H1783" i="30"/>
  <c r="H1784" i="30"/>
  <c r="H1785" i="30"/>
  <c r="H1786" i="30"/>
  <c r="H1787" i="30"/>
  <c r="H1788" i="30"/>
  <c r="H1789" i="30"/>
  <c r="H1790" i="30"/>
  <c r="H1791" i="30"/>
  <c r="H1792" i="30"/>
  <c r="H1793" i="30"/>
  <c r="H1794" i="30"/>
  <c r="H1795" i="30"/>
  <c r="H1796" i="30"/>
  <c r="H1797" i="30"/>
  <c r="H1798" i="30"/>
  <c r="H1799" i="30"/>
  <c r="H1800" i="30"/>
  <c r="H1801" i="30"/>
  <c r="H1802" i="30"/>
  <c r="H1803" i="30"/>
  <c r="H1804" i="30"/>
  <c r="H1805" i="30"/>
  <c r="H1806" i="30"/>
  <c r="H1807" i="30"/>
  <c r="H1808" i="30"/>
  <c r="H1809" i="30"/>
  <c r="H1810" i="30"/>
  <c r="H1811" i="30"/>
  <c r="H1812" i="30"/>
  <c r="H1813" i="30"/>
  <c r="H1814" i="30"/>
  <c r="H1815" i="30"/>
  <c r="H1816" i="30"/>
  <c r="H1817" i="30"/>
  <c r="H1818" i="30"/>
  <c r="H1819" i="30"/>
  <c r="H1820" i="30"/>
  <c r="H1821" i="30"/>
  <c r="H1822" i="30"/>
  <c r="H1823" i="30"/>
  <c r="H1824" i="30"/>
  <c r="H1825" i="30"/>
  <c r="H1826" i="30"/>
  <c r="H1827" i="30"/>
  <c r="H1828" i="30"/>
  <c r="H1829" i="30"/>
  <c r="H1830" i="30"/>
  <c r="H1831" i="30"/>
  <c r="H1832" i="30"/>
  <c r="H1833" i="30"/>
  <c r="H1834" i="30"/>
  <c r="H1835" i="30"/>
  <c r="H1836" i="30"/>
  <c r="H1837" i="30"/>
  <c r="H1838" i="30"/>
  <c r="H1839" i="30"/>
  <c r="H1840" i="30"/>
  <c r="H1841" i="30"/>
  <c r="H1842" i="30"/>
  <c r="H1843" i="30"/>
  <c r="H1844" i="30"/>
  <c r="H1845" i="30"/>
  <c r="H1846" i="30"/>
  <c r="H1847" i="30"/>
  <c r="H1848" i="30"/>
  <c r="H1849" i="30"/>
  <c r="H1850" i="30"/>
  <c r="H1851" i="30"/>
  <c r="H1852" i="30"/>
  <c r="H1853" i="30"/>
  <c r="H1854" i="30"/>
  <c r="H1855" i="30"/>
  <c r="H1856" i="30"/>
  <c r="H1857" i="30"/>
  <c r="H1858" i="30"/>
  <c r="H1859" i="30"/>
  <c r="H1860" i="30"/>
  <c r="H1861" i="30"/>
  <c r="H1862" i="30"/>
  <c r="H1863" i="30"/>
  <c r="H1864" i="30"/>
  <c r="H1865" i="30"/>
  <c r="H1866" i="30"/>
  <c r="H1867" i="30"/>
  <c r="H1868" i="30"/>
  <c r="H1869" i="30"/>
  <c r="H1870" i="30"/>
  <c r="H1871" i="30"/>
  <c r="H1872" i="30"/>
  <c r="H1873" i="30"/>
  <c r="H1874" i="30"/>
  <c r="H1875" i="30"/>
  <c r="H1876" i="30"/>
  <c r="H1877" i="30"/>
  <c r="H1878" i="30"/>
  <c r="H1879" i="30"/>
  <c r="H1880" i="30"/>
  <c r="H1881" i="30"/>
  <c r="H1882" i="30"/>
  <c r="H1883" i="30"/>
  <c r="H1884" i="30"/>
  <c r="H1885" i="30"/>
  <c r="H1886" i="30"/>
  <c r="H1887" i="30"/>
  <c r="H1888" i="30"/>
  <c r="H1889" i="30"/>
  <c r="H1890" i="30"/>
  <c r="H1891" i="30"/>
  <c r="H1892" i="30"/>
  <c r="H1893" i="30"/>
  <c r="H1894" i="30"/>
  <c r="H1895" i="30"/>
  <c r="H1896" i="30"/>
  <c r="H1897" i="30"/>
  <c r="H1898" i="30"/>
  <c r="H1899" i="30"/>
  <c r="H1900" i="30"/>
  <c r="H1901" i="30"/>
  <c r="H1902" i="30"/>
  <c r="H1903" i="30"/>
  <c r="H1904" i="30"/>
  <c r="H1905" i="30"/>
  <c r="H1906" i="30"/>
  <c r="H1907" i="30"/>
  <c r="H1908" i="30"/>
  <c r="H1909" i="30"/>
  <c r="H1910" i="30"/>
  <c r="H1911" i="30"/>
  <c r="H1912" i="30"/>
  <c r="H1913" i="30"/>
  <c r="H1914" i="30"/>
  <c r="H1915" i="30"/>
  <c r="H1916" i="30"/>
  <c r="H1917" i="30"/>
  <c r="H1918" i="30"/>
  <c r="H1919" i="30"/>
  <c r="H1920" i="30"/>
  <c r="H1921" i="30"/>
  <c r="H1922" i="30"/>
  <c r="H1923" i="30"/>
  <c r="H1924" i="30"/>
  <c r="H1925" i="30"/>
  <c r="H1926" i="30"/>
  <c r="H1927" i="30"/>
  <c r="H1928" i="30"/>
  <c r="H1929" i="30"/>
  <c r="H1930" i="30"/>
  <c r="H1931" i="30"/>
  <c r="H1932" i="30"/>
  <c r="H1933" i="30"/>
  <c r="H1934" i="30"/>
  <c r="H1935" i="30"/>
  <c r="H1936" i="30"/>
  <c r="H1937" i="30"/>
  <c r="H1938" i="30"/>
  <c r="H1939" i="30"/>
  <c r="H1940" i="30"/>
  <c r="H1941" i="30"/>
  <c r="H1942" i="30"/>
  <c r="H1943" i="30"/>
  <c r="H1944" i="30"/>
  <c r="H1945" i="30"/>
  <c r="H1946" i="30"/>
  <c r="H1947" i="30"/>
  <c r="H1948" i="30"/>
  <c r="H1949" i="30"/>
  <c r="H1950" i="30"/>
  <c r="H1951" i="30"/>
  <c r="H1952" i="30"/>
  <c r="H1953" i="30"/>
  <c r="H1954" i="30"/>
  <c r="H1955" i="30"/>
  <c r="H1956" i="30"/>
  <c r="H1957" i="30"/>
  <c r="H1958" i="30"/>
  <c r="H1959" i="30"/>
  <c r="H1960" i="30"/>
  <c r="H1961" i="30"/>
  <c r="H1962" i="30"/>
  <c r="H1963" i="30"/>
  <c r="H1964" i="30"/>
  <c r="H1965" i="30"/>
  <c r="H1966" i="30"/>
  <c r="H1967" i="30"/>
  <c r="H1968" i="30"/>
  <c r="H1969" i="30"/>
  <c r="H1970" i="30"/>
  <c r="H1971" i="30"/>
  <c r="H1972" i="30"/>
  <c r="H1973" i="30"/>
  <c r="H1974" i="30"/>
  <c r="H1975" i="30"/>
  <c r="H1976" i="30"/>
  <c r="H1977" i="30"/>
  <c r="H1978" i="30"/>
  <c r="H1979" i="30"/>
  <c r="H1980" i="30"/>
  <c r="H1981" i="30"/>
  <c r="H1982" i="30"/>
  <c r="H1983" i="30"/>
  <c r="H1984" i="30"/>
  <c r="H1985" i="30"/>
  <c r="H1986" i="30"/>
  <c r="H1987" i="30"/>
  <c r="H1988" i="30"/>
  <c r="H1989" i="30"/>
  <c r="H1990" i="30"/>
  <c r="H1991" i="30"/>
  <c r="H1992" i="30"/>
  <c r="H1993" i="30"/>
  <c r="H1994" i="30"/>
  <c r="H1995" i="30"/>
  <c r="H1996" i="30"/>
  <c r="H1997" i="30"/>
  <c r="H1998" i="30"/>
  <c r="H1999" i="30"/>
  <c r="H2000" i="30"/>
  <c r="H2001" i="30"/>
  <c r="H2002" i="30"/>
  <c r="H2003" i="30"/>
  <c r="H2004" i="30"/>
  <c r="H2005" i="30"/>
  <c r="H2006" i="30"/>
  <c r="H2007" i="30"/>
  <c r="H2008" i="30"/>
  <c r="H2009" i="30"/>
  <c r="H2010" i="30"/>
  <c r="H2011" i="30"/>
  <c r="H2012" i="30"/>
  <c r="H2013" i="30"/>
  <c r="H2014" i="30"/>
  <c r="H2015" i="30"/>
  <c r="H2016" i="30"/>
  <c r="H2017" i="30"/>
  <c r="H2018" i="30"/>
  <c r="H2019" i="30"/>
  <c r="H2020" i="30"/>
  <c r="H2021" i="30"/>
  <c r="H2022" i="30"/>
  <c r="H2023" i="30"/>
  <c r="H2024" i="30"/>
  <c r="H2025" i="30"/>
  <c r="H2026" i="30"/>
  <c r="H2027" i="30"/>
  <c r="H2028" i="30"/>
  <c r="H2029" i="30"/>
  <c r="H2030" i="30"/>
  <c r="H2031" i="30"/>
  <c r="H2032" i="30"/>
  <c r="H2033" i="30"/>
  <c r="H2034" i="30"/>
  <c r="H2035" i="30"/>
  <c r="H2036" i="30"/>
  <c r="H2037" i="30"/>
  <c r="H2038" i="30"/>
  <c r="H2039" i="30"/>
  <c r="H2040" i="30"/>
  <c r="H2041" i="30"/>
  <c r="H2042" i="30"/>
  <c r="H2043" i="30"/>
  <c r="H2044" i="30"/>
  <c r="H2045" i="30"/>
  <c r="H2046" i="30"/>
  <c r="H2047" i="30"/>
  <c r="H2048" i="30"/>
  <c r="H2049" i="30"/>
  <c r="H2050" i="30"/>
  <c r="H2051" i="30"/>
  <c r="H2052" i="30"/>
  <c r="H2053" i="30"/>
  <c r="H2054" i="30"/>
  <c r="H2055" i="30"/>
  <c r="H2056" i="30"/>
  <c r="H2057" i="30"/>
  <c r="H2058" i="30"/>
  <c r="H2059" i="30"/>
  <c r="H2060" i="30"/>
  <c r="H2061" i="30"/>
  <c r="H2062" i="30"/>
  <c r="H2063" i="30"/>
  <c r="H2064" i="30"/>
  <c r="H2065" i="30"/>
  <c r="H2066" i="30"/>
  <c r="H2067" i="30"/>
  <c r="H2068" i="30"/>
  <c r="H2069" i="30"/>
  <c r="H2070" i="30"/>
  <c r="H2071" i="30"/>
  <c r="H2072" i="30"/>
  <c r="H2073" i="30"/>
  <c r="H2074" i="30"/>
  <c r="H2075" i="30"/>
  <c r="H2076" i="30"/>
  <c r="H2077" i="30"/>
  <c r="H2078" i="30"/>
  <c r="H2079" i="30"/>
  <c r="H2080" i="30"/>
  <c r="H2081" i="30"/>
  <c r="H2082" i="30"/>
  <c r="H2083" i="30"/>
  <c r="H2084" i="30"/>
  <c r="H2085" i="30"/>
  <c r="H2086" i="30"/>
  <c r="H2087" i="30"/>
  <c r="H2088" i="30"/>
  <c r="H2089" i="30"/>
  <c r="H2090" i="30"/>
  <c r="H2091" i="30"/>
  <c r="H2092" i="30"/>
  <c r="H2093" i="30"/>
  <c r="H2094" i="30"/>
  <c r="H2095" i="30"/>
  <c r="H2096" i="30"/>
  <c r="H2097" i="30"/>
  <c r="H2098" i="30"/>
  <c r="H2099" i="30"/>
  <c r="H2100" i="30"/>
  <c r="H2101" i="30"/>
  <c r="H2102" i="30"/>
  <c r="H2103" i="30"/>
  <c r="H2104" i="30"/>
  <c r="H2105" i="30"/>
  <c r="H2106" i="30"/>
  <c r="H2107" i="30"/>
  <c r="H2108" i="30"/>
  <c r="H2109" i="30"/>
  <c r="H2110" i="30"/>
  <c r="H2111" i="30"/>
  <c r="H2112" i="30"/>
  <c r="H2113" i="30"/>
  <c r="H2114" i="30"/>
  <c r="H2115" i="30"/>
  <c r="H2116" i="30"/>
  <c r="H2117" i="30"/>
  <c r="H2118" i="30"/>
  <c r="H2119" i="30"/>
  <c r="H2120" i="30"/>
  <c r="H2121" i="30"/>
  <c r="H2122" i="30"/>
  <c r="H2123" i="30"/>
  <c r="H2124" i="30"/>
  <c r="H2125" i="30"/>
  <c r="H2126" i="30"/>
  <c r="H2127" i="30"/>
  <c r="H2128" i="30"/>
  <c r="H2129" i="30"/>
  <c r="H2130" i="30"/>
  <c r="H2131" i="30"/>
  <c r="H2132" i="30"/>
  <c r="H2133" i="30"/>
  <c r="H2134" i="30"/>
  <c r="H2135" i="30"/>
  <c r="H2136" i="30"/>
  <c r="H2137" i="30"/>
  <c r="H2138" i="30"/>
  <c r="H2139" i="30"/>
  <c r="H2140" i="30"/>
  <c r="H2141" i="30"/>
  <c r="H2142" i="30"/>
  <c r="H2143" i="30"/>
  <c r="H2144" i="30"/>
  <c r="H2145" i="30"/>
  <c r="H2146" i="30"/>
  <c r="H2147" i="30"/>
  <c r="H2148" i="30"/>
  <c r="H2149" i="30"/>
  <c r="H2150" i="30"/>
  <c r="H2151" i="30"/>
  <c r="H2152" i="30"/>
  <c r="H2153" i="30"/>
  <c r="H2154" i="30"/>
  <c r="H2155" i="30"/>
  <c r="H2156" i="30"/>
  <c r="H2157" i="30"/>
  <c r="H2158" i="30"/>
  <c r="H2159" i="30"/>
  <c r="H2160" i="30"/>
  <c r="H2161" i="30"/>
  <c r="H2162" i="30"/>
  <c r="H2163" i="30"/>
  <c r="H2164" i="30"/>
  <c r="H2165" i="30"/>
  <c r="H2166" i="30"/>
  <c r="H2167" i="30"/>
  <c r="H2168" i="30"/>
  <c r="H2169" i="30"/>
  <c r="H2170" i="30"/>
  <c r="H2171" i="30"/>
  <c r="H2172" i="30"/>
  <c r="H2173" i="30"/>
  <c r="H2174" i="30"/>
  <c r="H2175" i="30"/>
  <c r="H2176" i="30"/>
  <c r="H2177" i="30"/>
  <c r="H2178" i="30"/>
  <c r="H2179" i="30"/>
  <c r="H2180" i="30"/>
  <c r="H2181" i="30"/>
  <c r="H2182" i="30"/>
  <c r="H2183" i="30"/>
  <c r="H2184" i="30"/>
  <c r="H2185" i="30"/>
  <c r="H2186" i="30"/>
  <c r="H2187" i="30"/>
  <c r="H2188" i="30"/>
  <c r="H2189" i="30"/>
  <c r="H2190" i="30"/>
  <c r="H2191" i="30"/>
  <c r="H2192" i="30"/>
  <c r="H2193" i="30"/>
  <c r="H2194" i="30"/>
  <c r="H2195" i="30"/>
  <c r="H2196" i="30"/>
  <c r="H2197" i="30"/>
  <c r="H2198" i="30"/>
  <c r="H2199" i="30"/>
  <c r="H2200" i="30"/>
  <c r="H2201" i="30"/>
  <c r="H2202" i="30"/>
  <c r="H2203" i="30"/>
  <c r="H2204" i="30"/>
  <c r="H2205" i="30"/>
  <c r="H2206" i="30"/>
  <c r="H2207" i="30"/>
  <c r="H2208" i="30"/>
  <c r="H2209" i="30"/>
  <c r="H2210" i="30"/>
  <c r="H2211" i="30"/>
  <c r="H2212" i="30"/>
  <c r="H2213" i="30"/>
  <c r="H2214" i="30"/>
  <c r="H2215" i="30"/>
  <c r="H2216" i="30"/>
  <c r="H2217" i="30"/>
  <c r="H2218" i="30"/>
  <c r="H2219" i="30"/>
  <c r="H2220" i="30"/>
  <c r="H2221" i="30"/>
  <c r="H2222" i="30"/>
  <c r="H2223" i="30"/>
  <c r="H2224" i="30"/>
  <c r="H2225" i="30"/>
  <c r="H2226" i="30"/>
  <c r="H2227" i="30"/>
  <c r="H2228" i="30"/>
  <c r="H2229" i="30"/>
  <c r="H2230" i="30"/>
  <c r="H2231" i="30"/>
  <c r="H2232" i="30"/>
  <c r="H2233" i="30"/>
  <c r="H2234" i="30"/>
  <c r="H2235" i="30"/>
  <c r="H2236" i="30"/>
  <c r="H2237" i="30"/>
  <c r="H2238" i="30"/>
  <c r="H2239" i="30"/>
  <c r="H2240" i="30"/>
  <c r="H2241" i="30"/>
  <c r="H2242" i="30"/>
  <c r="H2243" i="30"/>
  <c r="H2244" i="30"/>
  <c r="H2245" i="30"/>
  <c r="H2246" i="30"/>
  <c r="H2247" i="30"/>
  <c r="H2248" i="30"/>
  <c r="H2249" i="30"/>
  <c r="H2250" i="30"/>
  <c r="H2251" i="30"/>
  <c r="H2252" i="30"/>
  <c r="H2253" i="30"/>
  <c r="H2254" i="30"/>
  <c r="H2255" i="30"/>
  <c r="H2256" i="30"/>
  <c r="H2257" i="30"/>
  <c r="H2258" i="30"/>
  <c r="H2259" i="30"/>
  <c r="H2260" i="30"/>
  <c r="H2261" i="30"/>
  <c r="H2262" i="30"/>
  <c r="H2263" i="30"/>
  <c r="H2264" i="30"/>
  <c r="H2265" i="30"/>
  <c r="H2266" i="30"/>
  <c r="H2267" i="30"/>
  <c r="H2268" i="30"/>
  <c r="H2269" i="30"/>
  <c r="H2270" i="30"/>
  <c r="H2271" i="30"/>
  <c r="H2272" i="30"/>
  <c r="H2273" i="30"/>
  <c r="H2274" i="30"/>
  <c r="H2275" i="30"/>
  <c r="H2276" i="30"/>
  <c r="H2277" i="30"/>
  <c r="H2278" i="30"/>
  <c r="H2279" i="30"/>
  <c r="H2280" i="30"/>
  <c r="H2281" i="30"/>
  <c r="H2282" i="30"/>
  <c r="H2283" i="30"/>
  <c r="H2284" i="30"/>
  <c r="H2285" i="30"/>
  <c r="H2286" i="30"/>
  <c r="H2287" i="30"/>
  <c r="H2288" i="30"/>
  <c r="H2289" i="30"/>
  <c r="H2290" i="30"/>
  <c r="H2291" i="30"/>
  <c r="H2292" i="30"/>
  <c r="H2293" i="30"/>
  <c r="H2294" i="30"/>
  <c r="H2295" i="30"/>
  <c r="H2296" i="30"/>
  <c r="H2297" i="30"/>
  <c r="H2298" i="30"/>
  <c r="H2299" i="30"/>
  <c r="H2300" i="30"/>
  <c r="H2301" i="30"/>
  <c r="H2302" i="30"/>
  <c r="H2303" i="30"/>
  <c r="H2304" i="30"/>
  <c r="H2305" i="30"/>
  <c r="H2306" i="30"/>
  <c r="H2307" i="30"/>
  <c r="H2308" i="30"/>
  <c r="H2309" i="30"/>
  <c r="H2310" i="30"/>
  <c r="H2311" i="30"/>
  <c r="H2312" i="30"/>
  <c r="H2313" i="30"/>
  <c r="H2314" i="30"/>
  <c r="H2315" i="30"/>
  <c r="H2316" i="30"/>
  <c r="H2317" i="30"/>
  <c r="H2318" i="30"/>
  <c r="H2319" i="30"/>
  <c r="H2320" i="30"/>
  <c r="H2321" i="30"/>
  <c r="H2322" i="30"/>
  <c r="H2323" i="30"/>
  <c r="H2324" i="30"/>
  <c r="H2325" i="30"/>
  <c r="H2326" i="30"/>
  <c r="H2327" i="30"/>
  <c r="H2328" i="30"/>
  <c r="H2329" i="30"/>
  <c r="H2330" i="30"/>
  <c r="H2331" i="30"/>
  <c r="H2332" i="30"/>
  <c r="H2333" i="30"/>
  <c r="H2334" i="30"/>
  <c r="H2335" i="30"/>
  <c r="H2336" i="30"/>
  <c r="H2337" i="30"/>
  <c r="H2338" i="30"/>
  <c r="H2339" i="30"/>
  <c r="H2340" i="30"/>
  <c r="H2341" i="30"/>
  <c r="H2342" i="30"/>
  <c r="H2343" i="30"/>
  <c r="H2344" i="30"/>
  <c r="H2345" i="30"/>
  <c r="H2346" i="30"/>
  <c r="H2347" i="30"/>
  <c r="H2348" i="30"/>
  <c r="H2349" i="30"/>
  <c r="H2350" i="30"/>
  <c r="H2351" i="30"/>
  <c r="H2352" i="30"/>
  <c r="H2353" i="30"/>
  <c r="H2354" i="30"/>
  <c r="H2355" i="30"/>
  <c r="H2356" i="30"/>
  <c r="H2357" i="30"/>
  <c r="H2358" i="30"/>
  <c r="H2359" i="30"/>
  <c r="H2360" i="30"/>
  <c r="H2361" i="30"/>
  <c r="H2362" i="30"/>
  <c r="H2363" i="30"/>
  <c r="H2364" i="30"/>
  <c r="H2365" i="30"/>
  <c r="H2366" i="30"/>
  <c r="H2367" i="30"/>
  <c r="H2368" i="30"/>
  <c r="H2369" i="30"/>
  <c r="H2370" i="30"/>
  <c r="H2371" i="30"/>
  <c r="H2372" i="30"/>
  <c r="H2373" i="30"/>
  <c r="H2374" i="30"/>
  <c r="H2375" i="30"/>
  <c r="H2376" i="30"/>
  <c r="H2377" i="30"/>
  <c r="H2378" i="30"/>
  <c r="H2379" i="30"/>
  <c r="H2380" i="30"/>
  <c r="H2381" i="30"/>
  <c r="H2382" i="30"/>
  <c r="H2383" i="30"/>
  <c r="H2384" i="30"/>
  <c r="H2385" i="30"/>
  <c r="H2386" i="30"/>
  <c r="H2387" i="30"/>
  <c r="H2388" i="30"/>
  <c r="H2389" i="30"/>
  <c r="H2390" i="30"/>
  <c r="H2391" i="30"/>
  <c r="H2392" i="30"/>
  <c r="H2393" i="30"/>
  <c r="H2394" i="30"/>
  <c r="H2395" i="30"/>
  <c r="H2396" i="30"/>
  <c r="H2397" i="30"/>
  <c r="H2398" i="30"/>
  <c r="H2399" i="30"/>
  <c r="H2400" i="30"/>
  <c r="H2401" i="30"/>
  <c r="H2402" i="30"/>
  <c r="H2403" i="30"/>
  <c r="H2404" i="30"/>
  <c r="H2405" i="30"/>
  <c r="H2406" i="30"/>
  <c r="H2407" i="30"/>
  <c r="H2408" i="30"/>
  <c r="H2409" i="30"/>
  <c r="H2410" i="30"/>
  <c r="H2411" i="30"/>
  <c r="H2412" i="30"/>
  <c r="H2413" i="30"/>
  <c r="H2414" i="30"/>
  <c r="H2415" i="30"/>
  <c r="H2416" i="30"/>
  <c r="H2417" i="30"/>
  <c r="H2418" i="30"/>
  <c r="H2419" i="30"/>
  <c r="H2420" i="30"/>
  <c r="H2421" i="30"/>
  <c r="H2422" i="30"/>
  <c r="H2423" i="30"/>
  <c r="H2424" i="30"/>
  <c r="H2425" i="30"/>
  <c r="H2426" i="30"/>
  <c r="H2427" i="30"/>
  <c r="H2428" i="30"/>
  <c r="H2429" i="30"/>
  <c r="H2430" i="30"/>
  <c r="H2431" i="30"/>
  <c r="H2432" i="30"/>
  <c r="H2433" i="30"/>
  <c r="H2434" i="30"/>
  <c r="H2435" i="30"/>
  <c r="H2436" i="30"/>
  <c r="H2437" i="30"/>
  <c r="H2438" i="30"/>
  <c r="H2439" i="30"/>
  <c r="H2440" i="30"/>
  <c r="H2441" i="30"/>
  <c r="H2442" i="30"/>
  <c r="H2443" i="30"/>
  <c r="H2444" i="30"/>
  <c r="H2445" i="30"/>
  <c r="H2446" i="30"/>
  <c r="H2447" i="30"/>
  <c r="H2448" i="30"/>
  <c r="H2449" i="30"/>
  <c r="H2450" i="30"/>
  <c r="H2451" i="30"/>
  <c r="H2452" i="30"/>
  <c r="H2453" i="30"/>
  <c r="H2454" i="30"/>
  <c r="H2455" i="30"/>
  <c r="H2456" i="30"/>
  <c r="H2457" i="30"/>
  <c r="H2458" i="30"/>
  <c r="H2459" i="30"/>
  <c r="H2460" i="30"/>
  <c r="H2461" i="30"/>
  <c r="H2462" i="30"/>
  <c r="H2463" i="30"/>
  <c r="H2464" i="30"/>
  <c r="H2465" i="30"/>
  <c r="H2466" i="30"/>
  <c r="H2467" i="30"/>
  <c r="H2468" i="30"/>
  <c r="H2469" i="30"/>
  <c r="H2470" i="30"/>
  <c r="H2471" i="30"/>
  <c r="H2472" i="30"/>
  <c r="H2473" i="30"/>
  <c r="H2474" i="30"/>
  <c r="H2475" i="30"/>
  <c r="H2476" i="30"/>
  <c r="H2477" i="30"/>
  <c r="H2478" i="30"/>
  <c r="H2479" i="30"/>
  <c r="H2480" i="30"/>
  <c r="H2481" i="30"/>
  <c r="H2482" i="30"/>
  <c r="H2483" i="30"/>
  <c r="H2484" i="30"/>
  <c r="H2485" i="30"/>
  <c r="H2486" i="30"/>
  <c r="H2487" i="30"/>
  <c r="H2488" i="30"/>
  <c r="H2489" i="30"/>
  <c r="H2490" i="30"/>
  <c r="H2491" i="30"/>
  <c r="H2492" i="30"/>
  <c r="H2493" i="30"/>
  <c r="H2494" i="30"/>
  <c r="H2495" i="30"/>
  <c r="H2496" i="30"/>
  <c r="H2497" i="30"/>
  <c r="H2498" i="30"/>
  <c r="H2499" i="30"/>
  <c r="H2500" i="30"/>
  <c r="H2501" i="30"/>
  <c r="H2502" i="30"/>
  <c r="H2503" i="30"/>
  <c r="H2504" i="30"/>
  <c r="H2505" i="30"/>
  <c r="H2506" i="30"/>
  <c r="H2507" i="30"/>
  <c r="H2508" i="30"/>
  <c r="H2509" i="30"/>
  <c r="H2510" i="30"/>
  <c r="H2511" i="30"/>
  <c r="H2512" i="30"/>
  <c r="H2513" i="30"/>
  <c r="H2514" i="30"/>
  <c r="H2515" i="30"/>
  <c r="H2516" i="30"/>
  <c r="H2517" i="30"/>
  <c r="H2518" i="30"/>
  <c r="H2519" i="30"/>
  <c r="H2520" i="30"/>
  <c r="H2521" i="30"/>
  <c r="H2522" i="30"/>
  <c r="H2523" i="30"/>
  <c r="H2524" i="30"/>
  <c r="H2525" i="30"/>
  <c r="H2526" i="30"/>
  <c r="H2527" i="30"/>
  <c r="H2528" i="30"/>
  <c r="H2529" i="30"/>
  <c r="H2530" i="30"/>
  <c r="H2531" i="30"/>
  <c r="H2532" i="30"/>
  <c r="H2533" i="30"/>
  <c r="H2534" i="30"/>
  <c r="H2535" i="30"/>
  <c r="H2536" i="30"/>
  <c r="H2537" i="30"/>
  <c r="H2538" i="30"/>
  <c r="H2539" i="30"/>
  <c r="H2540" i="30"/>
  <c r="H2541" i="30"/>
  <c r="H2542" i="30"/>
  <c r="H2543" i="30"/>
  <c r="H2544" i="30"/>
  <c r="H2545" i="30"/>
  <c r="H2546" i="30"/>
  <c r="H2547" i="30"/>
  <c r="H2548" i="30"/>
  <c r="H2549" i="30"/>
  <c r="H2550" i="30"/>
  <c r="H2551" i="30"/>
  <c r="H2552" i="30"/>
  <c r="H2553" i="30"/>
  <c r="H2554" i="30"/>
  <c r="H2555" i="30"/>
  <c r="H2556" i="30"/>
  <c r="H2557" i="30"/>
  <c r="H2558" i="30"/>
  <c r="H2559" i="30"/>
  <c r="H2560" i="30"/>
  <c r="H2561" i="30"/>
  <c r="H2562" i="30"/>
  <c r="H2563" i="30"/>
  <c r="H2564" i="30"/>
  <c r="H2565" i="30"/>
  <c r="H2566" i="30"/>
  <c r="H2567" i="30"/>
  <c r="H2568" i="30"/>
  <c r="H2569" i="30"/>
  <c r="H2570" i="30"/>
  <c r="H2571" i="30"/>
  <c r="H2572" i="30"/>
  <c r="H2573" i="30"/>
  <c r="H2574" i="30"/>
  <c r="H2575" i="30"/>
  <c r="H2576" i="30"/>
  <c r="H2577" i="30"/>
  <c r="H2578" i="30"/>
  <c r="H2579" i="30"/>
  <c r="H2580" i="30"/>
  <c r="H2581" i="30"/>
  <c r="H2582" i="30"/>
  <c r="H2583" i="30"/>
  <c r="H2584" i="30"/>
  <c r="H2585" i="30"/>
  <c r="H2586" i="30"/>
  <c r="H2587" i="30"/>
  <c r="H2588" i="30"/>
  <c r="H2589" i="30"/>
  <c r="H2590" i="30"/>
  <c r="H2591" i="30"/>
  <c r="H2592" i="30"/>
  <c r="H2593" i="30"/>
  <c r="H2594" i="30"/>
  <c r="H2595" i="30"/>
  <c r="H2596" i="30"/>
  <c r="H2597" i="30"/>
  <c r="H2598" i="30"/>
  <c r="H2599" i="30"/>
  <c r="H2600" i="30"/>
  <c r="H2601" i="30"/>
  <c r="H2602" i="30"/>
  <c r="H2603" i="30"/>
  <c r="H2604" i="30"/>
  <c r="H2605" i="30"/>
  <c r="H2606" i="30"/>
  <c r="H2607" i="30"/>
  <c r="H2608" i="30"/>
  <c r="H2609" i="30"/>
  <c r="H2610" i="30"/>
  <c r="H2611" i="30"/>
  <c r="H2612" i="30"/>
  <c r="H2613" i="30"/>
  <c r="H2614" i="30"/>
  <c r="H2615" i="30"/>
  <c r="H2616" i="30"/>
  <c r="H2617" i="30"/>
  <c r="H2618" i="30"/>
  <c r="H2619" i="30"/>
  <c r="H2620" i="30"/>
  <c r="H2621" i="30"/>
  <c r="H2622" i="30"/>
  <c r="H2623" i="30"/>
  <c r="H2624" i="30"/>
  <c r="H2625" i="30"/>
  <c r="H2626" i="30"/>
  <c r="H2627" i="30"/>
  <c r="H2628" i="30"/>
  <c r="H2629" i="30"/>
  <c r="H2630" i="30"/>
  <c r="H2631" i="30"/>
  <c r="H2632" i="30"/>
  <c r="H2633" i="30"/>
  <c r="H2634" i="30"/>
  <c r="H2635" i="30"/>
  <c r="H2636" i="30"/>
  <c r="H2637" i="30"/>
  <c r="H2638" i="30"/>
  <c r="H2639" i="30"/>
  <c r="H2640" i="30"/>
  <c r="H2641" i="30"/>
  <c r="H2642" i="30"/>
  <c r="H2643" i="30"/>
  <c r="H2644" i="30"/>
  <c r="H2645" i="30"/>
  <c r="H2646" i="30"/>
  <c r="H2647" i="30"/>
  <c r="H2648" i="30"/>
  <c r="H2649" i="30"/>
  <c r="H2650" i="30"/>
  <c r="H2651" i="30"/>
  <c r="H2652" i="30"/>
  <c r="H2653" i="30"/>
  <c r="H2654" i="30"/>
  <c r="H2655" i="30"/>
  <c r="H2656" i="30"/>
  <c r="H2657" i="30"/>
  <c r="H2658" i="30"/>
  <c r="H2659" i="30"/>
  <c r="H2660" i="30"/>
  <c r="H2661" i="30"/>
  <c r="H2662" i="30"/>
  <c r="H2663" i="30"/>
  <c r="H2664" i="30"/>
  <c r="H2665" i="30"/>
  <c r="H2666" i="30"/>
  <c r="H2667" i="30"/>
  <c r="H2668" i="30"/>
  <c r="H2669" i="30"/>
  <c r="H2670" i="30"/>
  <c r="H2671" i="30"/>
  <c r="H2672" i="30"/>
  <c r="H2673" i="30"/>
  <c r="H2674" i="30"/>
  <c r="H2675" i="30"/>
  <c r="H2676" i="30"/>
  <c r="H2677" i="30"/>
  <c r="H2678" i="30"/>
  <c r="H2679" i="30"/>
  <c r="H2680" i="30"/>
  <c r="H2681" i="30"/>
  <c r="H2682" i="30"/>
  <c r="H2683" i="30"/>
  <c r="H2684" i="30"/>
  <c r="H2685" i="30"/>
  <c r="H2686" i="30"/>
  <c r="H2687" i="30"/>
  <c r="H2688" i="30"/>
  <c r="H2689" i="30"/>
  <c r="H2690" i="30"/>
  <c r="H2691" i="30"/>
  <c r="H2692" i="30"/>
  <c r="H2693" i="30"/>
  <c r="H2694" i="30"/>
  <c r="H2695" i="30"/>
  <c r="H2696" i="30"/>
  <c r="H2697" i="30"/>
  <c r="H2698" i="30"/>
  <c r="H2699" i="30"/>
  <c r="H2700" i="30"/>
  <c r="H2701" i="30"/>
  <c r="H2702" i="30"/>
  <c r="H2703" i="30"/>
  <c r="H2704" i="30"/>
  <c r="H2705" i="30"/>
  <c r="H2706" i="30"/>
  <c r="H2707" i="30"/>
  <c r="H2708" i="30"/>
  <c r="H2709" i="30"/>
  <c r="H2710" i="30"/>
  <c r="H2711" i="30"/>
  <c r="H2712" i="30"/>
  <c r="H2713" i="30"/>
  <c r="H2714" i="30"/>
  <c r="H2715" i="30"/>
  <c r="H2716" i="30"/>
  <c r="H2717" i="30"/>
  <c r="H2718" i="30"/>
  <c r="H2719" i="30"/>
  <c r="H2720" i="30"/>
  <c r="H2721" i="30"/>
  <c r="H2722" i="30"/>
  <c r="H2723" i="30"/>
  <c r="H2724" i="30"/>
  <c r="H2725" i="30"/>
  <c r="H2726" i="30"/>
  <c r="H2727" i="30"/>
  <c r="H2728" i="30"/>
  <c r="H2729" i="30"/>
  <c r="H2730" i="30"/>
  <c r="H2731" i="30"/>
  <c r="H2732" i="30"/>
  <c r="H2733" i="30"/>
  <c r="H2734" i="30"/>
  <c r="H2735" i="30"/>
  <c r="H2736" i="30"/>
  <c r="H2737" i="30"/>
  <c r="H2738" i="30"/>
  <c r="H2739" i="30"/>
  <c r="H2740" i="30"/>
  <c r="H2741" i="30"/>
  <c r="H2742" i="30"/>
  <c r="H2743" i="30"/>
  <c r="H2744" i="30"/>
  <c r="H2745" i="30"/>
  <c r="H2746" i="30"/>
  <c r="H2747" i="30"/>
  <c r="H2748" i="30"/>
  <c r="H2749" i="30"/>
  <c r="H2750" i="30"/>
  <c r="H2751" i="30"/>
  <c r="H2752" i="30"/>
  <c r="H2753" i="30"/>
  <c r="H2754" i="30"/>
  <c r="H2755" i="30"/>
  <c r="H2756" i="30"/>
  <c r="H2757" i="30"/>
  <c r="H2758" i="30"/>
  <c r="H2759" i="30"/>
  <c r="H2760" i="30"/>
  <c r="H2761" i="30"/>
  <c r="H2762" i="30"/>
  <c r="H2763" i="30"/>
  <c r="H2764" i="30"/>
  <c r="H2765" i="30"/>
  <c r="H2766" i="30"/>
  <c r="H2767" i="30"/>
  <c r="H2768" i="30"/>
  <c r="H2769" i="30"/>
  <c r="H2770" i="30"/>
  <c r="H2771" i="30"/>
  <c r="H2772" i="30"/>
  <c r="H2773" i="30"/>
  <c r="H2774" i="30"/>
  <c r="H2775" i="30"/>
  <c r="H2776" i="30"/>
  <c r="H2777" i="30"/>
  <c r="H2778" i="30"/>
  <c r="H2779" i="30"/>
  <c r="H2780" i="30"/>
  <c r="H2781" i="30"/>
  <c r="H2782" i="30"/>
  <c r="H2783" i="30"/>
  <c r="H2784" i="30"/>
  <c r="H2785" i="30"/>
  <c r="H2786" i="30"/>
  <c r="H2787" i="30"/>
  <c r="H2788" i="30"/>
  <c r="H2789" i="30"/>
  <c r="H2790" i="30"/>
  <c r="H2791" i="30"/>
  <c r="H2792" i="30"/>
  <c r="H2793" i="30"/>
  <c r="H2794" i="30"/>
  <c r="H2795" i="30"/>
  <c r="H2796" i="30"/>
  <c r="H2797" i="30"/>
  <c r="H2798" i="30"/>
  <c r="H2799" i="30"/>
  <c r="H2800" i="30"/>
  <c r="H2801" i="30"/>
  <c r="H2802" i="30"/>
  <c r="H2803" i="30"/>
  <c r="H5" i="30"/>
  <c r="H6" i="30"/>
  <c r="H7" i="30"/>
  <c r="H8" i="30"/>
  <c r="H9" i="30"/>
  <c r="H10" i="30"/>
  <c r="H11" i="30"/>
  <c r="H12" i="30"/>
  <c r="H13" i="30"/>
  <c r="H4" i="30"/>
  <c r="I5" i="30"/>
  <c r="J5" i="30"/>
  <c r="K5" i="30"/>
  <c r="I6" i="30"/>
  <c r="J6" i="30"/>
  <c r="K6" i="30"/>
  <c r="I7" i="30"/>
  <c r="J7" i="30"/>
  <c r="K7" i="30"/>
  <c r="I8" i="30"/>
  <c r="J8" i="30"/>
  <c r="K8" i="30"/>
  <c r="I9" i="30"/>
  <c r="J9" i="30"/>
  <c r="K9" i="30"/>
  <c r="I10" i="30"/>
  <c r="J10" i="30"/>
  <c r="K10" i="30"/>
  <c r="I11" i="30"/>
  <c r="J11" i="30"/>
  <c r="K11" i="30"/>
  <c r="I12" i="30"/>
  <c r="J12" i="30"/>
  <c r="K12" i="30"/>
  <c r="I13" i="30"/>
  <c r="J13" i="30"/>
  <c r="K13" i="30"/>
  <c r="I14" i="30"/>
  <c r="J14" i="30"/>
  <c r="K14" i="30"/>
  <c r="I15" i="30"/>
  <c r="J15" i="30"/>
  <c r="K15" i="30"/>
  <c r="I16" i="30"/>
  <c r="J16" i="30"/>
  <c r="K16" i="30"/>
  <c r="I17" i="30"/>
  <c r="J17" i="30"/>
  <c r="K17" i="30"/>
  <c r="I18" i="30"/>
  <c r="J18" i="30"/>
  <c r="K18" i="30"/>
  <c r="I19" i="30"/>
  <c r="J19" i="30"/>
  <c r="K19" i="30"/>
  <c r="I20" i="30"/>
  <c r="J20" i="30"/>
  <c r="K20" i="30"/>
  <c r="I21" i="30"/>
  <c r="J21" i="30"/>
  <c r="K21" i="30"/>
  <c r="I22" i="30"/>
  <c r="J22" i="30"/>
  <c r="K22" i="30"/>
  <c r="I23" i="30"/>
  <c r="J23" i="30"/>
  <c r="K23" i="30"/>
  <c r="I24" i="30"/>
  <c r="J24" i="30"/>
  <c r="K24" i="30"/>
  <c r="I25" i="30"/>
  <c r="J25" i="30"/>
  <c r="K25" i="30"/>
  <c r="I26" i="30"/>
  <c r="J26" i="30"/>
  <c r="K26" i="30"/>
  <c r="I27" i="30"/>
  <c r="J27" i="30"/>
  <c r="K27" i="30"/>
  <c r="I28" i="30"/>
  <c r="J28" i="30"/>
  <c r="K28" i="30"/>
  <c r="I29" i="30"/>
  <c r="J29" i="30"/>
  <c r="K29" i="30"/>
  <c r="I30" i="30"/>
  <c r="J30" i="30"/>
  <c r="K30" i="30"/>
  <c r="I31" i="30"/>
  <c r="J31" i="30"/>
  <c r="K31" i="30"/>
  <c r="I32" i="30"/>
  <c r="J32" i="30"/>
  <c r="K32" i="30"/>
  <c r="I33" i="30"/>
  <c r="J33" i="30"/>
  <c r="K33" i="30"/>
  <c r="I34" i="30"/>
  <c r="J34" i="30"/>
  <c r="K34" i="30"/>
  <c r="I35" i="30"/>
  <c r="J35" i="30"/>
  <c r="K35" i="30"/>
  <c r="I36" i="30"/>
  <c r="J36" i="30"/>
  <c r="K36" i="30"/>
  <c r="I37" i="30"/>
  <c r="J37" i="30"/>
  <c r="K37" i="30"/>
  <c r="I38" i="30"/>
  <c r="J38" i="30"/>
  <c r="K38" i="30"/>
  <c r="I39" i="30"/>
  <c r="J39" i="30"/>
  <c r="K39" i="30"/>
  <c r="I40" i="30"/>
  <c r="J40" i="30"/>
  <c r="K40" i="30"/>
  <c r="I41" i="30"/>
  <c r="J41" i="30"/>
  <c r="K41" i="30"/>
  <c r="I42" i="30"/>
  <c r="J42" i="30"/>
  <c r="K42" i="30"/>
  <c r="I43" i="30"/>
  <c r="J43" i="30"/>
  <c r="K43" i="30"/>
  <c r="I44" i="30"/>
  <c r="J44" i="30"/>
  <c r="K44" i="30"/>
  <c r="I45" i="30"/>
  <c r="J45" i="30"/>
  <c r="K45" i="30"/>
  <c r="I46" i="30"/>
  <c r="J46" i="30"/>
  <c r="K46" i="30"/>
  <c r="I47" i="30"/>
  <c r="J47" i="30"/>
  <c r="K47" i="30"/>
  <c r="I48" i="30"/>
  <c r="J48" i="30"/>
  <c r="K48" i="30"/>
  <c r="I49" i="30"/>
  <c r="J49" i="30"/>
  <c r="K49" i="30"/>
  <c r="I50" i="30"/>
  <c r="J50" i="30"/>
  <c r="K50" i="30"/>
  <c r="I51" i="30"/>
  <c r="J51" i="30"/>
  <c r="K51" i="30"/>
  <c r="I52" i="30"/>
  <c r="J52" i="30"/>
  <c r="K52" i="30"/>
  <c r="I53" i="30"/>
  <c r="J53" i="30"/>
  <c r="K53" i="30"/>
  <c r="I54" i="30"/>
  <c r="J54" i="30"/>
  <c r="K54" i="30"/>
  <c r="I55" i="30"/>
  <c r="J55" i="30"/>
  <c r="K55" i="30"/>
  <c r="I56" i="30"/>
  <c r="J56" i="30"/>
  <c r="K56" i="30"/>
  <c r="I57" i="30"/>
  <c r="J57" i="30"/>
  <c r="K57" i="30"/>
  <c r="I58" i="30"/>
  <c r="J58" i="30"/>
  <c r="K58" i="30"/>
  <c r="I59" i="30"/>
  <c r="J59" i="30"/>
  <c r="K59" i="30"/>
  <c r="I60" i="30"/>
  <c r="J60" i="30"/>
  <c r="K60" i="30"/>
  <c r="I61" i="30"/>
  <c r="J61" i="30"/>
  <c r="K61" i="30"/>
  <c r="I62" i="30"/>
  <c r="J62" i="30"/>
  <c r="K62" i="30"/>
  <c r="I63" i="30"/>
  <c r="J63" i="30"/>
  <c r="K63" i="30"/>
  <c r="I64" i="30"/>
  <c r="J64" i="30"/>
  <c r="K64" i="30"/>
  <c r="I65" i="30"/>
  <c r="J65" i="30"/>
  <c r="K65" i="30"/>
  <c r="I66" i="30"/>
  <c r="J66" i="30"/>
  <c r="K66" i="30"/>
  <c r="I67" i="30"/>
  <c r="J67" i="30"/>
  <c r="K67" i="30"/>
  <c r="I68" i="30"/>
  <c r="J68" i="30"/>
  <c r="K68" i="30"/>
  <c r="I69" i="30"/>
  <c r="J69" i="30"/>
  <c r="K69" i="30"/>
  <c r="I70" i="30"/>
  <c r="J70" i="30"/>
  <c r="K70" i="30"/>
  <c r="I71" i="30"/>
  <c r="J71" i="30"/>
  <c r="K71" i="30"/>
  <c r="I72" i="30"/>
  <c r="J72" i="30"/>
  <c r="K72" i="30"/>
  <c r="I73" i="30"/>
  <c r="J73" i="30"/>
  <c r="K73" i="30"/>
  <c r="I74" i="30"/>
  <c r="J74" i="30"/>
  <c r="K74" i="30"/>
  <c r="I75" i="30"/>
  <c r="J75" i="30"/>
  <c r="K75" i="30"/>
  <c r="I76" i="30"/>
  <c r="J76" i="30"/>
  <c r="K76" i="30"/>
  <c r="I77" i="30"/>
  <c r="J77" i="30"/>
  <c r="K77" i="30"/>
  <c r="I78" i="30"/>
  <c r="J78" i="30"/>
  <c r="K78" i="30"/>
  <c r="I79" i="30"/>
  <c r="J79" i="30"/>
  <c r="K79" i="30"/>
  <c r="I80" i="30"/>
  <c r="J80" i="30"/>
  <c r="K80" i="30"/>
  <c r="I81" i="30"/>
  <c r="J81" i="30"/>
  <c r="K81" i="30"/>
  <c r="I82" i="30"/>
  <c r="J82" i="30"/>
  <c r="K82" i="30"/>
  <c r="I83" i="30"/>
  <c r="J83" i="30"/>
  <c r="K83" i="30"/>
  <c r="I84" i="30"/>
  <c r="J84" i="30"/>
  <c r="K84" i="30"/>
  <c r="I85" i="30"/>
  <c r="J85" i="30"/>
  <c r="K85" i="30"/>
  <c r="I86" i="30"/>
  <c r="J86" i="30"/>
  <c r="K86" i="30"/>
  <c r="I87" i="30"/>
  <c r="J87" i="30"/>
  <c r="K87" i="30"/>
  <c r="I88" i="30"/>
  <c r="J88" i="30"/>
  <c r="K88" i="30"/>
  <c r="I89" i="30"/>
  <c r="J89" i="30"/>
  <c r="K89" i="30"/>
  <c r="I90" i="30"/>
  <c r="J90" i="30"/>
  <c r="K90" i="30"/>
  <c r="I91" i="30"/>
  <c r="J91" i="30"/>
  <c r="K91" i="30"/>
  <c r="I92" i="30"/>
  <c r="J92" i="30"/>
  <c r="K92" i="30"/>
  <c r="I93" i="30"/>
  <c r="J93" i="30"/>
  <c r="K93" i="30"/>
  <c r="I94" i="30"/>
  <c r="J94" i="30"/>
  <c r="K94" i="30"/>
  <c r="I95" i="30"/>
  <c r="J95" i="30"/>
  <c r="K95" i="30"/>
  <c r="I96" i="30"/>
  <c r="J96" i="30"/>
  <c r="K96" i="30"/>
  <c r="I97" i="30"/>
  <c r="J97" i="30"/>
  <c r="K97" i="30"/>
  <c r="I98" i="30"/>
  <c r="J98" i="30"/>
  <c r="K98" i="30"/>
  <c r="I99" i="30"/>
  <c r="J99" i="30"/>
  <c r="K99" i="30"/>
  <c r="I100" i="30"/>
  <c r="J100" i="30"/>
  <c r="K100" i="30"/>
  <c r="I101" i="30"/>
  <c r="J101" i="30"/>
  <c r="K101" i="30"/>
  <c r="I102" i="30"/>
  <c r="J102" i="30"/>
  <c r="K102" i="30"/>
  <c r="I103" i="30"/>
  <c r="J103" i="30"/>
  <c r="K103" i="30"/>
  <c r="I104" i="30"/>
  <c r="J104" i="30"/>
  <c r="K104" i="30"/>
  <c r="I105" i="30"/>
  <c r="J105" i="30"/>
  <c r="K105" i="30"/>
  <c r="I106" i="30"/>
  <c r="J106" i="30"/>
  <c r="K106" i="30"/>
  <c r="I107" i="30"/>
  <c r="J107" i="30"/>
  <c r="K107" i="30"/>
  <c r="I108" i="30"/>
  <c r="J108" i="30"/>
  <c r="K108" i="30"/>
  <c r="I109" i="30"/>
  <c r="J109" i="30"/>
  <c r="K109" i="30"/>
  <c r="I110" i="30"/>
  <c r="J110" i="30"/>
  <c r="K110" i="30"/>
  <c r="I111" i="30"/>
  <c r="J111" i="30"/>
  <c r="K111" i="30"/>
  <c r="I112" i="30"/>
  <c r="J112" i="30"/>
  <c r="K112" i="30"/>
  <c r="I113" i="30"/>
  <c r="J113" i="30"/>
  <c r="K113" i="30"/>
  <c r="I114" i="30"/>
  <c r="J114" i="30"/>
  <c r="K114" i="30"/>
  <c r="I115" i="30"/>
  <c r="J115" i="30"/>
  <c r="K115" i="30"/>
  <c r="I116" i="30"/>
  <c r="J116" i="30"/>
  <c r="K116" i="30"/>
  <c r="I117" i="30"/>
  <c r="J117" i="30"/>
  <c r="K117" i="30"/>
  <c r="I118" i="30"/>
  <c r="J118" i="30"/>
  <c r="K118" i="30"/>
  <c r="I119" i="30"/>
  <c r="J119" i="30"/>
  <c r="K119" i="30"/>
  <c r="I120" i="30"/>
  <c r="J120" i="30"/>
  <c r="K120" i="30"/>
  <c r="I121" i="30"/>
  <c r="J121" i="30"/>
  <c r="K121" i="30"/>
  <c r="I122" i="30"/>
  <c r="J122" i="30"/>
  <c r="K122" i="30"/>
  <c r="I123" i="30"/>
  <c r="J123" i="30"/>
  <c r="K123" i="30"/>
  <c r="I124" i="30"/>
  <c r="J124" i="30"/>
  <c r="K124" i="30"/>
  <c r="I125" i="30"/>
  <c r="J125" i="30"/>
  <c r="K125" i="30"/>
  <c r="I126" i="30"/>
  <c r="J126" i="30"/>
  <c r="K126" i="30"/>
  <c r="I127" i="30"/>
  <c r="J127" i="30"/>
  <c r="K127" i="30"/>
  <c r="I128" i="30"/>
  <c r="J128" i="30"/>
  <c r="K128" i="30"/>
  <c r="I129" i="30"/>
  <c r="J129" i="30"/>
  <c r="K129" i="30"/>
  <c r="I130" i="30"/>
  <c r="J130" i="30"/>
  <c r="K130" i="30"/>
  <c r="I131" i="30"/>
  <c r="J131" i="30"/>
  <c r="K131" i="30"/>
  <c r="I132" i="30"/>
  <c r="J132" i="30"/>
  <c r="K132" i="30"/>
  <c r="I133" i="30"/>
  <c r="J133" i="30"/>
  <c r="K133" i="30"/>
  <c r="I134" i="30"/>
  <c r="J134" i="30"/>
  <c r="K134" i="30"/>
  <c r="I135" i="30"/>
  <c r="J135" i="30"/>
  <c r="K135" i="30"/>
  <c r="I136" i="30"/>
  <c r="J136" i="30"/>
  <c r="K136" i="30"/>
  <c r="I137" i="30"/>
  <c r="J137" i="30"/>
  <c r="K137" i="30"/>
  <c r="I138" i="30"/>
  <c r="J138" i="30"/>
  <c r="K138" i="30"/>
  <c r="I139" i="30"/>
  <c r="J139" i="30"/>
  <c r="K139" i="30"/>
  <c r="I140" i="30"/>
  <c r="J140" i="30"/>
  <c r="K140" i="30"/>
  <c r="I141" i="30"/>
  <c r="J141" i="30"/>
  <c r="K141" i="30"/>
  <c r="I142" i="30"/>
  <c r="J142" i="30"/>
  <c r="K142" i="30"/>
  <c r="I143" i="30"/>
  <c r="J143" i="30"/>
  <c r="K143" i="30"/>
  <c r="I144" i="30"/>
  <c r="J144" i="30"/>
  <c r="K144" i="30"/>
  <c r="I145" i="30"/>
  <c r="J145" i="30"/>
  <c r="K145" i="30"/>
  <c r="I146" i="30"/>
  <c r="J146" i="30"/>
  <c r="K146" i="30"/>
  <c r="I147" i="30"/>
  <c r="J147" i="30"/>
  <c r="K147" i="30"/>
  <c r="I148" i="30"/>
  <c r="J148" i="30"/>
  <c r="K148" i="30"/>
  <c r="I149" i="30"/>
  <c r="J149" i="30"/>
  <c r="K149" i="30"/>
  <c r="I150" i="30"/>
  <c r="J150" i="30"/>
  <c r="K150" i="30"/>
  <c r="I151" i="30"/>
  <c r="J151" i="30"/>
  <c r="K151" i="30"/>
  <c r="I152" i="30"/>
  <c r="J152" i="30"/>
  <c r="K152" i="30"/>
  <c r="I153" i="30"/>
  <c r="J153" i="30"/>
  <c r="K153" i="30"/>
  <c r="I154" i="30"/>
  <c r="J154" i="30"/>
  <c r="K154" i="30"/>
  <c r="I155" i="30"/>
  <c r="J155" i="30"/>
  <c r="K155" i="30"/>
  <c r="I156" i="30"/>
  <c r="J156" i="30"/>
  <c r="K156" i="30"/>
  <c r="I157" i="30"/>
  <c r="J157" i="30"/>
  <c r="K157" i="30"/>
  <c r="I158" i="30"/>
  <c r="J158" i="30"/>
  <c r="K158" i="30"/>
  <c r="I159" i="30"/>
  <c r="J159" i="30"/>
  <c r="K159" i="30"/>
  <c r="I160" i="30"/>
  <c r="J160" i="30"/>
  <c r="K160" i="30"/>
  <c r="I161" i="30"/>
  <c r="J161" i="30"/>
  <c r="K161" i="30"/>
  <c r="I162" i="30"/>
  <c r="J162" i="30"/>
  <c r="K162" i="30"/>
  <c r="I163" i="30"/>
  <c r="J163" i="30"/>
  <c r="K163" i="30"/>
  <c r="I164" i="30"/>
  <c r="J164" i="30"/>
  <c r="K164" i="30"/>
  <c r="I165" i="30"/>
  <c r="J165" i="30"/>
  <c r="K165" i="30"/>
  <c r="I166" i="30"/>
  <c r="J166" i="30"/>
  <c r="K166" i="30"/>
  <c r="I167" i="30"/>
  <c r="J167" i="30"/>
  <c r="K167" i="30"/>
  <c r="I168" i="30"/>
  <c r="J168" i="30"/>
  <c r="K168" i="30"/>
  <c r="I169" i="30"/>
  <c r="J169" i="30"/>
  <c r="K169" i="30"/>
  <c r="I170" i="30"/>
  <c r="J170" i="30"/>
  <c r="K170" i="30"/>
  <c r="I171" i="30"/>
  <c r="J171" i="30"/>
  <c r="K171" i="30"/>
  <c r="I172" i="30"/>
  <c r="J172" i="30"/>
  <c r="K172" i="30"/>
  <c r="I173" i="30"/>
  <c r="J173" i="30"/>
  <c r="K173" i="30"/>
  <c r="I174" i="30"/>
  <c r="J174" i="30"/>
  <c r="K174" i="30"/>
  <c r="I175" i="30"/>
  <c r="J175" i="30"/>
  <c r="K175" i="30"/>
  <c r="I176" i="30"/>
  <c r="J176" i="30"/>
  <c r="K176" i="30"/>
  <c r="I177" i="30"/>
  <c r="J177" i="30"/>
  <c r="K177" i="30"/>
  <c r="I178" i="30"/>
  <c r="J178" i="30"/>
  <c r="K178" i="30"/>
  <c r="I179" i="30"/>
  <c r="J179" i="30"/>
  <c r="K179" i="30"/>
  <c r="I180" i="30"/>
  <c r="J180" i="30"/>
  <c r="K180" i="30"/>
  <c r="I181" i="30"/>
  <c r="J181" i="30"/>
  <c r="K181" i="30"/>
  <c r="I182" i="30"/>
  <c r="J182" i="30"/>
  <c r="K182" i="30"/>
  <c r="I183" i="30"/>
  <c r="J183" i="30"/>
  <c r="K183" i="30"/>
  <c r="I184" i="30"/>
  <c r="J184" i="30"/>
  <c r="K184" i="30"/>
  <c r="I185" i="30"/>
  <c r="J185" i="30"/>
  <c r="K185" i="30"/>
  <c r="I186" i="30"/>
  <c r="J186" i="30"/>
  <c r="K186" i="30"/>
  <c r="I187" i="30"/>
  <c r="J187" i="30"/>
  <c r="K187" i="30"/>
  <c r="I188" i="30"/>
  <c r="J188" i="30"/>
  <c r="K188" i="30"/>
  <c r="I189" i="30"/>
  <c r="J189" i="30"/>
  <c r="K189" i="30"/>
  <c r="I190" i="30"/>
  <c r="J190" i="30"/>
  <c r="K190" i="30"/>
  <c r="I191" i="30"/>
  <c r="J191" i="30"/>
  <c r="K191" i="30"/>
  <c r="I192" i="30"/>
  <c r="J192" i="30"/>
  <c r="K192" i="30"/>
  <c r="I193" i="30"/>
  <c r="J193" i="30"/>
  <c r="K193" i="30"/>
  <c r="I194" i="30"/>
  <c r="J194" i="30"/>
  <c r="K194" i="30"/>
  <c r="I195" i="30"/>
  <c r="J195" i="30"/>
  <c r="K195" i="30"/>
  <c r="I196" i="30"/>
  <c r="J196" i="30"/>
  <c r="K196" i="30"/>
  <c r="I197" i="30"/>
  <c r="J197" i="30"/>
  <c r="K197" i="30"/>
  <c r="I198" i="30"/>
  <c r="J198" i="30"/>
  <c r="K198" i="30"/>
  <c r="I199" i="30"/>
  <c r="J199" i="30"/>
  <c r="K199" i="30"/>
  <c r="I200" i="30"/>
  <c r="J200" i="30"/>
  <c r="K200" i="30"/>
  <c r="I201" i="30"/>
  <c r="J201" i="30"/>
  <c r="K201" i="30"/>
  <c r="I202" i="30"/>
  <c r="J202" i="30"/>
  <c r="K202" i="30"/>
  <c r="I203" i="30"/>
  <c r="J203" i="30"/>
  <c r="K203" i="30"/>
  <c r="I204" i="30"/>
  <c r="J204" i="30"/>
  <c r="K204" i="30"/>
  <c r="I205" i="30"/>
  <c r="J205" i="30"/>
  <c r="K205" i="30"/>
  <c r="I206" i="30"/>
  <c r="J206" i="30"/>
  <c r="K206" i="30"/>
  <c r="I207" i="30"/>
  <c r="J207" i="30"/>
  <c r="K207" i="30"/>
  <c r="I208" i="30"/>
  <c r="J208" i="30"/>
  <c r="K208" i="30"/>
  <c r="I209" i="30"/>
  <c r="J209" i="30"/>
  <c r="K209" i="30"/>
  <c r="I210" i="30"/>
  <c r="J210" i="30"/>
  <c r="K210" i="30"/>
  <c r="I211" i="30"/>
  <c r="J211" i="30"/>
  <c r="K211" i="30"/>
  <c r="I212" i="30"/>
  <c r="J212" i="30"/>
  <c r="K212" i="30"/>
  <c r="I213" i="30"/>
  <c r="J213" i="30"/>
  <c r="K213" i="30"/>
  <c r="I214" i="30"/>
  <c r="J214" i="30"/>
  <c r="K214" i="30"/>
  <c r="I215" i="30"/>
  <c r="J215" i="30"/>
  <c r="K215" i="30"/>
  <c r="I216" i="30"/>
  <c r="J216" i="30"/>
  <c r="K216" i="30"/>
  <c r="I217" i="30"/>
  <c r="J217" i="30"/>
  <c r="K217" i="30"/>
  <c r="I218" i="30"/>
  <c r="J218" i="30"/>
  <c r="K218" i="30"/>
  <c r="I219" i="30"/>
  <c r="J219" i="30"/>
  <c r="K219" i="30"/>
  <c r="I220" i="30"/>
  <c r="J220" i="30"/>
  <c r="K220" i="30"/>
  <c r="I221" i="30"/>
  <c r="J221" i="30"/>
  <c r="K221" i="30"/>
  <c r="I222" i="30"/>
  <c r="J222" i="30"/>
  <c r="K222" i="30"/>
  <c r="I223" i="30"/>
  <c r="J223" i="30"/>
  <c r="K223" i="30"/>
  <c r="I224" i="30"/>
  <c r="J224" i="30"/>
  <c r="K224" i="30"/>
  <c r="I225" i="30"/>
  <c r="J225" i="30"/>
  <c r="K225" i="30"/>
  <c r="I226" i="30"/>
  <c r="J226" i="30"/>
  <c r="K226" i="30"/>
  <c r="I227" i="30"/>
  <c r="J227" i="30"/>
  <c r="K227" i="30"/>
  <c r="I228" i="30"/>
  <c r="J228" i="30"/>
  <c r="K228" i="30"/>
  <c r="I229" i="30"/>
  <c r="J229" i="30"/>
  <c r="K229" i="30"/>
  <c r="I230" i="30"/>
  <c r="J230" i="30"/>
  <c r="K230" i="30"/>
  <c r="I231" i="30"/>
  <c r="J231" i="30"/>
  <c r="K231" i="30"/>
  <c r="I232" i="30"/>
  <c r="J232" i="30"/>
  <c r="K232" i="30"/>
  <c r="I233" i="30"/>
  <c r="J233" i="30"/>
  <c r="K233" i="30"/>
  <c r="I234" i="30"/>
  <c r="J234" i="30"/>
  <c r="K234" i="30"/>
  <c r="I235" i="30"/>
  <c r="J235" i="30"/>
  <c r="K235" i="30"/>
  <c r="I236" i="30"/>
  <c r="J236" i="30"/>
  <c r="K236" i="30"/>
  <c r="I237" i="30"/>
  <c r="J237" i="30"/>
  <c r="K237" i="30"/>
  <c r="I238" i="30"/>
  <c r="J238" i="30"/>
  <c r="K238" i="30"/>
  <c r="I239" i="30"/>
  <c r="J239" i="30"/>
  <c r="K239" i="30"/>
  <c r="I240" i="30"/>
  <c r="J240" i="30"/>
  <c r="K240" i="30"/>
  <c r="I241" i="30"/>
  <c r="J241" i="30"/>
  <c r="K241" i="30"/>
  <c r="I242" i="30"/>
  <c r="J242" i="30"/>
  <c r="K242" i="30"/>
  <c r="I243" i="30"/>
  <c r="J243" i="30"/>
  <c r="K243" i="30"/>
  <c r="I244" i="30"/>
  <c r="J244" i="30"/>
  <c r="K244" i="30"/>
  <c r="I245" i="30"/>
  <c r="J245" i="30"/>
  <c r="K245" i="30"/>
  <c r="I246" i="30"/>
  <c r="J246" i="30"/>
  <c r="K246" i="30"/>
  <c r="I247" i="30"/>
  <c r="J247" i="30"/>
  <c r="K247" i="30"/>
  <c r="I248" i="30"/>
  <c r="J248" i="30"/>
  <c r="K248" i="30"/>
  <c r="I249" i="30"/>
  <c r="J249" i="30"/>
  <c r="K249" i="30"/>
  <c r="I250" i="30"/>
  <c r="J250" i="30"/>
  <c r="K250" i="30"/>
  <c r="I251" i="30"/>
  <c r="J251" i="30"/>
  <c r="K251" i="30"/>
  <c r="I252" i="30"/>
  <c r="J252" i="30"/>
  <c r="K252" i="30"/>
  <c r="I253" i="30"/>
  <c r="J253" i="30"/>
  <c r="K253" i="30"/>
  <c r="I254" i="30"/>
  <c r="J254" i="30"/>
  <c r="K254" i="30"/>
  <c r="I255" i="30"/>
  <c r="J255" i="30"/>
  <c r="K255" i="30"/>
  <c r="I256" i="30"/>
  <c r="J256" i="30"/>
  <c r="K256" i="30"/>
  <c r="I257" i="30"/>
  <c r="J257" i="30"/>
  <c r="K257" i="30"/>
  <c r="I258" i="30"/>
  <c r="J258" i="30"/>
  <c r="K258" i="30"/>
  <c r="I259" i="30"/>
  <c r="J259" i="30"/>
  <c r="K259" i="30"/>
  <c r="I260" i="30"/>
  <c r="J260" i="30"/>
  <c r="K260" i="30"/>
  <c r="I261" i="30"/>
  <c r="J261" i="30"/>
  <c r="K261" i="30"/>
  <c r="I262" i="30"/>
  <c r="J262" i="30"/>
  <c r="K262" i="30"/>
  <c r="I263" i="30"/>
  <c r="J263" i="30"/>
  <c r="K263" i="30"/>
  <c r="I264" i="30"/>
  <c r="J264" i="30"/>
  <c r="K264" i="30"/>
  <c r="I265" i="30"/>
  <c r="J265" i="30"/>
  <c r="K265" i="30"/>
  <c r="I266" i="30"/>
  <c r="J266" i="30"/>
  <c r="K266" i="30"/>
  <c r="I267" i="30"/>
  <c r="J267" i="30"/>
  <c r="K267" i="30"/>
  <c r="I268" i="30"/>
  <c r="J268" i="30"/>
  <c r="K268" i="30"/>
  <c r="I269" i="30"/>
  <c r="J269" i="30"/>
  <c r="K269" i="30"/>
  <c r="I270" i="30"/>
  <c r="J270" i="30"/>
  <c r="K270" i="30"/>
  <c r="I271" i="30"/>
  <c r="J271" i="30"/>
  <c r="K271" i="30"/>
  <c r="I272" i="30"/>
  <c r="J272" i="30"/>
  <c r="K272" i="30"/>
  <c r="I273" i="30"/>
  <c r="J273" i="30"/>
  <c r="K273" i="30"/>
  <c r="I274" i="30"/>
  <c r="J274" i="30"/>
  <c r="K274" i="30"/>
  <c r="I275" i="30"/>
  <c r="J275" i="30"/>
  <c r="K275" i="30"/>
  <c r="I276" i="30"/>
  <c r="J276" i="30"/>
  <c r="K276" i="30"/>
  <c r="I277" i="30"/>
  <c r="J277" i="30"/>
  <c r="K277" i="30"/>
  <c r="I278" i="30"/>
  <c r="J278" i="30"/>
  <c r="K278" i="30"/>
  <c r="I279" i="30"/>
  <c r="J279" i="30"/>
  <c r="K279" i="30"/>
  <c r="I280" i="30"/>
  <c r="J280" i="30"/>
  <c r="K280" i="30"/>
  <c r="I281" i="30"/>
  <c r="J281" i="30"/>
  <c r="K281" i="30"/>
  <c r="I282" i="30"/>
  <c r="J282" i="30"/>
  <c r="K282" i="30"/>
  <c r="I283" i="30"/>
  <c r="J283" i="30"/>
  <c r="K283" i="30"/>
  <c r="I284" i="30"/>
  <c r="J284" i="30"/>
  <c r="K284" i="30"/>
  <c r="I285" i="30"/>
  <c r="J285" i="30"/>
  <c r="K285" i="30"/>
  <c r="I286" i="30"/>
  <c r="J286" i="30"/>
  <c r="K286" i="30"/>
  <c r="I287" i="30"/>
  <c r="J287" i="30"/>
  <c r="K287" i="30"/>
  <c r="I288" i="30"/>
  <c r="J288" i="30"/>
  <c r="K288" i="30"/>
  <c r="I289" i="30"/>
  <c r="J289" i="30"/>
  <c r="K289" i="30"/>
  <c r="I290" i="30"/>
  <c r="J290" i="30"/>
  <c r="K290" i="30"/>
  <c r="I291" i="30"/>
  <c r="J291" i="30"/>
  <c r="K291" i="30"/>
  <c r="I292" i="30"/>
  <c r="J292" i="30"/>
  <c r="K292" i="30"/>
  <c r="I293" i="30"/>
  <c r="J293" i="30"/>
  <c r="K293" i="30"/>
  <c r="I294" i="30"/>
  <c r="J294" i="30"/>
  <c r="K294" i="30"/>
  <c r="I295" i="30"/>
  <c r="J295" i="30"/>
  <c r="K295" i="30"/>
  <c r="I296" i="30"/>
  <c r="J296" i="30"/>
  <c r="K296" i="30"/>
  <c r="I297" i="30"/>
  <c r="J297" i="30"/>
  <c r="K297" i="30"/>
  <c r="I298" i="30"/>
  <c r="J298" i="30"/>
  <c r="K298" i="30"/>
  <c r="I299" i="30"/>
  <c r="J299" i="30"/>
  <c r="K299" i="30"/>
  <c r="I300" i="30"/>
  <c r="J300" i="30"/>
  <c r="K300" i="30"/>
  <c r="I301" i="30"/>
  <c r="J301" i="30"/>
  <c r="K301" i="30"/>
  <c r="I302" i="30"/>
  <c r="J302" i="30"/>
  <c r="K302" i="30"/>
  <c r="I303" i="30"/>
  <c r="J303" i="30"/>
  <c r="K303" i="30"/>
  <c r="I304" i="30"/>
  <c r="J304" i="30"/>
  <c r="K304" i="30"/>
  <c r="I305" i="30"/>
  <c r="J305" i="30"/>
  <c r="K305" i="30"/>
  <c r="I306" i="30"/>
  <c r="J306" i="30"/>
  <c r="K306" i="30"/>
  <c r="I307" i="30"/>
  <c r="J307" i="30"/>
  <c r="K307" i="30"/>
  <c r="I308" i="30"/>
  <c r="J308" i="30"/>
  <c r="K308" i="30"/>
  <c r="I309" i="30"/>
  <c r="J309" i="30"/>
  <c r="K309" i="30"/>
  <c r="I310" i="30"/>
  <c r="J310" i="30"/>
  <c r="K310" i="30"/>
  <c r="I311" i="30"/>
  <c r="J311" i="30"/>
  <c r="K311" i="30"/>
  <c r="I312" i="30"/>
  <c r="J312" i="30"/>
  <c r="K312" i="30"/>
  <c r="I313" i="30"/>
  <c r="J313" i="30"/>
  <c r="K313" i="30"/>
  <c r="I314" i="30"/>
  <c r="J314" i="30"/>
  <c r="K314" i="30"/>
  <c r="I315" i="30"/>
  <c r="J315" i="30"/>
  <c r="K315" i="30"/>
  <c r="I316" i="30"/>
  <c r="J316" i="30"/>
  <c r="K316" i="30"/>
  <c r="I317" i="30"/>
  <c r="J317" i="30"/>
  <c r="K317" i="30"/>
  <c r="I318" i="30"/>
  <c r="J318" i="30"/>
  <c r="K318" i="30"/>
  <c r="I319" i="30"/>
  <c r="J319" i="30"/>
  <c r="K319" i="30"/>
  <c r="I320" i="30"/>
  <c r="J320" i="30"/>
  <c r="K320" i="30"/>
  <c r="I321" i="30"/>
  <c r="J321" i="30"/>
  <c r="K321" i="30"/>
  <c r="I322" i="30"/>
  <c r="J322" i="30"/>
  <c r="K322" i="30"/>
  <c r="I323" i="30"/>
  <c r="J323" i="30"/>
  <c r="K323" i="30"/>
  <c r="I324" i="30"/>
  <c r="J324" i="30"/>
  <c r="K324" i="30"/>
  <c r="I325" i="30"/>
  <c r="J325" i="30"/>
  <c r="K325" i="30"/>
  <c r="I326" i="30"/>
  <c r="J326" i="30"/>
  <c r="K326" i="30"/>
  <c r="I327" i="30"/>
  <c r="J327" i="30"/>
  <c r="K327" i="30"/>
  <c r="I328" i="30"/>
  <c r="J328" i="30"/>
  <c r="K328" i="30"/>
  <c r="I329" i="30"/>
  <c r="J329" i="30"/>
  <c r="K329" i="30"/>
  <c r="I330" i="30"/>
  <c r="J330" i="30"/>
  <c r="K330" i="30"/>
  <c r="I331" i="30"/>
  <c r="J331" i="30"/>
  <c r="K331" i="30"/>
  <c r="I332" i="30"/>
  <c r="J332" i="30"/>
  <c r="K332" i="30"/>
  <c r="I333" i="30"/>
  <c r="J333" i="30"/>
  <c r="K333" i="30"/>
  <c r="I334" i="30"/>
  <c r="J334" i="30"/>
  <c r="K334" i="30"/>
  <c r="I335" i="30"/>
  <c r="J335" i="30"/>
  <c r="K335" i="30"/>
  <c r="I336" i="30"/>
  <c r="J336" i="30"/>
  <c r="K336" i="30"/>
  <c r="I337" i="30"/>
  <c r="J337" i="30"/>
  <c r="K337" i="30"/>
  <c r="I338" i="30"/>
  <c r="J338" i="30"/>
  <c r="K338" i="30"/>
  <c r="I339" i="30"/>
  <c r="J339" i="30"/>
  <c r="K339" i="30"/>
  <c r="I340" i="30"/>
  <c r="J340" i="30"/>
  <c r="K340" i="30"/>
  <c r="I341" i="30"/>
  <c r="J341" i="30"/>
  <c r="K341" i="30"/>
  <c r="I342" i="30"/>
  <c r="J342" i="30"/>
  <c r="K342" i="30"/>
  <c r="I343" i="30"/>
  <c r="J343" i="30"/>
  <c r="K343" i="30"/>
  <c r="I344" i="30"/>
  <c r="J344" i="30"/>
  <c r="K344" i="30"/>
  <c r="I345" i="30"/>
  <c r="J345" i="30"/>
  <c r="K345" i="30"/>
  <c r="I346" i="30"/>
  <c r="J346" i="30"/>
  <c r="K346" i="30"/>
  <c r="I347" i="30"/>
  <c r="J347" i="30"/>
  <c r="K347" i="30"/>
  <c r="I348" i="30"/>
  <c r="J348" i="30"/>
  <c r="K348" i="30"/>
  <c r="I349" i="30"/>
  <c r="J349" i="30"/>
  <c r="K349" i="30"/>
  <c r="I350" i="30"/>
  <c r="J350" i="30"/>
  <c r="K350" i="30"/>
  <c r="I351" i="30"/>
  <c r="J351" i="30"/>
  <c r="K351" i="30"/>
  <c r="I352" i="30"/>
  <c r="J352" i="30"/>
  <c r="K352" i="30"/>
  <c r="I353" i="30"/>
  <c r="J353" i="30"/>
  <c r="K353" i="30"/>
  <c r="I354" i="30"/>
  <c r="J354" i="30"/>
  <c r="K354" i="30"/>
  <c r="I355" i="30"/>
  <c r="J355" i="30"/>
  <c r="K355" i="30"/>
  <c r="I356" i="30"/>
  <c r="J356" i="30"/>
  <c r="K356" i="30"/>
  <c r="I357" i="30"/>
  <c r="J357" i="30"/>
  <c r="K357" i="30"/>
  <c r="I358" i="30"/>
  <c r="J358" i="30"/>
  <c r="K358" i="30"/>
  <c r="I359" i="30"/>
  <c r="J359" i="30"/>
  <c r="K359" i="30"/>
  <c r="I360" i="30"/>
  <c r="J360" i="30"/>
  <c r="K360" i="30"/>
  <c r="I361" i="30"/>
  <c r="J361" i="30"/>
  <c r="K361" i="30"/>
  <c r="I362" i="30"/>
  <c r="J362" i="30"/>
  <c r="K362" i="30"/>
  <c r="I363" i="30"/>
  <c r="J363" i="30"/>
  <c r="K363" i="30"/>
  <c r="I364" i="30"/>
  <c r="J364" i="30"/>
  <c r="K364" i="30"/>
  <c r="I365" i="30"/>
  <c r="J365" i="30"/>
  <c r="K365" i="30"/>
  <c r="I366" i="30"/>
  <c r="J366" i="30"/>
  <c r="K366" i="30"/>
  <c r="I367" i="30"/>
  <c r="J367" i="30"/>
  <c r="K367" i="30"/>
  <c r="I368" i="30"/>
  <c r="J368" i="30"/>
  <c r="K368" i="30"/>
  <c r="I369" i="30"/>
  <c r="J369" i="30"/>
  <c r="K369" i="30"/>
  <c r="I370" i="30"/>
  <c r="J370" i="30"/>
  <c r="K370" i="30"/>
  <c r="I371" i="30"/>
  <c r="J371" i="30"/>
  <c r="K371" i="30"/>
  <c r="I372" i="30"/>
  <c r="J372" i="30"/>
  <c r="K372" i="30"/>
  <c r="I373" i="30"/>
  <c r="J373" i="30"/>
  <c r="K373" i="30"/>
  <c r="I374" i="30"/>
  <c r="J374" i="30"/>
  <c r="K374" i="30"/>
  <c r="I375" i="30"/>
  <c r="J375" i="30"/>
  <c r="K375" i="30"/>
  <c r="I376" i="30"/>
  <c r="J376" i="30"/>
  <c r="K376" i="30"/>
  <c r="I377" i="30"/>
  <c r="J377" i="30"/>
  <c r="K377" i="30"/>
  <c r="I378" i="30"/>
  <c r="J378" i="30"/>
  <c r="K378" i="30"/>
  <c r="I379" i="30"/>
  <c r="J379" i="30"/>
  <c r="K379" i="30"/>
  <c r="I380" i="30"/>
  <c r="J380" i="30"/>
  <c r="K380" i="30"/>
  <c r="I381" i="30"/>
  <c r="J381" i="30"/>
  <c r="K381" i="30"/>
  <c r="I382" i="30"/>
  <c r="J382" i="30"/>
  <c r="K382" i="30"/>
  <c r="I383" i="30"/>
  <c r="J383" i="30"/>
  <c r="K383" i="30"/>
  <c r="I384" i="30"/>
  <c r="J384" i="30"/>
  <c r="K384" i="30"/>
  <c r="I385" i="30"/>
  <c r="J385" i="30"/>
  <c r="K385" i="30"/>
  <c r="I386" i="30"/>
  <c r="J386" i="30"/>
  <c r="K386" i="30"/>
  <c r="I387" i="30"/>
  <c r="J387" i="30"/>
  <c r="K387" i="30"/>
  <c r="I388" i="30"/>
  <c r="J388" i="30"/>
  <c r="K388" i="30"/>
  <c r="I389" i="30"/>
  <c r="J389" i="30"/>
  <c r="K389" i="30"/>
  <c r="I390" i="30"/>
  <c r="J390" i="30"/>
  <c r="K390" i="30"/>
  <c r="I391" i="30"/>
  <c r="J391" i="30"/>
  <c r="K391" i="30"/>
  <c r="I392" i="30"/>
  <c r="J392" i="30"/>
  <c r="K392" i="30"/>
  <c r="I393" i="30"/>
  <c r="J393" i="30"/>
  <c r="K393" i="30"/>
  <c r="I394" i="30"/>
  <c r="J394" i="30"/>
  <c r="K394" i="30"/>
  <c r="I395" i="30"/>
  <c r="J395" i="30"/>
  <c r="K395" i="30"/>
  <c r="I396" i="30"/>
  <c r="J396" i="30"/>
  <c r="K396" i="30"/>
  <c r="I397" i="30"/>
  <c r="J397" i="30"/>
  <c r="K397" i="30"/>
  <c r="I398" i="30"/>
  <c r="J398" i="30"/>
  <c r="K398" i="30"/>
  <c r="I399" i="30"/>
  <c r="J399" i="30"/>
  <c r="K399" i="30"/>
  <c r="I400" i="30"/>
  <c r="J400" i="30"/>
  <c r="K400" i="30"/>
  <c r="I401" i="30"/>
  <c r="J401" i="30"/>
  <c r="K401" i="30"/>
  <c r="I402" i="30"/>
  <c r="J402" i="30"/>
  <c r="K402" i="30"/>
  <c r="I403" i="30"/>
  <c r="J403" i="30"/>
  <c r="K403" i="30"/>
  <c r="I404" i="30"/>
  <c r="J404" i="30"/>
  <c r="K404" i="30"/>
  <c r="I405" i="30"/>
  <c r="J405" i="30"/>
  <c r="K405" i="30"/>
  <c r="I406" i="30"/>
  <c r="J406" i="30"/>
  <c r="K406" i="30"/>
  <c r="I407" i="30"/>
  <c r="J407" i="30"/>
  <c r="K407" i="30"/>
  <c r="I408" i="30"/>
  <c r="J408" i="30"/>
  <c r="K408" i="30"/>
  <c r="I409" i="30"/>
  <c r="J409" i="30"/>
  <c r="K409" i="30"/>
  <c r="I410" i="30"/>
  <c r="J410" i="30"/>
  <c r="K410" i="30"/>
  <c r="I411" i="30"/>
  <c r="J411" i="30"/>
  <c r="K411" i="30"/>
  <c r="I412" i="30"/>
  <c r="J412" i="30"/>
  <c r="K412" i="30"/>
  <c r="I413" i="30"/>
  <c r="J413" i="30"/>
  <c r="K413" i="30"/>
  <c r="I414" i="30"/>
  <c r="J414" i="30"/>
  <c r="K414" i="30"/>
  <c r="I415" i="30"/>
  <c r="J415" i="30"/>
  <c r="K415" i="30"/>
  <c r="I416" i="30"/>
  <c r="J416" i="30"/>
  <c r="K416" i="30"/>
  <c r="I417" i="30"/>
  <c r="J417" i="30"/>
  <c r="K417" i="30"/>
  <c r="I418" i="30"/>
  <c r="J418" i="30"/>
  <c r="K418" i="30"/>
  <c r="I419" i="30"/>
  <c r="J419" i="30"/>
  <c r="K419" i="30"/>
  <c r="I420" i="30"/>
  <c r="J420" i="30"/>
  <c r="K420" i="30"/>
  <c r="I421" i="30"/>
  <c r="J421" i="30"/>
  <c r="K421" i="30"/>
  <c r="I422" i="30"/>
  <c r="J422" i="30"/>
  <c r="K422" i="30"/>
  <c r="I423" i="30"/>
  <c r="J423" i="30"/>
  <c r="K423" i="30"/>
  <c r="I424" i="30"/>
  <c r="J424" i="30"/>
  <c r="K424" i="30"/>
  <c r="I425" i="30"/>
  <c r="J425" i="30"/>
  <c r="K425" i="30"/>
  <c r="I426" i="30"/>
  <c r="J426" i="30"/>
  <c r="K426" i="30"/>
  <c r="I427" i="30"/>
  <c r="J427" i="30"/>
  <c r="K427" i="30"/>
  <c r="I428" i="30"/>
  <c r="J428" i="30"/>
  <c r="K428" i="30"/>
  <c r="I429" i="30"/>
  <c r="J429" i="30"/>
  <c r="K429" i="30"/>
  <c r="I430" i="30"/>
  <c r="J430" i="30"/>
  <c r="K430" i="30"/>
  <c r="I431" i="30"/>
  <c r="J431" i="30"/>
  <c r="K431" i="30"/>
  <c r="I432" i="30"/>
  <c r="J432" i="30"/>
  <c r="K432" i="30"/>
  <c r="I433" i="30"/>
  <c r="J433" i="30"/>
  <c r="K433" i="30"/>
  <c r="I434" i="30"/>
  <c r="J434" i="30"/>
  <c r="K434" i="30"/>
  <c r="I435" i="30"/>
  <c r="J435" i="30"/>
  <c r="K435" i="30"/>
  <c r="I436" i="30"/>
  <c r="J436" i="30"/>
  <c r="K436" i="30"/>
  <c r="I437" i="30"/>
  <c r="J437" i="30"/>
  <c r="K437" i="30"/>
  <c r="I438" i="30"/>
  <c r="J438" i="30"/>
  <c r="K438" i="30"/>
  <c r="I439" i="30"/>
  <c r="J439" i="30"/>
  <c r="K439" i="30"/>
  <c r="I440" i="30"/>
  <c r="J440" i="30"/>
  <c r="K440" i="30"/>
  <c r="I441" i="30"/>
  <c r="J441" i="30"/>
  <c r="K441" i="30"/>
  <c r="I442" i="30"/>
  <c r="J442" i="30"/>
  <c r="K442" i="30"/>
  <c r="I443" i="30"/>
  <c r="J443" i="30"/>
  <c r="K443" i="30"/>
  <c r="I444" i="30"/>
  <c r="J444" i="30"/>
  <c r="K444" i="30"/>
  <c r="I445" i="30"/>
  <c r="J445" i="30"/>
  <c r="K445" i="30"/>
  <c r="I446" i="30"/>
  <c r="J446" i="30"/>
  <c r="K446" i="30"/>
  <c r="I447" i="30"/>
  <c r="J447" i="30"/>
  <c r="K447" i="30"/>
  <c r="I448" i="30"/>
  <c r="J448" i="30"/>
  <c r="K448" i="30"/>
  <c r="I449" i="30"/>
  <c r="J449" i="30"/>
  <c r="K449" i="30"/>
  <c r="I450" i="30"/>
  <c r="J450" i="30"/>
  <c r="K450" i="30"/>
  <c r="I451" i="30"/>
  <c r="J451" i="30"/>
  <c r="K451" i="30"/>
  <c r="I452" i="30"/>
  <c r="J452" i="30"/>
  <c r="K452" i="30"/>
  <c r="I453" i="30"/>
  <c r="J453" i="30"/>
  <c r="K453" i="30"/>
  <c r="I454" i="30"/>
  <c r="J454" i="30"/>
  <c r="K454" i="30"/>
  <c r="I455" i="30"/>
  <c r="J455" i="30"/>
  <c r="K455" i="30"/>
  <c r="I456" i="30"/>
  <c r="J456" i="30"/>
  <c r="K456" i="30"/>
  <c r="I457" i="30"/>
  <c r="J457" i="30"/>
  <c r="K457" i="30"/>
  <c r="I458" i="30"/>
  <c r="J458" i="30"/>
  <c r="K458" i="30"/>
  <c r="I459" i="30"/>
  <c r="J459" i="30"/>
  <c r="K459" i="30"/>
  <c r="I460" i="30"/>
  <c r="J460" i="30"/>
  <c r="K460" i="30"/>
  <c r="I461" i="30"/>
  <c r="J461" i="30"/>
  <c r="K461" i="30"/>
  <c r="I462" i="30"/>
  <c r="J462" i="30"/>
  <c r="K462" i="30"/>
  <c r="I463" i="30"/>
  <c r="J463" i="30"/>
  <c r="K463" i="30"/>
  <c r="I464" i="30"/>
  <c r="J464" i="30"/>
  <c r="K464" i="30"/>
  <c r="I465" i="30"/>
  <c r="J465" i="30"/>
  <c r="K465" i="30"/>
  <c r="I466" i="30"/>
  <c r="J466" i="30"/>
  <c r="K466" i="30"/>
  <c r="I467" i="30"/>
  <c r="J467" i="30"/>
  <c r="K467" i="30"/>
  <c r="I468" i="30"/>
  <c r="J468" i="30"/>
  <c r="K468" i="30"/>
  <c r="I469" i="30"/>
  <c r="J469" i="30"/>
  <c r="K469" i="30"/>
  <c r="I470" i="30"/>
  <c r="J470" i="30"/>
  <c r="K470" i="30"/>
  <c r="I471" i="30"/>
  <c r="J471" i="30"/>
  <c r="K471" i="30"/>
  <c r="I472" i="30"/>
  <c r="J472" i="30"/>
  <c r="K472" i="30"/>
  <c r="I473" i="30"/>
  <c r="J473" i="30"/>
  <c r="K473" i="30"/>
  <c r="I474" i="30"/>
  <c r="J474" i="30"/>
  <c r="K474" i="30"/>
  <c r="I475" i="30"/>
  <c r="J475" i="30"/>
  <c r="K475" i="30"/>
  <c r="I476" i="30"/>
  <c r="J476" i="30"/>
  <c r="K476" i="30"/>
  <c r="I477" i="30"/>
  <c r="J477" i="30"/>
  <c r="K477" i="30"/>
  <c r="I478" i="30"/>
  <c r="J478" i="30"/>
  <c r="K478" i="30"/>
  <c r="I479" i="30"/>
  <c r="J479" i="30"/>
  <c r="K479" i="30"/>
  <c r="I480" i="30"/>
  <c r="J480" i="30"/>
  <c r="K480" i="30"/>
  <c r="I481" i="30"/>
  <c r="J481" i="30"/>
  <c r="K481" i="30"/>
  <c r="I482" i="30"/>
  <c r="J482" i="30"/>
  <c r="K482" i="30"/>
  <c r="I483" i="30"/>
  <c r="J483" i="30"/>
  <c r="K483" i="30"/>
  <c r="I484" i="30"/>
  <c r="J484" i="30"/>
  <c r="K484" i="30"/>
  <c r="I485" i="30"/>
  <c r="J485" i="30"/>
  <c r="K485" i="30"/>
  <c r="I486" i="30"/>
  <c r="J486" i="30"/>
  <c r="K486" i="30"/>
  <c r="I487" i="30"/>
  <c r="J487" i="30"/>
  <c r="K487" i="30"/>
  <c r="I488" i="30"/>
  <c r="J488" i="30"/>
  <c r="K488" i="30"/>
  <c r="I489" i="30"/>
  <c r="J489" i="30"/>
  <c r="K489" i="30"/>
  <c r="I490" i="30"/>
  <c r="J490" i="30"/>
  <c r="K490" i="30"/>
  <c r="I491" i="30"/>
  <c r="J491" i="30"/>
  <c r="K491" i="30"/>
  <c r="I492" i="30"/>
  <c r="J492" i="30"/>
  <c r="K492" i="30"/>
  <c r="I493" i="30"/>
  <c r="J493" i="30"/>
  <c r="K493" i="30"/>
  <c r="I494" i="30"/>
  <c r="J494" i="30"/>
  <c r="K494" i="30"/>
  <c r="I495" i="30"/>
  <c r="J495" i="30"/>
  <c r="K495" i="30"/>
  <c r="I496" i="30"/>
  <c r="J496" i="30"/>
  <c r="K496" i="30"/>
  <c r="I497" i="30"/>
  <c r="J497" i="30"/>
  <c r="K497" i="30"/>
  <c r="I498" i="30"/>
  <c r="J498" i="30"/>
  <c r="K498" i="30"/>
  <c r="I499" i="30"/>
  <c r="J499" i="30"/>
  <c r="K499" i="30"/>
  <c r="I500" i="30"/>
  <c r="J500" i="30"/>
  <c r="K500" i="30"/>
  <c r="I501" i="30"/>
  <c r="J501" i="30"/>
  <c r="K501" i="30"/>
  <c r="I502" i="30"/>
  <c r="J502" i="30"/>
  <c r="K502" i="30"/>
  <c r="I503" i="30"/>
  <c r="J503" i="30"/>
  <c r="K503" i="30"/>
  <c r="I504" i="30"/>
  <c r="J504" i="30"/>
  <c r="K504" i="30"/>
  <c r="I505" i="30"/>
  <c r="J505" i="30"/>
  <c r="K505" i="30"/>
  <c r="I506" i="30"/>
  <c r="J506" i="30"/>
  <c r="K506" i="30"/>
  <c r="I507" i="30"/>
  <c r="J507" i="30"/>
  <c r="K507" i="30"/>
  <c r="I508" i="30"/>
  <c r="J508" i="30"/>
  <c r="K508" i="30"/>
  <c r="I509" i="30"/>
  <c r="J509" i="30"/>
  <c r="K509" i="30"/>
  <c r="I510" i="30"/>
  <c r="J510" i="30"/>
  <c r="K510" i="30"/>
  <c r="I511" i="30"/>
  <c r="J511" i="30"/>
  <c r="K511" i="30"/>
  <c r="I512" i="30"/>
  <c r="J512" i="30"/>
  <c r="K512" i="30"/>
  <c r="I513" i="30"/>
  <c r="J513" i="30"/>
  <c r="K513" i="30"/>
  <c r="I514" i="30"/>
  <c r="J514" i="30"/>
  <c r="K514" i="30"/>
  <c r="I515" i="30"/>
  <c r="J515" i="30"/>
  <c r="K515" i="30"/>
  <c r="I516" i="30"/>
  <c r="J516" i="30"/>
  <c r="K516" i="30"/>
  <c r="I517" i="30"/>
  <c r="J517" i="30"/>
  <c r="K517" i="30"/>
  <c r="I518" i="30"/>
  <c r="J518" i="30"/>
  <c r="K518" i="30"/>
  <c r="I519" i="30"/>
  <c r="J519" i="30"/>
  <c r="K519" i="30"/>
  <c r="I520" i="30"/>
  <c r="J520" i="30"/>
  <c r="K520" i="30"/>
  <c r="I521" i="30"/>
  <c r="J521" i="30"/>
  <c r="K521" i="30"/>
  <c r="I522" i="30"/>
  <c r="J522" i="30"/>
  <c r="K522" i="30"/>
  <c r="I523" i="30"/>
  <c r="J523" i="30"/>
  <c r="K523" i="30"/>
  <c r="I524" i="30"/>
  <c r="J524" i="30"/>
  <c r="K524" i="30"/>
  <c r="I525" i="30"/>
  <c r="J525" i="30"/>
  <c r="K525" i="30"/>
  <c r="I526" i="30"/>
  <c r="J526" i="30"/>
  <c r="K526" i="30"/>
  <c r="I527" i="30"/>
  <c r="J527" i="30"/>
  <c r="K527" i="30"/>
  <c r="I528" i="30"/>
  <c r="J528" i="30"/>
  <c r="K528" i="30"/>
  <c r="I529" i="30"/>
  <c r="J529" i="30"/>
  <c r="K529" i="30"/>
  <c r="I530" i="30"/>
  <c r="J530" i="30"/>
  <c r="K530" i="30"/>
  <c r="I531" i="30"/>
  <c r="J531" i="30"/>
  <c r="K531" i="30"/>
  <c r="I532" i="30"/>
  <c r="J532" i="30"/>
  <c r="K532" i="30"/>
  <c r="I533" i="30"/>
  <c r="J533" i="30"/>
  <c r="K533" i="30"/>
  <c r="I534" i="30"/>
  <c r="J534" i="30"/>
  <c r="K534" i="30"/>
  <c r="I535" i="30"/>
  <c r="J535" i="30"/>
  <c r="K535" i="30"/>
  <c r="I536" i="30"/>
  <c r="J536" i="30"/>
  <c r="K536" i="30"/>
  <c r="I537" i="30"/>
  <c r="J537" i="30"/>
  <c r="K537" i="30"/>
  <c r="I538" i="30"/>
  <c r="J538" i="30"/>
  <c r="K538" i="30"/>
  <c r="I539" i="30"/>
  <c r="J539" i="30"/>
  <c r="K539" i="30"/>
  <c r="I540" i="30"/>
  <c r="J540" i="30"/>
  <c r="K540" i="30"/>
  <c r="I541" i="30"/>
  <c r="J541" i="30"/>
  <c r="K541" i="30"/>
  <c r="I542" i="30"/>
  <c r="J542" i="30"/>
  <c r="K542" i="30"/>
  <c r="I543" i="30"/>
  <c r="J543" i="30"/>
  <c r="K543" i="30"/>
  <c r="I544" i="30"/>
  <c r="J544" i="30"/>
  <c r="K544" i="30"/>
  <c r="I545" i="30"/>
  <c r="J545" i="30"/>
  <c r="K545" i="30"/>
  <c r="I546" i="30"/>
  <c r="J546" i="30"/>
  <c r="K546" i="30"/>
  <c r="I547" i="30"/>
  <c r="J547" i="30"/>
  <c r="K547" i="30"/>
  <c r="I548" i="30"/>
  <c r="J548" i="30"/>
  <c r="K548" i="30"/>
  <c r="I549" i="30"/>
  <c r="J549" i="30"/>
  <c r="K549" i="30"/>
  <c r="I550" i="30"/>
  <c r="J550" i="30"/>
  <c r="K550" i="30"/>
  <c r="I551" i="30"/>
  <c r="J551" i="30"/>
  <c r="K551" i="30"/>
  <c r="I552" i="30"/>
  <c r="J552" i="30"/>
  <c r="K552" i="30"/>
  <c r="I553" i="30"/>
  <c r="J553" i="30"/>
  <c r="K553" i="30"/>
  <c r="I554" i="30"/>
  <c r="J554" i="30"/>
  <c r="K554" i="30"/>
  <c r="I555" i="30"/>
  <c r="J555" i="30"/>
  <c r="K555" i="30"/>
  <c r="I556" i="30"/>
  <c r="J556" i="30"/>
  <c r="K556" i="30"/>
  <c r="I557" i="30"/>
  <c r="J557" i="30"/>
  <c r="K557" i="30"/>
  <c r="I558" i="30"/>
  <c r="J558" i="30"/>
  <c r="K558" i="30"/>
  <c r="I559" i="30"/>
  <c r="J559" i="30"/>
  <c r="K559" i="30"/>
  <c r="I560" i="30"/>
  <c r="J560" i="30"/>
  <c r="K560" i="30"/>
  <c r="I561" i="30"/>
  <c r="J561" i="30"/>
  <c r="K561" i="30"/>
  <c r="I562" i="30"/>
  <c r="J562" i="30"/>
  <c r="K562" i="30"/>
  <c r="I563" i="30"/>
  <c r="J563" i="30"/>
  <c r="K563" i="30"/>
  <c r="I564" i="30"/>
  <c r="J564" i="30"/>
  <c r="K564" i="30"/>
  <c r="I565" i="30"/>
  <c r="J565" i="30"/>
  <c r="K565" i="30"/>
  <c r="I566" i="30"/>
  <c r="J566" i="30"/>
  <c r="K566" i="30"/>
  <c r="I567" i="30"/>
  <c r="J567" i="30"/>
  <c r="K567" i="30"/>
  <c r="I568" i="30"/>
  <c r="J568" i="30"/>
  <c r="K568" i="30"/>
  <c r="I569" i="30"/>
  <c r="J569" i="30"/>
  <c r="K569" i="30"/>
  <c r="I570" i="30"/>
  <c r="J570" i="30"/>
  <c r="K570" i="30"/>
  <c r="I571" i="30"/>
  <c r="J571" i="30"/>
  <c r="K571" i="30"/>
  <c r="I572" i="30"/>
  <c r="J572" i="30"/>
  <c r="K572" i="30"/>
  <c r="I573" i="30"/>
  <c r="J573" i="30"/>
  <c r="K573" i="30"/>
  <c r="I574" i="30"/>
  <c r="J574" i="30"/>
  <c r="K574" i="30"/>
  <c r="I575" i="30"/>
  <c r="J575" i="30"/>
  <c r="K575" i="30"/>
  <c r="I576" i="30"/>
  <c r="J576" i="30"/>
  <c r="K576" i="30"/>
  <c r="I577" i="30"/>
  <c r="J577" i="30"/>
  <c r="K577" i="30"/>
  <c r="I578" i="30"/>
  <c r="J578" i="30"/>
  <c r="K578" i="30"/>
  <c r="I579" i="30"/>
  <c r="J579" i="30"/>
  <c r="K579" i="30"/>
  <c r="I580" i="30"/>
  <c r="J580" i="30"/>
  <c r="K580" i="30"/>
  <c r="I581" i="30"/>
  <c r="J581" i="30"/>
  <c r="K581" i="30"/>
  <c r="I582" i="30"/>
  <c r="J582" i="30"/>
  <c r="K582" i="30"/>
  <c r="I583" i="30"/>
  <c r="J583" i="30"/>
  <c r="K583" i="30"/>
  <c r="I584" i="30"/>
  <c r="J584" i="30"/>
  <c r="K584" i="30"/>
  <c r="I585" i="30"/>
  <c r="J585" i="30"/>
  <c r="K585" i="30"/>
  <c r="I586" i="30"/>
  <c r="J586" i="30"/>
  <c r="K586" i="30"/>
  <c r="I587" i="30"/>
  <c r="J587" i="30"/>
  <c r="K587" i="30"/>
  <c r="I588" i="30"/>
  <c r="J588" i="30"/>
  <c r="K588" i="30"/>
  <c r="I589" i="30"/>
  <c r="J589" i="30"/>
  <c r="K589" i="30"/>
  <c r="I590" i="30"/>
  <c r="J590" i="30"/>
  <c r="K590" i="30"/>
  <c r="I591" i="30"/>
  <c r="J591" i="30"/>
  <c r="K591" i="30"/>
  <c r="I592" i="30"/>
  <c r="J592" i="30"/>
  <c r="K592" i="30"/>
  <c r="I593" i="30"/>
  <c r="J593" i="30"/>
  <c r="K593" i="30"/>
  <c r="I594" i="30"/>
  <c r="J594" i="30"/>
  <c r="K594" i="30"/>
  <c r="I595" i="30"/>
  <c r="J595" i="30"/>
  <c r="K595" i="30"/>
  <c r="I596" i="30"/>
  <c r="J596" i="30"/>
  <c r="K596" i="30"/>
  <c r="I597" i="30"/>
  <c r="J597" i="30"/>
  <c r="K597" i="30"/>
  <c r="I598" i="30"/>
  <c r="J598" i="30"/>
  <c r="K598" i="30"/>
  <c r="I599" i="30"/>
  <c r="J599" i="30"/>
  <c r="K599" i="30"/>
  <c r="I600" i="30"/>
  <c r="J600" i="30"/>
  <c r="K600" i="30"/>
  <c r="I601" i="30"/>
  <c r="J601" i="30"/>
  <c r="K601" i="30"/>
  <c r="I602" i="30"/>
  <c r="J602" i="30"/>
  <c r="K602" i="30"/>
  <c r="I603" i="30"/>
  <c r="J603" i="30"/>
  <c r="K603" i="30"/>
  <c r="I604" i="30"/>
  <c r="J604" i="30"/>
  <c r="K604" i="30"/>
  <c r="I605" i="30"/>
  <c r="J605" i="30"/>
  <c r="K605" i="30"/>
  <c r="I606" i="30"/>
  <c r="J606" i="30"/>
  <c r="K606" i="30"/>
  <c r="I607" i="30"/>
  <c r="J607" i="30"/>
  <c r="K607" i="30"/>
  <c r="I608" i="30"/>
  <c r="J608" i="30"/>
  <c r="K608" i="30"/>
  <c r="I609" i="30"/>
  <c r="J609" i="30"/>
  <c r="K609" i="30"/>
  <c r="I610" i="30"/>
  <c r="J610" i="30"/>
  <c r="K610" i="30"/>
  <c r="I611" i="30"/>
  <c r="J611" i="30"/>
  <c r="K611" i="30"/>
  <c r="I612" i="30"/>
  <c r="J612" i="30"/>
  <c r="K612" i="30"/>
  <c r="I613" i="30"/>
  <c r="J613" i="30"/>
  <c r="K613" i="30"/>
  <c r="I614" i="30"/>
  <c r="J614" i="30"/>
  <c r="K614" i="30"/>
  <c r="I615" i="30"/>
  <c r="J615" i="30"/>
  <c r="K615" i="30"/>
  <c r="I616" i="30"/>
  <c r="J616" i="30"/>
  <c r="K616" i="30"/>
  <c r="I617" i="30"/>
  <c r="J617" i="30"/>
  <c r="K617" i="30"/>
  <c r="I618" i="30"/>
  <c r="J618" i="30"/>
  <c r="K618" i="30"/>
  <c r="I619" i="30"/>
  <c r="J619" i="30"/>
  <c r="K619" i="30"/>
  <c r="I620" i="30"/>
  <c r="J620" i="30"/>
  <c r="K620" i="30"/>
  <c r="I621" i="30"/>
  <c r="J621" i="30"/>
  <c r="K621" i="30"/>
  <c r="I622" i="30"/>
  <c r="J622" i="30"/>
  <c r="K622" i="30"/>
  <c r="I623" i="30"/>
  <c r="J623" i="30"/>
  <c r="K623" i="30"/>
  <c r="I624" i="30"/>
  <c r="J624" i="30"/>
  <c r="K624" i="30"/>
  <c r="I625" i="30"/>
  <c r="J625" i="30"/>
  <c r="K625" i="30"/>
  <c r="I626" i="30"/>
  <c r="J626" i="30"/>
  <c r="K626" i="30"/>
  <c r="I627" i="30"/>
  <c r="J627" i="30"/>
  <c r="K627" i="30"/>
  <c r="I628" i="30"/>
  <c r="J628" i="30"/>
  <c r="K628" i="30"/>
  <c r="I629" i="30"/>
  <c r="J629" i="30"/>
  <c r="K629" i="30"/>
  <c r="I630" i="30"/>
  <c r="J630" i="30"/>
  <c r="K630" i="30"/>
  <c r="I631" i="30"/>
  <c r="J631" i="30"/>
  <c r="K631" i="30"/>
  <c r="I632" i="30"/>
  <c r="J632" i="30"/>
  <c r="K632" i="30"/>
  <c r="I633" i="30"/>
  <c r="J633" i="30"/>
  <c r="K633" i="30"/>
  <c r="I634" i="30"/>
  <c r="J634" i="30"/>
  <c r="K634" i="30"/>
  <c r="I635" i="30"/>
  <c r="J635" i="30"/>
  <c r="K635" i="30"/>
  <c r="I636" i="30"/>
  <c r="J636" i="30"/>
  <c r="K636" i="30"/>
  <c r="I637" i="30"/>
  <c r="J637" i="30"/>
  <c r="K637" i="30"/>
  <c r="I638" i="30"/>
  <c r="J638" i="30"/>
  <c r="K638" i="30"/>
  <c r="I639" i="30"/>
  <c r="J639" i="30"/>
  <c r="K639" i="30"/>
  <c r="I640" i="30"/>
  <c r="J640" i="30"/>
  <c r="K640" i="30"/>
  <c r="I641" i="30"/>
  <c r="J641" i="30"/>
  <c r="K641" i="30"/>
  <c r="I642" i="30"/>
  <c r="J642" i="30"/>
  <c r="K642" i="30"/>
  <c r="I643" i="30"/>
  <c r="J643" i="30"/>
  <c r="K643" i="30"/>
  <c r="I644" i="30"/>
  <c r="J644" i="30"/>
  <c r="K644" i="30"/>
  <c r="I645" i="30"/>
  <c r="J645" i="30"/>
  <c r="K645" i="30"/>
  <c r="I646" i="30"/>
  <c r="J646" i="30"/>
  <c r="K646" i="30"/>
  <c r="I647" i="30"/>
  <c r="J647" i="30"/>
  <c r="K647" i="30"/>
  <c r="I648" i="30"/>
  <c r="J648" i="30"/>
  <c r="K648" i="30"/>
  <c r="I649" i="30"/>
  <c r="J649" i="30"/>
  <c r="K649" i="30"/>
  <c r="I650" i="30"/>
  <c r="J650" i="30"/>
  <c r="K650" i="30"/>
  <c r="I651" i="30"/>
  <c r="J651" i="30"/>
  <c r="K651" i="30"/>
  <c r="I652" i="30"/>
  <c r="J652" i="30"/>
  <c r="K652" i="30"/>
  <c r="I653" i="30"/>
  <c r="J653" i="30"/>
  <c r="K653" i="30"/>
  <c r="I654" i="30"/>
  <c r="J654" i="30"/>
  <c r="K654" i="30"/>
  <c r="I655" i="30"/>
  <c r="J655" i="30"/>
  <c r="K655" i="30"/>
  <c r="I656" i="30"/>
  <c r="J656" i="30"/>
  <c r="K656" i="30"/>
  <c r="I657" i="30"/>
  <c r="J657" i="30"/>
  <c r="K657" i="30"/>
  <c r="I658" i="30"/>
  <c r="J658" i="30"/>
  <c r="K658" i="30"/>
  <c r="I659" i="30"/>
  <c r="J659" i="30"/>
  <c r="K659" i="30"/>
  <c r="I660" i="30"/>
  <c r="J660" i="30"/>
  <c r="K660" i="30"/>
  <c r="I661" i="30"/>
  <c r="J661" i="30"/>
  <c r="K661" i="30"/>
  <c r="I662" i="30"/>
  <c r="J662" i="30"/>
  <c r="K662" i="30"/>
  <c r="I663" i="30"/>
  <c r="J663" i="30"/>
  <c r="K663" i="30"/>
  <c r="I664" i="30"/>
  <c r="J664" i="30"/>
  <c r="K664" i="30"/>
  <c r="I665" i="30"/>
  <c r="J665" i="30"/>
  <c r="K665" i="30"/>
  <c r="I666" i="30"/>
  <c r="J666" i="30"/>
  <c r="K666" i="30"/>
  <c r="I667" i="30"/>
  <c r="J667" i="30"/>
  <c r="K667" i="30"/>
  <c r="I668" i="30"/>
  <c r="J668" i="30"/>
  <c r="K668" i="30"/>
  <c r="I669" i="30"/>
  <c r="J669" i="30"/>
  <c r="K669" i="30"/>
  <c r="I670" i="30"/>
  <c r="J670" i="30"/>
  <c r="K670" i="30"/>
  <c r="I671" i="30"/>
  <c r="J671" i="30"/>
  <c r="K671" i="30"/>
  <c r="I672" i="30"/>
  <c r="J672" i="30"/>
  <c r="K672" i="30"/>
  <c r="I673" i="30"/>
  <c r="J673" i="30"/>
  <c r="K673" i="30"/>
  <c r="I674" i="30"/>
  <c r="J674" i="30"/>
  <c r="K674" i="30"/>
  <c r="I675" i="30"/>
  <c r="J675" i="30"/>
  <c r="K675" i="30"/>
  <c r="I676" i="30"/>
  <c r="J676" i="30"/>
  <c r="K676" i="30"/>
  <c r="I677" i="30"/>
  <c r="J677" i="30"/>
  <c r="K677" i="30"/>
  <c r="I678" i="30"/>
  <c r="J678" i="30"/>
  <c r="K678" i="30"/>
  <c r="I679" i="30"/>
  <c r="J679" i="30"/>
  <c r="K679" i="30"/>
  <c r="I680" i="30"/>
  <c r="J680" i="30"/>
  <c r="K680" i="30"/>
  <c r="I681" i="30"/>
  <c r="J681" i="30"/>
  <c r="K681" i="30"/>
  <c r="I682" i="30"/>
  <c r="J682" i="30"/>
  <c r="K682" i="30"/>
  <c r="I683" i="30"/>
  <c r="J683" i="30"/>
  <c r="K683" i="30"/>
  <c r="I684" i="30"/>
  <c r="J684" i="30"/>
  <c r="K684" i="30"/>
  <c r="I685" i="30"/>
  <c r="J685" i="30"/>
  <c r="K685" i="30"/>
  <c r="I686" i="30"/>
  <c r="J686" i="30"/>
  <c r="K686" i="30"/>
  <c r="I687" i="30"/>
  <c r="J687" i="30"/>
  <c r="K687" i="30"/>
  <c r="I688" i="30"/>
  <c r="J688" i="30"/>
  <c r="K688" i="30"/>
  <c r="I689" i="30"/>
  <c r="J689" i="30"/>
  <c r="K689" i="30"/>
  <c r="I690" i="30"/>
  <c r="J690" i="30"/>
  <c r="K690" i="30"/>
  <c r="I691" i="30"/>
  <c r="J691" i="30"/>
  <c r="K691" i="30"/>
  <c r="I692" i="30"/>
  <c r="J692" i="30"/>
  <c r="K692" i="30"/>
  <c r="I693" i="30"/>
  <c r="J693" i="30"/>
  <c r="K693" i="30"/>
  <c r="I694" i="30"/>
  <c r="J694" i="30"/>
  <c r="K694" i="30"/>
  <c r="I695" i="30"/>
  <c r="J695" i="30"/>
  <c r="K695" i="30"/>
  <c r="I696" i="30"/>
  <c r="J696" i="30"/>
  <c r="K696" i="30"/>
  <c r="I697" i="30"/>
  <c r="J697" i="30"/>
  <c r="K697" i="30"/>
  <c r="I698" i="30"/>
  <c r="J698" i="30"/>
  <c r="K698" i="30"/>
  <c r="I699" i="30"/>
  <c r="J699" i="30"/>
  <c r="K699" i="30"/>
  <c r="I700" i="30"/>
  <c r="J700" i="30"/>
  <c r="K700" i="30"/>
  <c r="I701" i="30"/>
  <c r="J701" i="30"/>
  <c r="K701" i="30"/>
  <c r="I702" i="30"/>
  <c r="J702" i="30"/>
  <c r="K702" i="30"/>
  <c r="I703" i="30"/>
  <c r="J703" i="30"/>
  <c r="K703" i="30"/>
  <c r="I704" i="30"/>
  <c r="J704" i="30"/>
  <c r="K704" i="30"/>
  <c r="I705" i="30"/>
  <c r="J705" i="30"/>
  <c r="K705" i="30"/>
  <c r="I706" i="30"/>
  <c r="J706" i="30"/>
  <c r="K706" i="30"/>
  <c r="I707" i="30"/>
  <c r="J707" i="30"/>
  <c r="K707" i="30"/>
  <c r="I708" i="30"/>
  <c r="J708" i="30"/>
  <c r="K708" i="30"/>
  <c r="I709" i="30"/>
  <c r="J709" i="30"/>
  <c r="K709" i="30"/>
  <c r="I710" i="30"/>
  <c r="J710" i="30"/>
  <c r="K710" i="30"/>
  <c r="I711" i="30"/>
  <c r="J711" i="30"/>
  <c r="K711" i="30"/>
  <c r="I712" i="30"/>
  <c r="J712" i="30"/>
  <c r="K712" i="30"/>
  <c r="I713" i="30"/>
  <c r="J713" i="30"/>
  <c r="K713" i="30"/>
  <c r="I714" i="30"/>
  <c r="J714" i="30"/>
  <c r="K714" i="30"/>
  <c r="I715" i="30"/>
  <c r="J715" i="30"/>
  <c r="K715" i="30"/>
  <c r="I716" i="30"/>
  <c r="J716" i="30"/>
  <c r="K716" i="30"/>
  <c r="I717" i="30"/>
  <c r="J717" i="30"/>
  <c r="K717" i="30"/>
  <c r="I718" i="30"/>
  <c r="J718" i="30"/>
  <c r="K718" i="30"/>
  <c r="I719" i="30"/>
  <c r="J719" i="30"/>
  <c r="K719" i="30"/>
  <c r="I720" i="30"/>
  <c r="J720" i="30"/>
  <c r="K720" i="30"/>
  <c r="I721" i="30"/>
  <c r="J721" i="30"/>
  <c r="K721" i="30"/>
  <c r="I722" i="30"/>
  <c r="J722" i="30"/>
  <c r="K722" i="30"/>
  <c r="I723" i="30"/>
  <c r="J723" i="30"/>
  <c r="K723" i="30"/>
  <c r="I724" i="30"/>
  <c r="J724" i="30"/>
  <c r="K724" i="30"/>
  <c r="I725" i="30"/>
  <c r="J725" i="30"/>
  <c r="K725" i="30"/>
  <c r="I726" i="30"/>
  <c r="J726" i="30"/>
  <c r="K726" i="30"/>
  <c r="I727" i="30"/>
  <c r="J727" i="30"/>
  <c r="K727" i="30"/>
  <c r="I728" i="30"/>
  <c r="J728" i="30"/>
  <c r="K728" i="30"/>
  <c r="I729" i="30"/>
  <c r="J729" i="30"/>
  <c r="K729" i="30"/>
  <c r="I730" i="30"/>
  <c r="J730" i="30"/>
  <c r="K730" i="30"/>
  <c r="I731" i="30"/>
  <c r="J731" i="30"/>
  <c r="K731" i="30"/>
  <c r="I732" i="30"/>
  <c r="J732" i="30"/>
  <c r="K732" i="30"/>
  <c r="I733" i="30"/>
  <c r="J733" i="30"/>
  <c r="K733" i="30"/>
  <c r="I734" i="30"/>
  <c r="J734" i="30"/>
  <c r="K734" i="30"/>
  <c r="I735" i="30"/>
  <c r="J735" i="30"/>
  <c r="K735" i="30"/>
  <c r="I736" i="30"/>
  <c r="J736" i="30"/>
  <c r="K736" i="30"/>
  <c r="I737" i="30"/>
  <c r="J737" i="30"/>
  <c r="K737" i="30"/>
  <c r="I738" i="30"/>
  <c r="J738" i="30"/>
  <c r="K738" i="30"/>
  <c r="I739" i="30"/>
  <c r="J739" i="30"/>
  <c r="K739" i="30"/>
  <c r="I740" i="30"/>
  <c r="J740" i="30"/>
  <c r="K740" i="30"/>
  <c r="I741" i="30"/>
  <c r="J741" i="30"/>
  <c r="K741" i="30"/>
  <c r="I742" i="30"/>
  <c r="J742" i="30"/>
  <c r="K742" i="30"/>
  <c r="I743" i="30"/>
  <c r="J743" i="30"/>
  <c r="K743" i="30"/>
  <c r="I744" i="30"/>
  <c r="J744" i="30"/>
  <c r="K744" i="30"/>
  <c r="I745" i="30"/>
  <c r="J745" i="30"/>
  <c r="K745" i="30"/>
  <c r="I746" i="30"/>
  <c r="J746" i="30"/>
  <c r="K746" i="30"/>
  <c r="I747" i="30"/>
  <c r="J747" i="30"/>
  <c r="K747" i="30"/>
  <c r="I748" i="30"/>
  <c r="J748" i="30"/>
  <c r="K748" i="30"/>
  <c r="I749" i="30"/>
  <c r="J749" i="30"/>
  <c r="K749" i="30"/>
  <c r="I750" i="30"/>
  <c r="J750" i="30"/>
  <c r="K750" i="30"/>
  <c r="I751" i="30"/>
  <c r="J751" i="30"/>
  <c r="K751" i="30"/>
  <c r="I752" i="30"/>
  <c r="J752" i="30"/>
  <c r="K752" i="30"/>
  <c r="I753" i="30"/>
  <c r="J753" i="30"/>
  <c r="K753" i="30"/>
  <c r="I754" i="30"/>
  <c r="J754" i="30"/>
  <c r="K754" i="30"/>
  <c r="I755" i="30"/>
  <c r="J755" i="30"/>
  <c r="K755" i="30"/>
  <c r="I756" i="30"/>
  <c r="J756" i="30"/>
  <c r="K756" i="30"/>
  <c r="I757" i="30"/>
  <c r="J757" i="30"/>
  <c r="K757" i="30"/>
  <c r="I758" i="30"/>
  <c r="J758" i="30"/>
  <c r="K758" i="30"/>
  <c r="I759" i="30"/>
  <c r="J759" i="30"/>
  <c r="K759" i="30"/>
  <c r="I760" i="30"/>
  <c r="J760" i="30"/>
  <c r="K760" i="30"/>
  <c r="I761" i="30"/>
  <c r="J761" i="30"/>
  <c r="K761" i="30"/>
  <c r="I762" i="30"/>
  <c r="J762" i="30"/>
  <c r="K762" i="30"/>
  <c r="I763" i="30"/>
  <c r="J763" i="30"/>
  <c r="K763" i="30"/>
  <c r="I764" i="30"/>
  <c r="J764" i="30"/>
  <c r="K764" i="30"/>
  <c r="I765" i="30"/>
  <c r="J765" i="30"/>
  <c r="K765" i="30"/>
  <c r="I766" i="30"/>
  <c r="J766" i="30"/>
  <c r="K766" i="30"/>
  <c r="I767" i="30"/>
  <c r="J767" i="30"/>
  <c r="K767" i="30"/>
  <c r="I768" i="30"/>
  <c r="J768" i="30"/>
  <c r="K768" i="30"/>
  <c r="I769" i="30"/>
  <c r="J769" i="30"/>
  <c r="K769" i="30"/>
  <c r="I770" i="30"/>
  <c r="J770" i="30"/>
  <c r="K770" i="30"/>
  <c r="I771" i="30"/>
  <c r="J771" i="30"/>
  <c r="K771" i="30"/>
  <c r="I772" i="30"/>
  <c r="J772" i="30"/>
  <c r="K772" i="30"/>
  <c r="I773" i="30"/>
  <c r="J773" i="30"/>
  <c r="K773" i="30"/>
  <c r="I774" i="30"/>
  <c r="J774" i="30"/>
  <c r="K774" i="30"/>
  <c r="I775" i="30"/>
  <c r="J775" i="30"/>
  <c r="K775" i="30"/>
  <c r="I776" i="30"/>
  <c r="J776" i="30"/>
  <c r="K776" i="30"/>
  <c r="I777" i="30"/>
  <c r="J777" i="30"/>
  <c r="K777" i="30"/>
  <c r="I778" i="30"/>
  <c r="J778" i="30"/>
  <c r="K778" i="30"/>
  <c r="I779" i="30"/>
  <c r="J779" i="30"/>
  <c r="K779" i="30"/>
  <c r="I780" i="30"/>
  <c r="J780" i="30"/>
  <c r="K780" i="30"/>
  <c r="I781" i="30"/>
  <c r="J781" i="30"/>
  <c r="K781" i="30"/>
  <c r="I782" i="30"/>
  <c r="J782" i="30"/>
  <c r="K782" i="30"/>
  <c r="I783" i="30"/>
  <c r="J783" i="30"/>
  <c r="K783" i="30"/>
  <c r="I784" i="30"/>
  <c r="J784" i="30"/>
  <c r="K784" i="30"/>
  <c r="I785" i="30"/>
  <c r="J785" i="30"/>
  <c r="K785" i="30"/>
  <c r="I786" i="30"/>
  <c r="J786" i="30"/>
  <c r="K786" i="30"/>
  <c r="I787" i="30"/>
  <c r="J787" i="30"/>
  <c r="K787" i="30"/>
  <c r="I788" i="30"/>
  <c r="J788" i="30"/>
  <c r="K788" i="30"/>
  <c r="I789" i="30"/>
  <c r="J789" i="30"/>
  <c r="K789" i="30"/>
  <c r="I790" i="30"/>
  <c r="J790" i="30"/>
  <c r="K790" i="30"/>
  <c r="I791" i="30"/>
  <c r="J791" i="30"/>
  <c r="K791" i="30"/>
  <c r="I792" i="30"/>
  <c r="J792" i="30"/>
  <c r="K792" i="30"/>
  <c r="I793" i="30"/>
  <c r="J793" i="30"/>
  <c r="K793" i="30"/>
  <c r="I794" i="30"/>
  <c r="J794" i="30"/>
  <c r="K794" i="30"/>
  <c r="I795" i="30"/>
  <c r="J795" i="30"/>
  <c r="K795" i="30"/>
  <c r="I796" i="30"/>
  <c r="J796" i="30"/>
  <c r="K796" i="30"/>
  <c r="I797" i="30"/>
  <c r="J797" i="30"/>
  <c r="K797" i="30"/>
  <c r="I798" i="30"/>
  <c r="J798" i="30"/>
  <c r="K798" i="30"/>
  <c r="I799" i="30"/>
  <c r="J799" i="30"/>
  <c r="K799" i="30"/>
  <c r="I800" i="30"/>
  <c r="J800" i="30"/>
  <c r="K800" i="30"/>
  <c r="I801" i="30"/>
  <c r="J801" i="30"/>
  <c r="K801" i="30"/>
  <c r="I802" i="30"/>
  <c r="J802" i="30"/>
  <c r="K802" i="30"/>
  <c r="I803" i="30"/>
  <c r="J803" i="30"/>
  <c r="K803" i="30"/>
  <c r="I804" i="30"/>
  <c r="J804" i="30"/>
  <c r="K804" i="30"/>
  <c r="I805" i="30"/>
  <c r="J805" i="30"/>
  <c r="K805" i="30"/>
  <c r="I806" i="30"/>
  <c r="J806" i="30"/>
  <c r="K806" i="30"/>
  <c r="I807" i="30"/>
  <c r="J807" i="30"/>
  <c r="K807" i="30"/>
  <c r="I808" i="30"/>
  <c r="J808" i="30"/>
  <c r="K808" i="30"/>
  <c r="I809" i="30"/>
  <c r="J809" i="30"/>
  <c r="K809" i="30"/>
  <c r="I810" i="30"/>
  <c r="J810" i="30"/>
  <c r="K810" i="30"/>
  <c r="I811" i="30"/>
  <c r="J811" i="30"/>
  <c r="K811" i="30"/>
  <c r="I812" i="30"/>
  <c r="J812" i="30"/>
  <c r="K812" i="30"/>
  <c r="I813" i="30"/>
  <c r="J813" i="30"/>
  <c r="K813" i="30"/>
  <c r="I814" i="30"/>
  <c r="J814" i="30"/>
  <c r="K814" i="30"/>
  <c r="I815" i="30"/>
  <c r="J815" i="30"/>
  <c r="K815" i="30"/>
  <c r="I816" i="30"/>
  <c r="J816" i="30"/>
  <c r="K816" i="30"/>
  <c r="I817" i="30"/>
  <c r="J817" i="30"/>
  <c r="K817" i="30"/>
  <c r="I818" i="30"/>
  <c r="J818" i="30"/>
  <c r="K818" i="30"/>
  <c r="I819" i="30"/>
  <c r="J819" i="30"/>
  <c r="K819" i="30"/>
  <c r="I820" i="30"/>
  <c r="J820" i="30"/>
  <c r="K820" i="30"/>
  <c r="I821" i="30"/>
  <c r="J821" i="30"/>
  <c r="K821" i="30"/>
  <c r="I822" i="30"/>
  <c r="J822" i="30"/>
  <c r="K822" i="30"/>
  <c r="I823" i="30"/>
  <c r="J823" i="30"/>
  <c r="K823" i="30"/>
  <c r="I824" i="30"/>
  <c r="J824" i="30"/>
  <c r="K824" i="30"/>
  <c r="I825" i="30"/>
  <c r="J825" i="30"/>
  <c r="K825" i="30"/>
  <c r="I826" i="30"/>
  <c r="J826" i="30"/>
  <c r="K826" i="30"/>
  <c r="I827" i="30"/>
  <c r="J827" i="30"/>
  <c r="K827" i="30"/>
  <c r="I828" i="30"/>
  <c r="J828" i="30"/>
  <c r="K828" i="30"/>
  <c r="I829" i="30"/>
  <c r="J829" i="30"/>
  <c r="K829" i="30"/>
  <c r="I830" i="30"/>
  <c r="J830" i="30"/>
  <c r="K830" i="30"/>
  <c r="I831" i="30"/>
  <c r="J831" i="30"/>
  <c r="K831" i="30"/>
  <c r="I832" i="30"/>
  <c r="J832" i="30"/>
  <c r="K832" i="30"/>
  <c r="I833" i="30"/>
  <c r="J833" i="30"/>
  <c r="K833" i="30"/>
  <c r="I834" i="30"/>
  <c r="J834" i="30"/>
  <c r="K834" i="30"/>
  <c r="I835" i="30"/>
  <c r="J835" i="30"/>
  <c r="K835" i="30"/>
  <c r="I836" i="30"/>
  <c r="J836" i="30"/>
  <c r="K836" i="30"/>
  <c r="I837" i="30"/>
  <c r="J837" i="30"/>
  <c r="K837" i="30"/>
  <c r="I838" i="30"/>
  <c r="J838" i="30"/>
  <c r="K838" i="30"/>
  <c r="I839" i="30"/>
  <c r="J839" i="30"/>
  <c r="K839" i="30"/>
  <c r="I840" i="30"/>
  <c r="J840" i="30"/>
  <c r="K840" i="30"/>
  <c r="I841" i="30"/>
  <c r="J841" i="30"/>
  <c r="K841" i="30"/>
  <c r="I842" i="30"/>
  <c r="J842" i="30"/>
  <c r="K842" i="30"/>
  <c r="I843" i="30"/>
  <c r="J843" i="30"/>
  <c r="K843" i="30"/>
  <c r="I844" i="30"/>
  <c r="J844" i="30"/>
  <c r="K844" i="30"/>
  <c r="I845" i="30"/>
  <c r="J845" i="30"/>
  <c r="K845" i="30"/>
  <c r="I846" i="30"/>
  <c r="J846" i="30"/>
  <c r="K846" i="30"/>
  <c r="I847" i="30"/>
  <c r="J847" i="30"/>
  <c r="K847" i="30"/>
  <c r="I848" i="30"/>
  <c r="J848" i="30"/>
  <c r="K848" i="30"/>
  <c r="I849" i="30"/>
  <c r="J849" i="30"/>
  <c r="K849" i="30"/>
  <c r="I850" i="30"/>
  <c r="J850" i="30"/>
  <c r="K850" i="30"/>
  <c r="I851" i="30"/>
  <c r="J851" i="30"/>
  <c r="K851" i="30"/>
  <c r="I852" i="30"/>
  <c r="J852" i="30"/>
  <c r="K852" i="30"/>
  <c r="I853" i="30"/>
  <c r="J853" i="30"/>
  <c r="K853" i="30"/>
  <c r="I854" i="30"/>
  <c r="J854" i="30"/>
  <c r="K854" i="30"/>
  <c r="I855" i="30"/>
  <c r="J855" i="30"/>
  <c r="K855" i="30"/>
  <c r="I856" i="30"/>
  <c r="J856" i="30"/>
  <c r="K856" i="30"/>
  <c r="I857" i="30"/>
  <c r="J857" i="30"/>
  <c r="K857" i="30"/>
  <c r="I858" i="30"/>
  <c r="J858" i="30"/>
  <c r="K858" i="30"/>
  <c r="I859" i="30"/>
  <c r="J859" i="30"/>
  <c r="K859" i="30"/>
  <c r="I860" i="30"/>
  <c r="J860" i="30"/>
  <c r="K860" i="30"/>
  <c r="I861" i="30"/>
  <c r="J861" i="30"/>
  <c r="K861" i="30"/>
  <c r="I862" i="30"/>
  <c r="J862" i="30"/>
  <c r="K862" i="30"/>
  <c r="I863" i="30"/>
  <c r="J863" i="30"/>
  <c r="K863" i="30"/>
  <c r="I864" i="30"/>
  <c r="J864" i="30"/>
  <c r="K864" i="30"/>
  <c r="I865" i="30"/>
  <c r="J865" i="30"/>
  <c r="K865" i="30"/>
  <c r="I866" i="30"/>
  <c r="J866" i="30"/>
  <c r="K866" i="30"/>
  <c r="I867" i="30"/>
  <c r="J867" i="30"/>
  <c r="K867" i="30"/>
  <c r="I868" i="30"/>
  <c r="J868" i="30"/>
  <c r="K868" i="30"/>
  <c r="I869" i="30"/>
  <c r="J869" i="30"/>
  <c r="K869" i="30"/>
  <c r="I870" i="30"/>
  <c r="J870" i="30"/>
  <c r="K870" i="30"/>
  <c r="I871" i="30"/>
  <c r="J871" i="30"/>
  <c r="K871" i="30"/>
  <c r="I872" i="30"/>
  <c r="J872" i="30"/>
  <c r="K872" i="30"/>
  <c r="I873" i="30"/>
  <c r="J873" i="30"/>
  <c r="K873" i="30"/>
  <c r="I874" i="30"/>
  <c r="J874" i="30"/>
  <c r="K874" i="30"/>
  <c r="I875" i="30"/>
  <c r="J875" i="30"/>
  <c r="K875" i="30"/>
  <c r="I876" i="30"/>
  <c r="J876" i="30"/>
  <c r="K876" i="30"/>
  <c r="I877" i="30"/>
  <c r="J877" i="30"/>
  <c r="K877" i="30"/>
  <c r="I878" i="30"/>
  <c r="J878" i="30"/>
  <c r="K878" i="30"/>
  <c r="I879" i="30"/>
  <c r="J879" i="30"/>
  <c r="K879" i="30"/>
  <c r="I880" i="30"/>
  <c r="J880" i="30"/>
  <c r="K880" i="30"/>
  <c r="I881" i="30"/>
  <c r="J881" i="30"/>
  <c r="K881" i="30"/>
  <c r="I882" i="30"/>
  <c r="J882" i="30"/>
  <c r="K882" i="30"/>
  <c r="I883" i="30"/>
  <c r="J883" i="30"/>
  <c r="K883" i="30"/>
  <c r="I884" i="30"/>
  <c r="J884" i="30"/>
  <c r="K884" i="30"/>
  <c r="I885" i="30"/>
  <c r="J885" i="30"/>
  <c r="K885" i="30"/>
  <c r="I886" i="30"/>
  <c r="J886" i="30"/>
  <c r="K886" i="30"/>
  <c r="I887" i="30"/>
  <c r="J887" i="30"/>
  <c r="K887" i="30"/>
  <c r="I888" i="30"/>
  <c r="J888" i="30"/>
  <c r="K888" i="30"/>
  <c r="I889" i="30"/>
  <c r="J889" i="30"/>
  <c r="K889" i="30"/>
  <c r="I890" i="30"/>
  <c r="J890" i="30"/>
  <c r="K890" i="30"/>
  <c r="I891" i="30"/>
  <c r="J891" i="30"/>
  <c r="K891" i="30"/>
  <c r="I892" i="30"/>
  <c r="J892" i="30"/>
  <c r="K892" i="30"/>
  <c r="I893" i="30"/>
  <c r="J893" i="30"/>
  <c r="K893" i="30"/>
  <c r="I894" i="30"/>
  <c r="J894" i="30"/>
  <c r="K894" i="30"/>
  <c r="I895" i="30"/>
  <c r="J895" i="30"/>
  <c r="K895" i="30"/>
  <c r="I896" i="30"/>
  <c r="J896" i="30"/>
  <c r="K896" i="30"/>
  <c r="I897" i="30"/>
  <c r="J897" i="30"/>
  <c r="K897" i="30"/>
  <c r="I898" i="30"/>
  <c r="J898" i="30"/>
  <c r="K898" i="30"/>
  <c r="I899" i="30"/>
  <c r="J899" i="30"/>
  <c r="K899" i="30"/>
  <c r="I900" i="30"/>
  <c r="J900" i="30"/>
  <c r="K900" i="30"/>
  <c r="I901" i="30"/>
  <c r="J901" i="30"/>
  <c r="K901" i="30"/>
  <c r="I902" i="30"/>
  <c r="J902" i="30"/>
  <c r="K902" i="30"/>
  <c r="I903" i="30"/>
  <c r="J903" i="30"/>
  <c r="K903" i="30"/>
  <c r="I904" i="30"/>
  <c r="J904" i="30"/>
  <c r="K904" i="30"/>
  <c r="I905" i="30"/>
  <c r="J905" i="30"/>
  <c r="K905" i="30"/>
  <c r="I906" i="30"/>
  <c r="J906" i="30"/>
  <c r="K906" i="30"/>
  <c r="I907" i="30"/>
  <c r="J907" i="30"/>
  <c r="K907" i="30"/>
  <c r="I908" i="30"/>
  <c r="J908" i="30"/>
  <c r="K908" i="30"/>
  <c r="I909" i="30"/>
  <c r="J909" i="30"/>
  <c r="K909" i="30"/>
  <c r="I910" i="30"/>
  <c r="J910" i="30"/>
  <c r="K910" i="30"/>
  <c r="I911" i="30"/>
  <c r="J911" i="30"/>
  <c r="K911" i="30"/>
  <c r="I912" i="30"/>
  <c r="J912" i="30"/>
  <c r="K912" i="30"/>
  <c r="I913" i="30"/>
  <c r="J913" i="30"/>
  <c r="K913" i="30"/>
  <c r="I914" i="30"/>
  <c r="J914" i="30"/>
  <c r="K914" i="30"/>
  <c r="I915" i="30"/>
  <c r="J915" i="30"/>
  <c r="K915" i="30"/>
  <c r="I916" i="30"/>
  <c r="J916" i="30"/>
  <c r="K916" i="30"/>
  <c r="I917" i="30"/>
  <c r="J917" i="30"/>
  <c r="K917" i="30"/>
  <c r="I918" i="30"/>
  <c r="J918" i="30"/>
  <c r="K918" i="30"/>
  <c r="I919" i="30"/>
  <c r="J919" i="30"/>
  <c r="K919" i="30"/>
  <c r="I920" i="30"/>
  <c r="J920" i="30"/>
  <c r="K920" i="30"/>
  <c r="I921" i="30"/>
  <c r="J921" i="30"/>
  <c r="K921" i="30"/>
  <c r="I922" i="30"/>
  <c r="J922" i="30"/>
  <c r="K922" i="30"/>
  <c r="I923" i="30"/>
  <c r="J923" i="30"/>
  <c r="K923" i="30"/>
  <c r="I924" i="30"/>
  <c r="J924" i="30"/>
  <c r="K924" i="30"/>
  <c r="I925" i="30"/>
  <c r="J925" i="30"/>
  <c r="K925" i="30"/>
  <c r="I926" i="30"/>
  <c r="J926" i="30"/>
  <c r="K926" i="30"/>
  <c r="I927" i="30"/>
  <c r="J927" i="30"/>
  <c r="K927" i="30"/>
  <c r="I928" i="30"/>
  <c r="J928" i="30"/>
  <c r="K928" i="30"/>
  <c r="I929" i="30"/>
  <c r="J929" i="30"/>
  <c r="K929" i="30"/>
  <c r="I930" i="30"/>
  <c r="J930" i="30"/>
  <c r="K930" i="30"/>
  <c r="I931" i="30"/>
  <c r="J931" i="30"/>
  <c r="K931" i="30"/>
  <c r="I932" i="30"/>
  <c r="J932" i="30"/>
  <c r="K932" i="30"/>
  <c r="I933" i="30"/>
  <c r="J933" i="30"/>
  <c r="K933" i="30"/>
  <c r="I934" i="30"/>
  <c r="J934" i="30"/>
  <c r="K934" i="30"/>
  <c r="I935" i="30"/>
  <c r="J935" i="30"/>
  <c r="K935" i="30"/>
  <c r="I936" i="30"/>
  <c r="J936" i="30"/>
  <c r="K936" i="30"/>
  <c r="I937" i="30"/>
  <c r="J937" i="30"/>
  <c r="K937" i="30"/>
  <c r="I938" i="30"/>
  <c r="J938" i="30"/>
  <c r="K938" i="30"/>
  <c r="I939" i="30"/>
  <c r="J939" i="30"/>
  <c r="K939" i="30"/>
  <c r="I940" i="30"/>
  <c r="J940" i="30"/>
  <c r="K940" i="30"/>
  <c r="I941" i="30"/>
  <c r="J941" i="30"/>
  <c r="K941" i="30"/>
  <c r="I942" i="30"/>
  <c r="J942" i="30"/>
  <c r="K942" i="30"/>
  <c r="I943" i="30"/>
  <c r="J943" i="30"/>
  <c r="K943" i="30"/>
  <c r="I944" i="30"/>
  <c r="J944" i="30"/>
  <c r="K944" i="30"/>
  <c r="I945" i="30"/>
  <c r="J945" i="30"/>
  <c r="K945" i="30"/>
  <c r="I946" i="30"/>
  <c r="J946" i="30"/>
  <c r="K946" i="30"/>
  <c r="I947" i="30"/>
  <c r="J947" i="30"/>
  <c r="K947" i="30"/>
  <c r="I948" i="30"/>
  <c r="J948" i="30"/>
  <c r="K948" i="30"/>
  <c r="I949" i="30"/>
  <c r="J949" i="30"/>
  <c r="K949" i="30"/>
  <c r="I950" i="30"/>
  <c r="J950" i="30"/>
  <c r="K950" i="30"/>
  <c r="I951" i="30"/>
  <c r="J951" i="30"/>
  <c r="K951" i="30"/>
  <c r="I952" i="30"/>
  <c r="J952" i="30"/>
  <c r="K952" i="30"/>
  <c r="I953" i="30"/>
  <c r="J953" i="30"/>
  <c r="K953" i="30"/>
  <c r="I954" i="30"/>
  <c r="J954" i="30"/>
  <c r="K954" i="30"/>
  <c r="I955" i="30"/>
  <c r="J955" i="30"/>
  <c r="K955" i="30"/>
  <c r="I956" i="30"/>
  <c r="J956" i="30"/>
  <c r="K956" i="30"/>
  <c r="I957" i="30"/>
  <c r="J957" i="30"/>
  <c r="K957" i="30"/>
  <c r="I958" i="30"/>
  <c r="J958" i="30"/>
  <c r="K958" i="30"/>
  <c r="I959" i="30"/>
  <c r="J959" i="30"/>
  <c r="K959" i="30"/>
  <c r="I960" i="30"/>
  <c r="J960" i="30"/>
  <c r="K960" i="30"/>
  <c r="I961" i="30"/>
  <c r="J961" i="30"/>
  <c r="K961" i="30"/>
  <c r="I962" i="30"/>
  <c r="J962" i="30"/>
  <c r="K962" i="30"/>
  <c r="I963" i="30"/>
  <c r="J963" i="30"/>
  <c r="K963" i="30"/>
  <c r="I964" i="30"/>
  <c r="J964" i="30"/>
  <c r="K964" i="30"/>
  <c r="I965" i="30"/>
  <c r="J965" i="30"/>
  <c r="K965" i="30"/>
  <c r="I966" i="30"/>
  <c r="J966" i="30"/>
  <c r="K966" i="30"/>
  <c r="I967" i="30"/>
  <c r="J967" i="30"/>
  <c r="K967" i="30"/>
  <c r="I968" i="30"/>
  <c r="J968" i="30"/>
  <c r="K968" i="30"/>
  <c r="I969" i="30"/>
  <c r="J969" i="30"/>
  <c r="K969" i="30"/>
  <c r="I970" i="30"/>
  <c r="J970" i="30"/>
  <c r="K970" i="30"/>
  <c r="I971" i="30"/>
  <c r="J971" i="30"/>
  <c r="K971" i="30"/>
  <c r="I972" i="30"/>
  <c r="J972" i="30"/>
  <c r="K972" i="30"/>
  <c r="I973" i="30"/>
  <c r="J973" i="30"/>
  <c r="K973" i="30"/>
  <c r="I974" i="30"/>
  <c r="J974" i="30"/>
  <c r="K974" i="30"/>
  <c r="I975" i="30"/>
  <c r="J975" i="30"/>
  <c r="K975" i="30"/>
  <c r="I976" i="30"/>
  <c r="J976" i="30"/>
  <c r="K976" i="30"/>
  <c r="I977" i="30"/>
  <c r="J977" i="30"/>
  <c r="K977" i="30"/>
  <c r="I978" i="30"/>
  <c r="J978" i="30"/>
  <c r="K978" i="30"/>
  <c r="I979" i="30"/>
  <c r="J979" i="30"/>
  <c r="K979" i="30"/>
  <c r="I980" i="30"/>
  <c r="J980" i="30"/>
  <c r="K980" i="30"/>
  <c r="I981" i="30"/>
  <c r="J981" i="30"/>
  <c r="K981" i="30"/>
  <c r="I982" i="30"/>
  <c r="J982" i="30"/>
  <c r="K982" i="30"/>
  <c r="I983" i="30"/>
  <c r="J983" i="30"/>
  <c r="K983" i="30"/>
  <c r="I984" i="30"/>
  <c r="J984" i="30"/>
  <c r="K984" i="30"/>
  <c r="I985" i="30"/>
  <c r="J985" i="30"/>
  <c r="K985" i="30"/>
  <c r="I986" i="30"/>
  <c r="J986" i="30"/>
  <c r="K986" i="30"/>
  <c r="I987" i="30"/>
  <c r="J987" i="30"/>
  <c r="K987" i="30"/>
  <c r="I988" i="30"/>
  <c r="J988" i="30"/>
  <c r="K988" i="30"/>
  <c r="I989" i="30"/>
  <c r="J989" i="30"/>
  <c r="K989" i="30"/>
  <c r="I990" i="30"/>
  <c r="J990" i="30"/>
  <c r="K990" i="30"/>
  <c r="I991" i="30"/>
  <c r="J991" i="30"/>
  <c r="K991" i="30"/>
  <c r="I992" i="30"/>
  <c r="J992" i="30"/>
  <c r="K992" i="30"/>
  <c r="I993" i="30"/>
  <c r="J993" i="30"/>
  <c r="K993" i="30"/>
  <c r="I994" i="30"/>
  <c r="J994" i="30"/>
  <c r="K994" i="30"/>
  <c r="I995" i="30"/>
  <c r="J995" i="30"/>
  <c r="K995" i="30"/>
  <c r="I996" i="30"/>
  <c r="J996" i="30"/>
  <c r="K996" i="30"/>
  <c r="I997" i="30"/>
  <c r="J997" i="30"/>
  <c r="K997" i="30"/>
  <c r="I998" i="30"/>
  <c r="J998" i="30"/>
  <c r="K998" i="30"/>
  <c r="I999" i="30"/>
  <c r="J999" i="30"/>
  <c r="K999" i="30"/>
  <c r="I1000" i="30"/>
  <c r="J1000" i="30"/>
  <c r="K1000" i="30"/>
  <c r="I1001" i="30"/>
  <c r="J1001" i="30"/>
  <c r="K1001" i="30"/>
  <c r="I1002" i="30"/>
  <c r="J1002" i="30"/>
  <c r="K1002" i="30"/>
  <c r="I1003" i="30"/>
  <c r="J1003" i="30"/>
  <c r="K1003" i="30"/>
  <c r="I1004" i="30"/>
  <c r="J1004" i="30"/>
  <c r="K1004" i="30"/>
  <c r="I1005" i="30"/>
  <c r="J1005" i="30"/>
  <c r="K1005" i="30"/>
  <c r="I1006" i="30"/>
  <c r="J1006" i="30"/>
  <c r="K1006" i="30"/>
  <c r="I1007" i="30"/>
  <c r="J1007" i="30"/>
  <c r="K1007" i="30"/>
  <c r="I1008" i="30"/>
  <c r="J1008" i="30"/>
  <c r="K1008" i="30"/>
  <c r="I1009" i="30"/>
  <c r="J1009" i="30"/>
  <c r="K1009" i="30"/>
  <c r="I1010" i="30"/>
  <c r="J1010" i="30"/>
  <c r="K1010" i="30"/>
  <c r="I1011" i="30"/>
  <c r="J1011" i="30"/>
  <c r="K1011" i="30"/>
  <c r="I1012" i="30"/>
  <c r="J1012" i="30"/>
  <c r="K1012" i="30"/>
  <c r="I1013" i="30"/>
  <c r="J1013" i="30"/>
  <c r="K1013" i="30"/>
  <c r="I1014" i="30"/>
  <c r="J1014" i="30"/>
  <c r="K1014" i="30"/>
  <c r="I1015" i="30"/>
  <c r="J1015" i="30"/>
  <c r="K1015" i="30"/>
  <c r="I1016" i="30"/>
  <c r="J1016" i="30"/>
  <c r="K1016" i="30"/>
  <c r="I1017" i="30"/>
  <c r="J1017" i="30"/>
  <c r="K1017" i="30"/>
  <c r="I1018" i="30"/>
  <c r="J1018" i="30"/>
  <c r="K1018" i="30"/>
  <c r="I1019" i="30"/>
  <c r="J1019" i="30"/>
  <c r="K1019" i="30"/>
  <c r="I1020" i="30"/>
  <c r="J1020" i="30"/>
  <c r="K1020" i="30"/>
  <c r="I1021" i="30"/>
  <c r="J1021" i="30"/>
  <c r="K1021" i="30"/>
  <c r="I1022" i="30"/>
  <c r="J1022" i="30"/>
  <c r="K1022" i="30"/>
  <c r="I1023" i="30"/>
  <c r="J1023" i="30"/>
  <c r="K1023" i="30"/>
  <c r="I1024" i="30"/>
  <c r="J1024" i="30"/>
  <c r="K1024" i="30"/>
  <c r="I1025" i="30"/>
  <c r="J1025" i="30"/>
  <c r="K1025" i="30"/>
  <c r="I1026" i="30"/>
  <c r="J1026" i="30"/>
  <c r="K1026" i="30"/>
  <c r="I1027" i="30"/>
  <c r="J1027" i="30"/>
  <c r="K1027" i="30"/>
  <c r="I1028" i="30"/>
  <c r="J1028" i="30"/>
  <c r="K1028" i="30"/>
  <c r="I1029" i="30"/>
  <c r="J1029" i="30"/>
  <c r="K1029" i="30"/>
  <c r="I1030" i="30"/>
  <c r="J1030" i="30"/>
  <c r="K1030" i="30"/>
  <c r="I1031" i="30"/>
  <c r="J1031" i="30"/>
  <c r="K1031" i="30"/>
  <c r="I1032" i="30"/>
  <c r="J1032" i="30"/>
  <c r="K1032" i="30"/>
  <c r="I1033" i="30"/>
  <c r="J1033" i="30"/>
  <c r="K1033" i="30"/>
  <c r="I1034" i="30"/>
  <c r="J1034" i="30"/>
  <c r="K1034" i="30"/>
  <c r="I1035" i="30"/>
  <c r="J1035" i="30"/>
  <c r="K1035" i="30"/>
  <c r="I1036" i="30"/>
  <c r="J1036" i="30"/>
  <c r="K1036" i="30"/>
  <c r="I1037" i="30"/>
  <c r="J1037" i="30"/>
  <c r="K1037" i="30"/>
  <c r="I1038" i="30"/>
  <c r="J1038" i="30"/>
  <c r="K1038" i="30"/>
  <c r="I1039" i="30"/>
  <c r="J1039" i="30"/>
  <c r="K1039" i="30"/>
  <c r="I1040" i="30"/>
  <c r="J1040" i="30"/>
  <c r="K1040" i="30"/>
  <c r="I1041" i="30"/>
  <c r="J1041" i="30"/>
  <c r="K1041" i="30"/>
  <c r="I1042" i="30"/>
  <c r="J1042" i="30"/>
  <c r="K1042" i="30"/>
  <c r="I1043" i="30"/>
  <c r="J1043" i="30"/>
  <c r="K1043" i="30"/>
  <c r="I1044" i="30"/>
  <c r="J1044" i="30"/>
  <c r="K1044" i="30"/>
  <c r="I1045" i="30"/>
  <c r="J1045" i="30"/>
  <c r="K1045" i="30"/>
  <c r="I1046" i="30"/>
  <c r="J1046" i="30"/>
  <c r="K1046" i="30"/>
  <c r="I1047" i="30"/>
  <c r="J1047" i="30"/>
  <c r="K1047" i="30"/>
  <c r="I1048" i="30"/>
  <c r="J1048" i="30"/>
  <c r="K1048" i="30"/>
  <c r="I1049" i="30"/>
  <c r="J1049" i="30"/>
  <c r="K1049" i="30"/>
  <c r="I1050" i="30"/>
  <c r="J1050" i="30"/>
  <c r="K1050" i="30"/>
  <c r="I1051" i="30"/>
  <c r="J1051" i="30"/>
  <c r="K1051" i="30"/>
  <c r="I1052" i="30"/>
  <c r="J1052" i="30"/>
  <c r="K1052" i="30"/>
  <c r="I1053" i="30"/>
  <c r="J1053" i="30"/>
  <c r="K1053" i="30"/>
  <c r="I1054" i="30"/>
  <c r="J1054" i="30"/>
  <c r="K1054" i="30"/>
  <c r="I1055" i="30"/>
  <c r="J1055" i="30"/>
  <c r="K1055" i="30"/>
  <c r="I1056" i="30"/>
  <c r="J1056" i="30"/>
  <c r="K1056" i="30"/>
  <c r="I1057" i="30"/>
  <c r="J1057" i="30"/>
  <c r="K1057" i="30"/>
  <c r="I1058" i="30"/>
  <c r="J1058" i="30"/>
  <c r="K1058" i="30"/>
  <c r="I1059" i="30"/>
  <c r="J1059" i="30"/>
  <c r="K1059" i="30"/>
  <c r="I1060" i="30"/>
  <c r="J1060" i="30"/>
  <c r="K1060" i="30"/>
  <c r="I1061" i="30"/>
  <c r="J1061" i="30"/>
  <c r="K1061" i="30"/>
  <c r="I1062" i="30"/>
  <c r="J1062" i="30"/>
  <c r="K1062" i="30"/>
  <c r="I1063" i="30"/>
  <c r="J1063" i="30"/>
  <c r="K1063" i="30"/>
  <c r="I1064" i="30"/>
  <c r="J1064" i="30"/>
  <c r="K1064" i="30"/>
  <c r="I1065" i="30"/>
  <c r="J1065" i="30"/>
  <c r="K1065" i="30"/>
  <c r="I1066" i="30"/>
  <c r="J1066" i="30"/>
  <c r="K1066" i="30"/>
  <c r="I1067" i="30"/>
  <c r="J1067" i="30"/>
  <c r="K1067" i="30"/>
  <c r="I1068" i="30"/>
  <c r="J1068" i="30"/>
  <c r="K1068" i="30"/>
  <c r="I1069" i="30"/>
  <c r="J1069" i="30"/>
  <c r="K1069" i="30"/>
  <c r="I1070" i="30"/>
  <c r="J1070" i="30"/>
  <c r="K1070" i="30"/>
  <c r="I1071" i="30"/>
  <c r="J1071" i="30"/>
  <c r="K1071" i="30"/>
  <c r="I1072" i="30"/>
  <c r="J1072" i="30"/>
  <c r="K1072" i="30"/>
  <c r="I1073" i="30"/>
  <c r="J1073" i="30"/>
  <c r="K1073" i="30"/>
  <c r="I1074" i="30"/>
  <c r="J1074" i="30"/>
  <c r="K1074" i="30"/>
  <c r="I1075" i="30"/>
  <c r="J1075" i="30"/>
  <c r="K1075" i="30"/>
  <c r="I1076" i="30"/>
  <c r="J1076" i="30"/>
  <c r="K1076" i="30"/>
  <c r="I1077" i="30"/>
  <c r="J1077" i="30"/>
  <c r="K1077" i="30"/>
  <c r="I1078" i="30"/>
  <c r="J1078" i="30"/>
  <c r="K1078" i="30"/>
  <c r="I1079" i="30"/>
  <c r="J1079" i="30"/>
  <c r="K1079" i="30"/>
  <c r="I1080" i="30"/>
  <c r="J1080" i="30"/>
  <c r="K1080" i="30"/>
  <c r="I1081" i="30"/>
  <c r="J1081" i="30"/>
  <c r="K1081" i="30"/>
  <c r="I1082" i="30"/>
  <c r="J1082" i="30"/>
  <c r="K1082" i="30"/>
  <c r="I1083" i="30"/>
  <c r="J1083" i="30"/>
  <c r="K1083" i="30"/>
  <c r="I1084" i="30"/>
  <c r="J1084" i="30"/>
  <c r="K1084" i="30"/>
  <c r="I1085" i="30"/>
  <c r="J1085" i="30"/>
  <c r="K1085" i="30"/>
  <c r="I1086" i="30"/>
  <c r="J1086" i="30"/>
  <c r="K1086" i="30"/>
  <c r="I1087" i="30"/>
  <c r="J1087" i="30"/>
  <c r="K1087" i="30"/>
  <c r="I1088" i="30"/>
  <c r="J1088" i="30"/>
  <c r="K1088" i="30"/>
  <c r="I1089" i="30"/>
  <c r="J1089" i="30"/>
  <c r="K1089" i="30"/>
  <c r="I1090" i="30"/>
  <c r="J1090" i="30"/>
  <c r="K1090" i="30"/>
  <c r="I1091" i="30"/>
  <c r="J1091" i="30"/>
  <c r="K1091" i="30"/>
  <c r="I1092" i="30"/>
  <c r="J1092" i="30"/>
  <c r="K1092" i="30"/>
  <c r="I1093" i="30"/>
  <c r="J1093" i="30"/>
  <c r="K1093" i="30"/>
  <c r="I1094" i="30"/>
  <c r="J1094" i="30"/>
  <c r="K1094" i="30"/>
  <c r="I1095" i="30"/>
  <c r="J1095" i="30"/>
  <c r="K1095" i="30"/>
  <c r="I1096" i="30"/>
  <c r="J1096" i="30"/>
  <c r="K1096" i="30"/>
  <c r="I1097" i="30"/>
  <c r="J1097" i="30"/>
  <c r="K1097" i="30"/>
  <c r="I1098" i="30"/>
  <c r="J1098" i="30"/>
  <c r="K1098" i="30"/>
  <c r="I1099" i="30"/>
  <c r="J1099" i="30"/>
  <c r="K1099" i="30"/>
  <c r="I1100" i="30"/>
  <c r="J1100" i="30"/>
  <c r="K1100" i="30"/>
  <c r="I1101" i="30"/>
  <c r="J1101" i="30"/>
  <c r="K1101" i="30"/>
  <c r="I1102" i="30"/>
  <c r="J1102" i="30"/>
  <c r="K1102" i="30"/>
  <c r="I1103" i="30"/>
  <c r="J1103" i="30"/>
  <c r="K1103" i="30"/>
  <c r="I1104" i="30"/>
  <c r="J1104" i="30"/>
  <c r="K1104" i="30"/>
  <c r="I1105" i="30"/>
  <c r="J1105" i="30"/>
  <c r="K1105" i="30"/>
  <c r="I1106" i="30"/>
  <c r="J1106" i="30"/>
  <c r="K1106" i="30"/>
  <c r="I1107" i="30"/>
  <c r="J1107" i="30"/>
  <c r="K1107" i="30"/>
  <c r="I1108" i="30"/>
  <c r="J1108" i="30"/>
  <c r="K1108" i="30"/>
  <c r="I1109" i="30"/>
  <c r="J1109" i="30"/>
  <c r="K1109" i="30"/>
  <c r="I1110" i="30"/>
  <c r="J1110" i="30"/>
  <c r="K1110" i="30"/>
  <c r="I1111" i="30"/>
  <c r="J1111" i="30"/>
  <c r="K1111" i="30"/>
  <c r="I1112" i="30"/>
  <c r="J1112" i="30"/>
  <c r="K1112" i="30"/>
  <c r="I1113" i="30"/>
  <c r="J1113" i="30"/>
  <c r="K1113" i="30"/>
  <c r="I1114" i="30"/>
  <c r="J1114" i="30"/>
  <c r="K1114" i="30"/>
  <c r="I1115" i="30"/>
  <c r="J1115" i="30"/>
  <c r="K1115" i="30"/>
  <c r="I1116" i="30"/>
  <c r="J1116" i="30"/>
  <c r="K1116" i="30"/>
  <c r="I1117" i="30"/>
  <c r="J1117" i="30"/>
  <c r="K1117" i="30"/>
  <c r="I1118" i="30"/>
  <c r="J1118" i="30"/>
  <c r="K1118" i="30"/>
  <c r="I1119" i="30"/>
  <c r="J1119" i="30"/>
  <c r="K1119" i="30"/>
  <c r="I1120" i="30"/>
  <c r="J1120" i="30"/>
  <c r="K1120" i="30"/>
  <c r="I1121" i="30"/>
  <c r="J1121" i="30"/>
  <c r="K1121" i="30"/>
  <c r="I1122" i="30"/>
  <c r="J1122" i="30"/>
  <c r="K1122" i="30"/>
  <c r="I1123" i="30"/>
  <c r="J1123" i="30"/>
  <c r="K1123" i="30"/>
  <c r="I1124" i="30"/>
  <c r="J1124" i="30"/>
  <c r="K1124" i="30"/>
  <c r="I1125" i="30"/>
  <c r="J1125" i="30"/>
  <c r="K1125" i="30"/>
  <c r="I1126" i="30"/>
  <c r="J1126" i="30"/>
  <c r="K1126" i="30"/>
  <c r="I1127" i="30"/>
  <c r="J1127" i="30"/>
  <c r="K1127" i="30"/>
  <c r="I1128" i="30"/>
  <c r="J1128" i="30"/>
  <c r="K1128" i="30"/>
  <c r="I1129" i="30"/>
  <c r="J1129" i="30"/>
  <c r="K1129" i="30"/>
  <c r="I1130" i="30"/>
  <c r="J1130" i="30"/>
  <c r="K1130" i="30"/>
  <c r="I1131" i="30"/>
  <c r="J1131" i="30"/>
  <c r="K1131" i="30"/>
  <c r="I1132" i="30"/>
  <c r="J1132" i="30"/>
  <c r="K1132" i="30"/>
  <c r="I1133" i="30"/>
  <c r="J1133" i="30"/>
  <c r="K1133" i="30"/>
  <c r="I1134" i="30"/>
  <c r="J1134" i="30"/>
  <c r="K1134" i="30"/>
  <c r="I1135" i="30"/>
  <c r="J1135" i="30"/>
  <c r="K1135" i="30"/>
  <c r="I1136" i="30"/>
  <c r="J1136" i="30"/>
  <c r="K1136" i="30"/>
  <c r="I1137" i="30"/>
  <c r="J1137" i="30"/>
  <c r="K1137" i="30"/>
  <c r="I1138" i="30"/>
  <c r="J1138" i="30"/>
  <c r="K1138" i="30"/>
  <c r="I1139" i="30"/>
  <c r="J1139" i="30"/>
  <c r="K1139" i="30"/>
  <c r="I1140" i="30"/>
  <c r="J1140" i="30"/>
  <c r="K1140" i="30"/>
  <c r="I1141" i="30"/>
  <c r="J1141" i="30"/>
  <c r="K1141" i="30"/>
  <c r="I1142" i="30"/>
  <c r="J1142" i="30"/>
  <c r="K1142" i="30"/>
  <c r="I1143" i="30"/>
  <c r="J1143" i="30"/>
  <c r="K1143" i="30"/>
  <c r="I1144" i="30"/>
  <c r="J1144" i="30"/>
  <c r="K1144" i="30"/>
  <c r="I1145" i="30"/>
  <c r="J1145" i="30"/>
  <c r="K1145" i="30"/>
  <c r="I1146" i="30"/>
  <c r="J1146" i="30"/>
  <c r="K1146" i="30"/>
  <c r="I1147" i="30"/>
  <c r="J1147" i="30"/>
  <c r="K1147" i="30"/>
  <c r="I1148" i="30"/>
  <c r="J1148" i="30"/>
  <c r="K1148" i="30"/>
  <c r="I1149" i="30"/>
  <c r="J1149" i="30"/>
  <c r="K1149" i="30"/>
  <c r="I1150" i="30"/>
  <c r="J1150" i="30"/>
  <c r="K1150" i="30"/>
  <c r="I1151" i="30"/>
  <c r="J1151" i="30"/>
  <c r="K1151" i="30"/>
  <c r="I1152" i="30"/>
  <c r="J1152" i="30"/>
  <c r="K1152" i="30"/>
  <c r="I1153" i="30"/>
  <c r="J1153" i="30"/>
  <c r="K1153" i="30"/>
  <c r="I1154" i="30"/>
  <c r="J1154" i="30"/>
  <c r="K1154" i="30"/>
  <c r="I1155" i="30"/>
  <c r="J1155" i="30"/>
  <c r="K1155" i="30"/>
  <c r="I1156" i="30"/>
  <c r="J1156" i="30"/>
  <c r="K1156" i="30"/>
  <c r="I1157" i="30"/>
  <c r="J1157" i="30"/>
  <c r="K1157" i="30"/>
  <c r="I1158" i="30"/>
  <c r="J1158" i="30"/>
  <c r="K1158" i="30"/>
  <c r="I1159" i="30"/>
  <c r="J1159" i="30"/>
  <c r="K1159" i="30"/>
  <c r="I1160" i="30"/>
  <c r="J1160" i="30"/>
  <c r="K1160" i="30"/>
  <c r="I1161" i="30"/>
  <c r="J1161" i="30"/>
  <c r="K1161" i="30"/>
  <c r="I1162" i="30"/>
  <c r="J1162" i="30"/>
  <c r="K1162" i="30"/>
  <c r="I1163" i="30"/>
  <c r="J1163" i="30"/>
  <c r="K1163" i="30"/>
  <c r="I1164" i="30"/>
  <c r="J1164" i="30"/>
  <c r="K1164" i="30"/>
  <c r="I1165" i="30"/>
  <c r="J1165" i="30"/>
  <c r="K1165" i="30"/>
  <c r="I1166" i="30"/>
  <c r="J1166" i="30"/>
  <c r="K1166" i="30"/>
  <c r="I1167" i="30"/>
  <c r="J1167" i="30"/>
  <c r="K1167" i="30"/>
  <c r="I1168" i="30"/>
  <c r="J1168" i="30"/>
  <c r="K1168" i="30"/>
  <c r="I1169" i="30"/>
  <c r="J1169" i="30"/>
  <c r="K1169" i="30"/>
  <c r="I1170" i="30"/>
  <c r="J1170" i="30"/>
  <c r="K1170" i="30"/>
  <c r="I1171" i="30"/>
  <c r="J1171" i="30"/>
  <c r="K1171" i="30"/>
  <c r="I1172" i="30"/>
  <c r="J1172" i="30"/>
  <c r="K1172" i="30"/>
  <c r="I1173" i="30"/>
  <c r="J1173" i="30"/>
  <c r="K1173" i="30"/>
  <c r="I1174" i="30"/>
  <c r="J1174" i="30"/>
  <c r="K1174" i="30"/>
  <c r="I1175" i="30"/>
  <c r="J1175" i="30"/>
  <c r="K1175" i="30"/>
  <c r="I1176" i="30"/>
  <c r="J1176" i="30"/>
  <c r="K1176" i="30"/>
  <c r="I1177" i="30"/>
  <c r="J1177" i="30"/>
  <c r="K1177" i="30"/>
  <c r="I1178" i="30"/>
  <c r="J1178" i="30"/>
  <c r="K1178" i="30"/>
  <c r="I1179" i="30"/>
  <c r="J1179" i="30"/>
  <c r="K1179" i="30"/>
  <c r="I1180" i="30"/>
  <c r="J1180" i="30"/>
  <c r="K1180" i="30"/>
  <c r="I1181" i="30"/>
  <c r="J1181" i="30"/>
  <c r="K1181" i="30"/>
  <c r="I1182" i="30"/>
  <c r="J1182" i="30"/>
  <c r="K1182" i="30"/>
  <c r="I1183" i="30"/>
  <c r="J1183" i="30"/>
  <c r="K1183" i="30"/>
  <c r="I1184" i="30"/>
  <c r="J1184" i="30"/>
  <c r="K1184" i="30"/>
  <c r="I1185" i="30"/>
  <c r="J1185" i="30"/>
  <c r="K1185" i="30"/>
  <c r="I1186" i="30"/>
  <c r="J1186" i="30"/>
  <c r="K1186" i="30"/>
  <c r="I1187" i="30"/>
  <c r="J1187" i="30"/>
  <c r="K1187" i="30"/>
  <c r="I1188" i="30"/>
  <c r="J1188" i="30"/>
  <c r="K1188" i="30"/>
  <c r="I1189" i="30"/>
  <c r="J1189" i="30"/>
  <c r="K1189" i="30"/>
  <c r="I1190" i="30"/>
  <c r="J1190" i="30"/>
  <c r="K1190" i="30"/>
  <c r="I1191" i="30"/>
  <c r="J1191" i="30"/>
  <c r="K1191" i="30"/>
  <c r="I1192" i="30"/>
  <c r="J1192" i="30"/>
  <c r="K1192" i="30"/>
  <c r="I1193" i="30"/>
  <c r="J1193" i="30"/>
  <c r="K1193" i="30"/>
  <c r="I1194" i="30"/>
  <c r="J1194" i="30"/>
  <c r="K1194" i="30"/>
  <c r="I1195" i="30"/>
  <c r="J1195" i="30"/>
  <c r="K1195" i="30"/>
  <c r="I1196" i="30"/>
  <c r="J1196" i="30"/>
  <c r="K1196" i="30"/>
  <c r="I1197" i="30"/>
  <c r="J1197" i="30"/>
  <c r="K1197" i="30"/>
  <c r="I1198" i="30"/>
  <c r="J1198" i="30"/>
  <c r="K1198" i="30"/>
  <c r="I1199" i="30"/>
  <c r="J1199" i="30"/>
  <c r="K1199" i="30"/>
  <c r="I1200" i="30"/>
  <c r="J1200" i="30"/>
  <c r="K1200" i="30"/>
  <c r="I1201" i="30"/>
  <c r="J1201" i="30"/>
  <c r="K1201" i="30"/>
  <c r="I1202" i="30"/>
  <c r="J1202" i="30"/>
  <c r="K1202" i="30"/>
  <c r="I1203" i="30"/>
  <c r="J1203" i="30"/>
  <c r="K1203" i="30"/>
  <c r="I1204" i="30"/>
  <c r="J1204" i="30"/>
  <c r="K1204" i="30"/>
  <c r="I1205" i="30"/>
  <c r="J1205" i="30"/>
  <c r="K1205" i="30"/>
  <c r="I1206" i="30"/>
  <c r="J1206" i="30"/>
  <c r="K1206" i="30"/>
  <c r="I1207" i="30"/>
  <c r="J1207" i="30"/>
  <c r="K1207" i="30"/>
  <c r="I1208" i="30"/>
  <c r="J1208" i="30"/>
  <c r="K1208" i="30"/>
  <c r="I1209" i="30"/>
  <c r="J1209" i="30"/>
  <c r="K1209" i="30"/>
  <c r="I1210" i="30"/>
  <c r="J1210" i="30"/>
  <c r="K1210" i="30"/>
  <c r="I1211" i="30"/>
  <c r="J1211" i="30"/>
  <c r="K1211" i="30"/>
  <c r="I1212" i="30"/>
  <c r="J1212" i="30"/>
  <c r="K1212" i="30"/>
  <c r="I1213" i="30"/>
  <c r="J1213" i="30"/>
  <c r="K1213" i="30"/>
  <c r="I1214" i="30"/>
  <c r="J1214" i="30"/>
  <c r="K1214" i="30"/>
  <c r="I1215" i="30"/>
  <c r="J1215" i="30"/>
  <c r="K1215" i="30"/>
  <c r="I1216" i="30"/>
  <c r="J1216" i="30"/>
  <c r="K1216" i="30"/>
  <c r="I1217" i="30"/>
  <c r="J1217" i="30"/>
  <c r="K1217" i="30"/>
  <c r="I1218" i="30"/>
  <c r="J1218" i="30"/>
  <c r="K1218" i="30"/>
  <c r="I1219" i="30"/>
  <c r="J1219" i="30"/>
  <c r="K1219" i="30"/>
  <c r="I1220" i="30"/>
  <c r="J1220" i="30"/>
  <c r="K1220" i="30"/>
  <c r="I1221" i="30"/>
  <c r="J1221" i="30"/>
  <c r="K1221" i="30"/>
  <c r="I1222" i="30"/>
  <c r="J1222" i="30"/>
  <c r="K1222" i="30"/>
  <c r="I1223" i="30"/>
  <c r="J1223" i="30"/>
  <c r="K1223" i="30"/>
  <c r="I1224" i="30"/>
  <c r="J1224" i="30"/>
  <c r="K1224" i="30"/>
  <c r="I1225" i="30"/>
  <c r="J1225" i="30"/>
  <c r="K1225" i="30"/>
  <c r="I1226" i="30"/>
  <c r="J1226" i="30"/>
  <c r="K1226" i="30"/>
  <c r="I1227" i="30"/>
  <c r="J1227" i="30"/>
  <c r="K1227" i="30"/>
  <c r="I1228" i="30"/>
  <c r="J1228" i="30"/>
  <c r="K1228" i="30"/>
  <c r="I1229" i="30"/>
  <c r="J1229" i="30"/>
  <c r="K1229" i="30"/>
  <c r="I1230" i="30"/>
  <c r="J1230" i="30"/>
  <c r="K1230" i="30"/>
  <c r="I1231" i="30"/>
  <c r="J1231" i="30"/>
  <c r="K1231" i="30"/>
  <c r="I1232" i="30"/>
  <c r="J1232" i="30"/>
  <c r="K1232" i="30"/>
  <c r="I1233" i="30"/>
  <c r="J1233" i="30"/>
  <c r="K1233" i="30"/>
  <c r="I1234" i="30"/>
  <c r="J1234" i="30"/>
  <c r="K1234" i="30"/>
  <c r="I1235" i="30"/>
  <c r="J1235" i="30"/>
  <c r="K1235" i="30"/>
  <c r="I1236" i="30"/>
  <c r="J1236" i="30"/>
  <c r="K1236" i="30"/>
  <c r="I1237" i="30"/>
  <c r="J1237" i="30"/>
  <c r="K1237" i="30"/>
  <c r="I1238" i="30"/>
  <c r="J1238" i="30"/>
  <c r="K1238" i="30"/>
  <c r="I1239" i="30"/>
  <c r="J1239" i="30"/>
  <c r="K1239" i="30"/>
  <c r="I1240" i="30"/>
  <c r="J1240" i="30"/>
  <c r="K1240" i="30"/>
  <c r="I1241" i="30"/>
  <c r="J1241" i="30"/>
  <c r="K1241" i="30"/>
  <c r="I1242" i="30"/>
  <c r="J1242" i="30"/>
  <c r="K1242" i="30"/>
  <c r="I1243" i="30"/>
  <c r="J1243" i="30"/>
  <c r="K1243" i="30"/>
  <c r="I1244" i="30"/>
  <c r="J1244" i="30"/>
  <c r="K1244" i="30"/>
  <c r="I1245" i="30"/>
  <c r="J1245" i="30"/>
  <c r="K1245" i="30"/>
  <c r="I1246" i="30"/>
  <c r="J1246" i="30"/>
  <c r="K1246" i="30"/>
  <c r="I1247" i="30"/>
  <c r="J1247" i="30"/>
  <c r="K1247" i="30"/>
  <c r="I1248" i="30"/>
  <c r="J1248" i="30"/>
  <c r="K1248" i="30"/>
  <c r="I1249" i="30"/>
  <c r="J1249" i="30"/>
  <c r="K1249" i="30"/>
  <c r="I1250" i="30"/>
  <c r="J1250" i="30"/>
  <c r="K1250" i="30"/>
  <c r="I1251" i="30"/>
  <c r="J1251" i="30"/>
  <c r="K1251" i="30"/>
  <c r="I1252" i="30"/>
  <c r="J1252" i="30"/>
  <c r="K1252" i="30"/>
  <c r="I1253" i="30"/>
  <c r="J1253" i="30"/>
  <c r="K1253" i="30"/>
  <c r="I1254" i="30"/>
  <c r="J1254" i="30"/>
  <c r="K1254" i="30"/>
  <c r="I1255" i="30"/>
  <c r="J1255" i="30"/>
  <c r="K1255" i="30"/>
  <c r="I1256" i="30"/>
  <c r="J1256" i="30"/>
  <c r="K1256" i="30"/>
  <c r="I1257" i="30"/>
  <c r="J1257" i="30"/>
  <c r="K1257" i="30"/>
  <c r="I1258" i="30"/>
  <c r="J1258" i="30"/>
  <c r="K1258" i="30"/>
  <c r="I1259" i="30"/>
  <c r="J1259" i="30"/>
  <c r="K1259" i="30"/>
  <c r="I1260" i="30"/>
  <c r="J1260" i="30"/>
  <c r="K1260" i="30"/>
  <c r="I1261" i="30"/>
  <c r="J1261" i="30"/>
  <c r="K1261" i="30"/>
  <c r="I1262" i="30"/>
  <c r="J1262" i="30"/>
  <c r="K1262" i="30"/>
  <c r="I1263" i="30"/>
  <c r="J1263" i="30"/>
  <c r="K1263" i="30"/>
  <c r="I1264" i="30"/>
  <c r="J1264" i="30"/>
  <c r="K1264" i="30"/>
  <c r="I1265" i="30"/>
  <c r="J1265" i="30"/>
  <c r="K1265" i="30"/>
  <c r="I1266" i="30"/>
  <c r="J1266" i="30"/>
  <c r="K1266" i="30"/>
  <c r="I1267" i="30"/>
  <c r="J1267" i="30"/>
  <c r="K1267" i="30"/>
  <c r="I1268" i="30"/>
  <c r="J1268" i="30"/>
  <c r="K1268" i="30"/>
  <c r="I1269" i="30"/>
  <c r="J1269" i="30"/>
  <c r="K1269" i="30"/>
  <c r="I1270" i="30"/>
  <c r="J1270" i="30"/>
  <c r="K1270" i="30"/>
  <c r="I1271" i="30"/>
  <c r="J1271" i="30"/>
  <c r="K1271" i="30"/>
  <c r="I1272" i="30"/>
  <c r="J1272" i="30"/>
  <c r="K1272" i="30"/>
  <c r="I1273" i="30"/>
  <c r="J1273" i="30"/>
  <c r="K1273" i="30"/>
  <c r="I1274" i="30"/>
  <c r="J1274" i="30"/>
  <c r="K1274" i="30"/>
  <c r="I1275" i="30"/>
  <c r="J1275" i="30"/>
  <c r="K1275" i="30"/>
  <c r="I1276" i="30"/>
  <c r="J1276" i="30"/>
  <c r="K1276" i="30"/>
  <c r="I1277" i="30"/>
  <c r="J1277" i="30"/>
  <c r="K1277" i="30"/>
  <c r="I1278" i="30"/>
  <c r="J1278" i="30"/>
  <c r="K1278" i="30"/>
  <c r="I1279" i="30"/>
  <c r="J1279" i="30"/>
  <c r="K1279" i="30"/>
  <c r="I1280" i="30"/>
  <c r="J1280" i="30"/>
  <c r="K1280" i="30"/>
  <c r="I1281" i="30"/>
  <c r="J1281" i="30"/>
  <c r="K1281" i="30"/>
  <c r="I1282" i="30"/>
  <c r="J1282" i="30"/>
  <c r="K1282" i="30"/>
  <c r="I1283" i="30"/>
  <c r="J1283" i="30"/>
  <c r="K1283" i="30"/>
  <c r="I1284" i="30"/>
  <c r="J1284" i="30"/>
  <c r="K1284" i="30"/>
  <c r="I1285" i="30"/>
  <c r="J1285" i="30"/>
  <c r="K1285" i="30"/>
  <c r="I1286" i="30"/>
  <c r="J1286" i="30"/>
  <c r="K1286" i="30"/>
  <c r="I1287" i="30"/>
  <c r="J1287" i="30"/>
  <c r="K1287" i="30"/>
  <c r="I1288" i="30"/>
  <c r="J1288" i="30"/>
  <c r="K1288" i="30"/>
  <c r="I1289" i="30"/>
  <c r="J1289" i="30"/>
  <c r="K1289" i="30"/>
  <c r="I1290" i="30"/>
  <c r="J1290" i="30"/>
  <c r="K1290" i="30"/>
  <c r="I1291" i="30"/>
  <c r="J1291" i="30"/>
  <c r="K1291" i="30"/>
  <c r="I1292" i="30"/>
  <c r="J1292" i="30"/>
  <c r="K1292" i="30"/>
  <c r="I1293" i="30"/>
  <c r="J1293" i="30"/>
  <c r="K1293" i="30"/>
  <c r="I1294" i="30"/>
  <c r="J1294" i="30"/>
  <c r="K1294" i="30"/>
  <c r="I1295" i="30"/>
  <c r="J1295" i="30"/>
  <c r="K1295" i="30"/>
  <c r="I1296" i="30"/>
  <c r="J1296" i="30"/>
  <c r="K1296" i="30"/>
  <c r="I1297" i="30"/>
  <c r="J1297" i="30"/>
  <c r="K1297" i="30"/>
  <c r="I1298" i="30"/>
  <c r="J1298" i="30"/>
  <c r="K1298" i="30"/>
  <c r="I1299" i="30"/>
  <c r="J1299" i="30"/>
  <c r="K1299" i="30"/>
  <c r="I1300" i="30"/>
  <c r="J1300" i="30"/>
  <c r="K1300" i="30"/>
  <c r="I1301" i="30"/>
  <c r="J1301" i="30"/>
  <c r="K1301" i="30"/>
  <c r="I1302" i="30"/>
  <c r="J1302" i="30"/>
  <c r="K1302" i="30"/>
  <c r="I1303" i="30"/>
  <c r="J1303" i="30"/>
  <c r="K1303" i="30"/>
  <c r="I1304" i="30"/>
  <c r="J1304" i="30"/>
  <c r="K1304" i="30"/>
  <c r="I1305" i="30"/>
  <c r="J1305" i="30"/>
  <c r="K1305" i="30"/>
  <c r="I1306" i="30"/>
  <c r="J1306" i="30"/>
  <c r="K1306" i="30"/>
  <c r="I1307" i="30"/>
  <c r="J1307" i="30"/>
  <c r="K1307" i="30"/>
  <c r="I1308" i="30"/>
  <c r="J1308" i="30"/>
  <c r="K1308" i="30"/>
  <c r="I1309" i="30"/>
  <c r="J1309" i="30"/>
  <c r="K1309" i="30"/>
  <c r="I1310" i="30"/>
  <c r="J1310" i="30"/>
  <c r="K1310" i="30"/>
  <c r="I1311" i="30"/>
  <c r="J1311" i="30"/>
  <c r="K1311" i="30"/>
  <c r="I1312" i="30"/>
  <c r="J1312" i="30"/>
  <c r="K1312" i="30"/>
  <c r="I1313" i="30"/>
  <c r="J1313" i="30"/>
  <c r="K1313" i="30"/>
  <c r="I1314" i="30"/>
  <c r="J1314" i="30"/>
  <c r="K1314" i="30"/>
  <c r="I1315" i="30"/>
  <c r="J1315" i="30"/>
  <c r="K1315" i="30"/>
  <c r="I1316" i="30"/>
  <c r="J1316" i="30"/>
  <c r="K1316" i="30"/>
  <c r="I1317" i="30"/>
  <c r="J1317" i="30"/>
  <c r="K1317" i="30"/>
  <c r="I1318" i="30"/>
  <c r="J1318" i="30"/>
  <c r="K1318" i="30"/>
  <c r="I1319" i="30"/>
  <c r="J1319" i="30"/>
  <c r="K1319" i="30"/>
  <c r="I1320" i="30"/>
  <c r="J1320" i="30"/>
  <c r="K1320" i="30"/>
  <c r="I1321" i="30"/>
  <c r="J1321" i="30"/>
  <c r="K1321" i="30"/>
  <c r="I1322" i="30"/>
  <c r="J1322" i="30"/>
  <c r="K1322" i="30"/>
  <c r="I1323" i="30"/>
  <c r="J1323" i="30"/>
  <c r="K1323" i="30"/>
  <c r="I1324" i="30"/>
  <c r="J1324" i="30"/>
  <c r="K1324" i="30"/>
  <c r="I1325" i="30"/>
  <c r="J1325" i="30"/>
  <c r="K1325" i="30"/>
  <c r="I1326" i="30"/>
  <c r="J1326" i="30"/>
  <c r="K1326" i="30"/>
  <c r="I1327" i="30"/>
  <c r="J1327" i="30"/>
  <c r="K1327" i="30"/>
  <c r="I1328" i="30"/>
  <c r="J1328" i="30"/>
  <c r="K1328" i="30"/>
  <c r="I1329" i="30"/>
  <c r="J1329" i="30"/>
  <c r="K1329" i="30"/>
  <c r="I1330" i="30"/>
  <c r="J1330" i="30"/>
  <c r="K1330" i="30"/>
  <c r="I1331" i="30"/>
  <c r="J1331" i="30"/>
  <c r="K1331" i="30"/>
  <c r="I1332" i="30"/>
  <c r="J1332" i="30"/>
  <c r="K1332" i="30"/>
  <c r="I1333" i="30"/>
  <c r="J1333" i="30"/>
  <c r="K1333" i="30"/>
  <c r="I1334" i="30"/>
  <c r="J1334" i="30"/>
  <c r="K1334" i="30"/>
  <c r="I1335" i="30"/>
  <c r="J1335" i="30"/>
  <c r="K1335" i="30"/>
  <c r="I1336" i="30"/>
  <c r="J1336" i="30"/>
  <c r="K1336" i="30"/>
  <c r="I1337" i="30"/>
  <c r="J1337" i="30"/>
  <c r="K1337" i="30"/>
  <c r="I1338" i="30"/>
  <c r="J1338" i="30"/>
  <c r="K1338" i="30"/>
  <c r="I1339" i="30"/>
  <c r="J1339" i="30"/>
  <c r="K1339" i="30"/>
  <c r="I1340" i="30"/>
  <c r="J1340" i="30"/>
  <c r="K1340" i="30"/>
  <c r="I1341" i="30"/>
  <c r="J1341" i="30"/>
  <c r="K1341" i="30"/>
  <c r="I1342" i="30"/>
  <c r="J1342" i="30"/>
  <c r="K1342" i="30"/>
  <c r="I1343" i="30"/>
  <c r="J1343" i="30"/>
  <c r="K1343" i="30"/>
  <c r="I1344" i="30"/>
  <c r="J1344" i="30"/>
  <c r="K1344" i="30"/>
  <c r="I1345" i="30"/>
  <c r="J1345" i="30"/>
  <c r="K1345" i="30"/>
  <c r="I1346" i="30"/>
  <c r="J1346" i="30"/>
  <c r="K1346" i="30"/>
  <c r="I1347" i="30"/>
  <c r="J1347" i="30"/>
  <c r="K1347" i="30"/>
  <c r="I1348" i="30"/>
  <c r="J1348" i="30"/>
  <c r="K1348" i="30"/>
  <c r="I1349" i="30"/>
  <c r="J1349" i="30"/>
  <c r="K1349" i="30"/>
  <c r="I1350" i="30"/>
  <c r="J1350" i="30"/>
  <c r="K1350" i="30"/>
  <c r="I1351" i="30"/>
  <c r="J1351" i="30"/>
  <c r="K1351" i="30"/>
  <c r="I1352" i="30"/>
  <c r="J1352" i="30"/>
  <c r="K1352" i="30"/>
  <c r="I1353" i="30"/>
  <c r="J1353" i="30"/>
  <c r="K1353" i="30"/>
  <c r="I1354" i="30"/>
  <c r="J1354" i="30"/>
  <c r="K1354" i="30"/>
  <c r="I1355" i="30"/>
  <c r="J1355" i="30"/>
  <c r="K1355" i="30"/>
  <c r="I1356" i="30"/>
  <c r="J1356" i="30"/>
  <c r="K1356" i="30"/>
  <c r="I1357" i="30"/>
  <c r="J1357" i="30"/>
  <c r="K1357" i="30"/>
  <c r="I1358" i="30"/>
  <c r="J1358" i="30"/>
  <c r="K1358" i="30"/>
  <c r="I1359" i="30"/>
  <c r="J1359" i="30"/>
  <c r="K1359" i="30"/>
  <c r="I1360" i="30"/>
  <c r="J1360" i="30"/>
  <c r="K1360" i="30"/>
  <c r="I1361" i="30"/>
  <c r="J1361" i="30"/>
  <c r="K1361" i="30"/>
  <c r="I1362" i="30"/>
  <c r="J1362" i="30"/>
  <c r="K1362" i="30"/>
  <c r="I1363" i="30"/>
  <c r="J1363" i="30"/>
  <c r="K1363" i="30"/>
  <c r="I1364" i="30"/>
  <c r="J1364" i="30"/>
  <c r="K1364" i="30"/>
  <c r="I1365" i="30"/>
  <c r="J1365" i="30"/>
  <c r="K1365" i="30"/>
  <c r="I1366" i="30"/>
  <c r="J1366" i="30"/>
  <c r="K1366" i="30"/>
  <c r="I1367" i="30"/>
  <c r="J1367" i="30"/>
  <c r="K1367" i="30"/>
  <c r="I1368" i="30"/>
  <c r="J1368" i="30"/>
  <c r="K1368" i="30"/>
  <c r="I1369" i="30"/>
  <c r="J1369" i="30"/>
  <c r="K1369" i="30"/>
  <c r="I1370" i="30"/>
  <c r="J1370" i="30"/>
  <c r="K1370" i="30"/>
  <c r="I1371" i="30"/>
  <c r="J1371" i="30"/>
  <c r="K1371" i="30"/>
  <c r="I1372" i="30"/>
  <c r="J1372" i="30"/>
  <c r="K1372" i="30"/>
  <c r="I1373" i="30"/>
  <c r="J1373" i="30"/>
  <c r="K1373" i="30"/>
  <c r="I1374" i="30"/>
  <c r="J1374" i="30"/>
  <c r="K1374" i="30"/>
  <c r="I1375" i="30"/>
  <c r="J1375" i="30"/>
  <c r="K1375" i="30"/>
  <c r="I1376" i="30"/>
  <c r="J1376" i="30"/>
  <c r="K1376" i="30"/>
  <c r="I1377" i="30"/>
  <c r="J1377" i="30"/>
  <c r="K1377" i="30"/>
  <c r="I1378" i="30"/>
  <c r="J1378" i="30"/>
  <c r="K1378" i="30"/>
  <c r="I1379" i="30"/>
  <c r="J1379" i="30"/>
  <c r="K1379" i="30"/>
  <c r="I1380" i="30"/>
  <c r="J1380" i="30"/>
  <c r="K1380" i="30"/>
  <c r="I1381" i="30"/>
  <c r="J1381" i="30"/>
  <c r="K1381" i="30"/>
  <c r="I1382" i="30"/>
  <c r="J1382" i="30"/>
  <c r="K1382" i="30"/>
  <c r="I1383" i="30"/>
  <c r="J1383" i="30"/>
  <c r="K1383" i="30"/>
  <c r="I1384" i="30"/>
  <c r="J1384" i="30"/>
  <c r="K1384" i="30"/>
  <c r="I1385" i="30"/>
  <c r="J1385" i="30"/>
  <c r="K1385" i="30"/>
  <c r="I1386" i="30"/>
  <c r="J1386" i="30"/>
  <c r="K1386" i="30"/>
  <c r="I1387" i="30"/>
  <c r="J1387" i="30"/>
  <c r="K1387" i="30"/>
  <c r="I1388" i="30"/>
  <c r="J1388" i="30"/>
  <c r="K1388" i="30"/>
  <c r="I1389" i="30"/>
  <c r="J1389" i="30"/>
  <c r="K1389" i="30"/>
  <c r="I1390" i="30"/>
  <c r="J1390" i="30"/>
  <c r="K1390" i="30"/>
  <c r="I1391" i="30"/>
  <c r="J1391" i="30"/>
  <c r="K1391" i="30"/>
  <c r="I1392" i="30"/>
  <c r="J1392" i="30"/>
  <c r="K1392" i="30"/>
  <c r="I1393" i="30"/>
  <c r="J1393" i="30"/>
  <c r="K1393" i="30"/>
  <c r="I1394" i="30"/>
  <c r="J1394" i="30"/>
  <c r="K1394" i="30"/>
  <c r="I1395" i="30"/>
  <c r="J1395" i="30"/>
  <c r="K1395" i="30"/>
  <c r="I1396" i="30"/>
  <c r="J1396" i="30"/>
  <c r="K1396" i="30"/>
  <c r="I1397" i="30"/>
  <c r="J1397" i="30"/>
  <c r="K1397" i="30"/>
  <c r="I1398" i="30"/>
  <c r="J1398" i="30"/>
  <c r="K1398" i="30"/>
  <c r="I1399" i="30"/>
  <c r="J1399" i="30"/>
  <c r="K1399" i="30"/>
  <c r="I1400" i="30"/>
  <c r="J1400" i="30"/>
  <c r="K1400" i="30"/>
  <c r="I1401" i="30"/>
  <c r="J1401" i="30"/>
  <c r="K1401" i="30"/>
  <c r="I1402" i="30"/>
  <c r="J1402" i="30"/>
  <c r="K1402" i="30"/>
  <c r="I1403" i="30"/>
  <c r="J1403" i="30"/>
  <c r="K1403" i="30"/>
  <c r="I1404" i="30"/>
  <c r="J1404" i="30"/>
  <c r="K1404" i="30"/>
  <c r="I1405" i="30"/>
  <c r="J1405" i="30"/>
  <c r="K1405" i="30"/>
  <c r="I1406" i="30"/>
  <c r="J1406" i="30"/>
  <c r="K1406" i="30"/>
  <c r="I1407" i="30"/>
  <c r="J1407" i="30"/>
  <c r="K1407" i="30"/>
  <c r="I1408" i="30"/>
  <c r="J1408" i="30"/>
  <c r="K1408" i="30"/>
  <c r="I1409" i="30"/>
  <c r="J1409" i="30"/>
  <c r="K1409" i="30"/>
  <c r="I1410" i="30"/>
  <c r="J1410" i="30"/>
  <c r="K1410" i="30"/>
  <c r="I1411" i="30"/>
  <c r="J1411" i="30"/>
  <c r="K1411" i="30"/>
  <c r="I1412" i="30"/>
  <c r="J1412" i="30"/>
  <c r="K1412" i="30"/>
  <c r="I1413" i="30"/>
  <c r="J1413" i="30"/>
  <c r="K1413" i="30"/>
  <c r="I1414" i="30"/>
  <c r="J1414" i="30"/>
  <c r="K1414" i="30"/>
  <c r="I1415" i="30"/>
  <c r="J1415" i="30"/>
  <c r="K1415" i="30"/>
  <c r="I1416" i="30"/>
  <c r="J1416" i="30"/>
  <c r="K1416" i="30"/>
  <c r="I1417" i="30"/>
  <c r="J1417" i="30"/>
  <c r="K1417" i="30"/>
  <c r="I1418" i="30"/>
  <c r="J1418" i="30"/>
  <c r="K1418" i="30"/>
  <c r="I1419" i="30"/>
  <c r="J1419" i="30"/>
  <c r="K1419" i="30"/>
  <c r="I1420" i="30"/>
  <c r="J1420" i="30"/>
  <c r="K1420" i="30"/>
  <c r="I1421" i="30"/>
  <c r="J1421" i="30"/>
  <c r="K1421" i="30"/>
  <c r="I1422" i="30"/>
  <c r="J1422" i="30"/>
  <c r="K1422" i="30"/>
  <c r="I1423" i="30"/>
  <c r="J1423" i="30"/>
  <c r="K1423" i="30"/>
  <c r="I1424" i="30"/>
  <c r="J1424" i="30"/>
  <c r="K1424" i="30"/>
  <c r="I1425" i="30"/>
  <c r="J1425" i="30"/>
  <c r="K1425" i="30"/>
  <c r="I1426" i="30"/>
  <c r="J1426" i="30"/>
  <c r="K1426" i="30"/>
  <c r="I1427" i="30"/>
  <c r="J1427" i="30"/>
  <c r="K1427" i="30"/>
  <c r="I1428" i="30"/>
  <c r="J1428" i="30"/>
  <c r="K1428" i="30"/>
  <c r="I1429" i="30"/>
  <c r="J1429" i="30"/>
  <c r="K1429" i="30"/>
  <c r="I1430" i="30"/>
  <c r="J1430" i="30"/>
  <c r="K1430" i="30"/>
  <c r="I1431" i="30"/>
  <c r="J1431" i="30"/>
  <c r="K1431" i="30"/>
  <c r="I1432" i="30"/>
  <c r="J1432" i="30"/>
  <c r="K1432" i="30"/>
  <c r="I1433" i="30"/>
  <c r="J1433" i="30"/>
  <c r="K1433" i="30"/>
  <c r="I1434" i="30"/>
  <c r="J1434" i="30"/>
  <c r="K1434" i="30"/>
  <c r="I1435" i="30"/>
  <c r="J1435" i="30"/>
  <c r="K1435" i="30"/>
  <c r="I1436" i="30"/>
  <c r="J1436" i="30"/>
  <c r="K1436" i="30"/>
  <c r="I1437" i="30"/>
  <c r="J1437" i="30"/>
  <c r="K1437" i="30"/>
  <c r="I1438" i="30"/>
  <c r="J1438" i="30"/>
  <c r="K1438" i="30"/>
  <c r="I1439" i="30"/>
  <c r="J1439" i="30"/>
  <c r="K1439" i="30"/>
  <c r="I1440" i="30"/>
  <c r="J1440" i="30"/>
  <c r="K1440" i="30"/>
  <c r="I1441" i="30"/>
  <c r="J1441" i="30"/>
  <c r="K1441" i="30"/>
  <c r="I1442" i="30"/>
  <c r="J1442" i="30"/>
  <c r="K1442" i="30"/>
  <c r="I1443" i="30"/>
  <c r="J1443" i="30"/>
  <c r="K1443" i="30"/>
  <c r="I1444" i="30"/>
  <c r="J1444" i="30"/>
  <c r="K1444" i="30"/>
  <c r="I1445" i="30"/>
  <c r="J1445" i="30"/>
  <c r="K1445" i="30"/>
  <c r="I1446" i="30"/>
  <c r="J1446" i="30"/>
  <c r="K1446" i="30"/>
  <c r="I1447" i="30"/>
  <c r="J1447" i="30"/>
  <c r="K1447" i="30"/>
  <c r="I1448" i="30"/>
  <c r="J1448" i="30"/>
  <c r="K1448" i="30"/>
  <c r="I1449" i="30"/>
  <c r="J1449" i="30"/>
  <c r="K1449" i="30"/>
  <c r="I1450" i="30"/>
  <c r="J1450" i="30"/>
  <c r="K1450" i="30"/>
  <c r="I1451" i="30"/>
  <c r="J1451" i="30"/>
  <c r="K1451" i="30"/>
  <c r="I1452" i="30"/>
  <c r="J1452" i="30"/>
  <c r="K1452" i="30"/>
  <c r="I1453" i="30"/>
  <c r="J1453" i="30"/>
  <c r="K1453" i="30"/>
  <c r="I1454" i="30"/>
  <c r="J1454" i="30"/>
  <c r="K1454" i="30"/>
  <c r="I1455" i="30"/>
  <c r="J1455" i="30"/>
  <c r="K1455" i="30"/>
  <c r="I1456" i="30"/>
  <c r="J1456" i="30"/>
  <c r="K1456" i="30"/>
  <c r="I1457" i="30"/>
  <c r="J1457" i="30"/>
  <c r="K1457" i="30"/>
  <c r="I1458" i="30"/>
  <c r="J1458" i="30"/>
  <c r="K1458" i="30"/>
  <c r="I1459" i="30"/>
  <c r="J1459" i="30"/>
  <c r="K1459" i="30"/>
  <c r="I1460" i="30"/>
  <c r="J1460" i="30"/>
  <c r="K1460" i="30"/>
  <c r="I1461" i="30"/>
  <c r="J1461" i="30"/>
  <c r="K1461" i="30"/>
  <c r="I1462" i="30"/>
  <c r="J1462" i="30"/>
  <c r="K1462" i="30"/>
  <c r="I1463" i="30"/>
  <c r="J1463" i="30"/>
  <c r="K1463" i="30"/>
  <c r="I1464" i="30"/>
  <c r="J1464" i="30"/>
  <c r="K1464" i="30"/>
  <c r="I1465" i="30"/>
  <c r="J1465" i="30"/>
  <c r="K1465" i="30"/>
  <c r="I1466" i="30"/>
  <c r="J1466" i="30"/>
  <c r="K1466" i="30"/>
  <c r="I1467" i="30"/>
  <c r="J1467" i="30"/>
  <c r="K1467" i="30"/>
  <c r="I1468" i="30"/>
  <c r="J1468" i="30"/>
  <c r="K1468" i="30"/>
  <c r="I1469" i="30"/>
  <c r="J1469" i="30"/>
  <c r="K1469" i="30"/>
  <c r="I1470" i="30"/>
  <c r="J1470" i="30"/>
  <c r="K1470" i="30"/>
  <c r="I1471" i="30"/>
  <c r="J1471" i="30"/>
  <c r="K1471" i="30"/>
  <c r="I1472" i="30"/>
  <c r="J1472" i="30"/>
  <c r="K1472" i="30"/>
  <c r="I1473" i="30"/>
  <c r="J1473" i="30"/>
  <c r="K1473" i="30"/>
  <c r="I1474" i="30"/>
  <c r="J1474" i="30"/>
  <c r="K1474" i="30"/>
  <c r="I1475" i="30"/>
  <c r="J1475" i="30"/>
  <c r="K1475" i="30"/>
  <c r="I1476" i="30"/>
  <c r="J1476" i="30"/>
  <c r="K1476" i="30"/>
  <c r="I1477" i="30"/>
  <c r="J1477" i="30"/>
  <c r="K1477" i="30"/>
  <c r="I1478" i="30"/>
  <c r="J1478" i="30"/>
  <c r="K1478" i="30"/>
  <c r="I1479" i="30"/>
  <c r="J1479" i="30"/>
  <c r="K1479" i="30"/>
  <c r="I1480" i="30"/>
  <c r="J1480" i="30"/>
  <c r="K1480" i="30"/>
  <c r="I1481" i="30"/>
  <c r="J1481" i="30"/>
  <c r="K1481" i="30"/>
  <c r="I1482" i="30"/>
  <c r="J1482" i="30"/>
  <c r="K1482" i="30"/>
  <c r="I1483" i="30"/>
  <c r="J1483" i="30"/>
  <c r="K1483" i="30"/>
  <c r="I1484" i="30"/>
  <c r="J1484" i="30"/>
  <c r="K1484" i="30"/>
  <c r="I1485" i="30"/>
  <c r="J1485" i="30"/>
  <c r="K1485" i="30"/>
  <c r="I1486" i="30"/>
  <c r="J1486" i="30"/>
  <c r="K1486" i="30"/>
  <c r="I1487" i="30"/>
  <c r="J1487" i="30"/>
  <c r="K1487" i="30"/>
  <c r="I1488" i="30"/>
  <c r="J1488" i="30"/>
  <c r="K1488" i="30"/>
  <c r="I1489" i="30"/>
  <c r="J1489" i="30"/>
  <c r="K1489" i="30"/>
  <c r="I1490" i="30"/>
  <c r="J1490" i="30"/>
  <c r="K1490" i="30"/>
  <c r="I1491" i="30"/>
  <c r="J1491" i="30"/>
  <c r="K1491" i="30"/>
  <c r="I1492" i="30"/>
  <c r="J1492" i="30"/>
  <c r="K1492" i="30"/>
  <c r="I1493" i="30"/>
  <c r="J1493" i="30"/>
  <c r="K1493" i="30"/>
  <c r="I1494" i="30"/>
  <c r="J1494" i="30"/>
  <c r="K1494" i="30"/>
  <c r="I1495" i="30"/>
  <c r="J1495" i="30"/>
  <c r="K1495" i="30"/>
  <c r="I1496" i="30"/>
  <c r="J1496" i="30"/>
  <c r="K1496" i="30"/>
  <c r="I1497" i="30"/>
  <c r="J1497" i="30"/>
  <c r="K1497" i="30"/>
  <c r="I1498" i="30"/>
  <c r="J1498" i="30"/>
  <c r="K1498" i="30"/>
  <c r="I1499" i="30"/>
  <c r="J1499" i="30"/>
  <c r="K1499" i="30"/>
  <c r="I1500" i="30"/>
  <c r="J1500" i="30"/>
  <c r="K1500" i="30"/>
  <c r="I1501" i="30"/>
  <c r="J1501" i="30"/>
  <c r="K1501" i="30"/>
  <c r="I1502" i="30"/>
  <c r="J1502" i="30"/>
  <c r="K1502" i="30"/>
  <c r="I1503" i="30"/>
  <c r="J1503" i="30"/>
  <c r="K1503" i="30"/>
  <c r="I1504" i="30"/>
  <c r="J1504" i="30"/>
  <c r="K1504" i="30"/>
  <c r="I1505" i="30"/>
  <c r="J1505" i="30"/>
  <c r="K1505" i="30"/>
  <c r="I1506" i="30"/>
  <c r="J1506" i="30"/>
  <c r="K1506" i="30"/>
  <c r="I1507" i="30"/>
  <c r="J1507" i="30"/>
  <c r="K1507" i="30"/>
  <c r="I1508" i="30"/>
  <c r="J1508" i="30"/>
  <c r="K1508" i="30"/>
  <c r="I1509" i="30"/>
  <c r="J1509" i="30"/>
  <c r="K1509" i="30"/>
  <c r="I1510" i="30"/>
  <c r="J1510" i="30"/>
  <c r="K1510" i="30"/>
  <c r="I1511" i="30"/>
  <c r="J1511" i="30"/>
  <c r="K1511" i="30"/>
  <c r="I1512" i="30"/>
  <c r="J1512" i="30"/>
  <c r="K1512" i="30"/>
  <c r="I1513" i="30"/>
  <c r="J1513" i="30"/>
  <c r="K1513" i="30"/>
  <c r="I1514" i="30"/>
  <c r="J1514" i="30"/>
  <c r="K1514" i="30"/>
  <c r="I1515" i="30"/>
  <c r="J1515" i="30"/>
  <c r="K1515" i="30"/>
  <c r="I1516" i="30"/>
  <c r="J1516" i="30"/>
  <c r="K1516" i="30"/>
  <c r="I1517" i="30"/>
  <c r="J1517" i="30"/>
  <c r="K1517" i="30"/>
  <c r="I1518" i="30"/>
  <c r="J1518" i="30"/>
  <c r="K1518" i="30"/>
  <c r="I1519" i="30"/>
  <c r="J1519" i="30"/>
  <c r="K1519" i="30"/>
  <c r="I1520" i="30"/>
  <c r="J1520" i="30"/>
  <c r="K1520" i="30"/>
  <c r="I1521" i="30"/>
  <c r="J1521" i="30"/>
  <c r="K1521" i="30"/>
  <c r="I1522" i="30"/>
  <c r="J1522" i="30"/>
  <c r="K1522" i="30"/>
  <c r="I1523" i="30"/>
  <c r="J1523" i="30"/>
  <c r="K1523" i="30"/>
  <c r="I1524" i="30"/>
  <c r="J1524" i="30"/>
  <c r="K1524" i="30"/>
  <c r="I1525" i="30"/>
  <c r="J1525" i="30"/>
  <c r="K1525" i="30"/>
  <c r="I1526" i="30"/>
  <c r="J1526" i="30"/>
  <c r="K1526" i="30"/>
  <c r="I1527" i="30"/>
  <c r="J1527" i="30"/>
  <c r="K1527" i="30"/>
  <c r="I1528" i="30"/>
  <c r="J1528" i="30"/>
  <c r="K1528" i="30"/>
  <c r="I1529" i="30"/>
  <c r="J1529" i="30"/>
  <c r="K1529" i="30"/>
  <c r="I1530" i="30"/>
  <c r="J1530" i="30"/>
  <c r="K1530" i="30"/>
  <c r="I1531" i="30"/>
  <c r="J1531" i="30"/>
  <c r="K1531" i="30"/>
  <c r="I1532" i="30"/>
  <c r="J1532" i="30"/>
  <c r="K1532" i="30"/>
  <c r="I1533" i="30"/>
  <c r="J1533" i="30"/>
  <c r="K1533" i="30"/>
  <c r="I1534" i="30"/>
  <c r="J1534" i="30"/>
  <c r="K1534" i="30"/>
  <c r="I1535" i="30"/>
  <c r="J1535" i="30"/>
  <c r="K1535" i="30"/>
  <c r="I1536" i="30"/>
  <c r="J1536" i="30"/>
  <c r="K1536" i="30"/>
  <c r="I1537" i="30"/>
  <c r="J1537" i="30"/>
  <c r="K1537" i="30"/>
  <c r="I1538" i="30"/>
  <c r="J1538" i="30"/>
  <c r="K1538" i="30"/>
  <c r="I1539" i="30"/>
  <c r="J1539" i="30"/>
  <c r="K1539" i="30"/>
  <c r="I1540" i="30"/>
  <c r="J1540" i="30"/>
  <c r="K1540" i="30"/>
  <c r="I1541" i="30"/>
  <c r="J1541" i="30"/>
  <c r="K1541" i="30"/>
  <c r="I1542" i="30"/>
  <c r="J1542" i="30"/>
  <c r="K1542" i="30"/>
  <c r="I1543" i="30"/>
  <c r="J1543" i="30"/>
  <c r="K1543" i="30"/>
  <c r="I1544" i="30"/>
  <c r="J1544" i="30"/>
  <c r="K1544" i="30"/>
  <c r="I1545" i="30"/>
  <c r="J1545" i="30"/>
  <c r="K1545" i="30"/>
  <c r="I1546" i="30"/>
  <c r="J1546" i="30"/>
  <c r="K1546" i="30"/>
  <c r="I1547" i="30"/>
  <c r="J1547" i="30"/>
  <c r="K1547" i="30"/>
  <c r="I1548" i="30"/>
  <c r="J1548" i="30"/>
  <c r="K1548" i="30"/>
  <c r="I1549" i="30"/>
  <c r="J1549" i="30"/>
  <c r="K1549" i="30"/>
  <c r="I1550" i="30"/>
  <c r="J1550" i="30"/>
  <c r="K1550" i="30"/>
  <c r="I1551" i="30"/>
  <c r="J1551" i="30"/>
  <c r="K1551" i="30"/>
  <c r="I1552" i="30"/>
  <c r="J1552" i="30"/>
  <c r="K1552" i="30"/>
  <c r="I1553" i="30"/>
  <c r="J1553" i="30"/>
  <c r="K1553" i="30"/>
  <c r="I1554" i="30"/>
  <c r="J1554" i="30"/>
  <c r="K1554" i="30"/>
  <c r="I1555" i="30"/>
  <c r="J1555" i="30"/>
  <c r="K1555" i="30"/>
  <c r="I1556" i="30"/>
  <c r="J1556" i="30"/>
  <c r="K1556" i="30"/>
  <c r="I1557" i="30"/>
  <c r="J1557" i="30"/>
  <c r="K1557" i="30"/>
  <c r="I1558" i="30"/>
  <c r="J1558" i="30"/>
  <c r="K1558" i="30"/>
  <c r="I1559" i="30"/>
  <c r="J1559" i="30"/>
  <c r="K1559" i="30"/>
  <c r="I1560" i="30"/>
  <c r="J1560" i="30"/>
  <c r="K1560" i="30"/>
  <c r="I1561" i="30"/>
  <c r="J1561" i="30"/>
  <c r="K1561" i="30"/>
  <c r="I1562" i="30"/>
  <c r="J1562" i="30"/>
  <c r="K1562" i="30"/>
  <c r="I1563" i="30"/>
  <c r="J1563" i="30"/>
  <c r="K1563" i="30"/>
  <c r="I1564" i="30"/>
  <c r="J1564" i="30"/>
  <c r="K1564" i="30"/>
  <c r="I1565" i="30"/>
  <c r="J1565" i="30"/>
  <c r="K1565" i="30"/>
  <c r="I1566" i="30"/>
  <c r="J1566" i="30"/>
  <c r="K1566" i="30"/>
  <c r="I1567" i="30"/>
  <c r="J1567" i="30"/>
  <c r="K1567" i="30"/>
  <c r="I1568" i="30"/>
  <c r="J1568" i="30"/>
  <c r="K1568" i="30"/>
  <c r="I1569" i="30"/>
  <c r="J1569" i="30"/>
  <c r="K1569" i="30"/>
  <c r="I1570" i="30"/>
  <c r="J1570" i="30"/>
  <c r="K1570" i="30"/>
  <c r="I1571" i="30"/>
  <c r="J1571" i="30"/>
  <c r="K1571" i="30"/>
  <c r="I1572" i="30"/>
  <c r="J1572" i="30"/>
  <c r="K1572" i="30"/>
  <c r="I1573" i="30"/>
  <c r="J1573" i="30"/>
  <c r="K1573" i="30"/>
  <c r="I1574" i="30"/>
  <c r="J1574" i="30"/>
  <c r="K1574" i="30"/>
  <c r="I1575" i="30"/>
  <c r="J1575" i="30"/>
  <c r="K1575" i="30"/>
  <c r="I1576" i="30"/>
  <c r="J1576" i="30"/>
  <c r="K1576" i="30"/>
  <c r="I1577" i="30"/>
  <c r="J1577" i="30"/>
  <c r="K1577" i="30"/>
  <c r="I1578" i="30"/>
  <c r="J1578" i="30"/>
  <c r="K1578" i="30"/>
  <c r="I1579" i="30"/>
  <c r="J1579" i="30"/>
  <c r="K1579" i="30"/>
  <c r="I1580" i="30"/>
  <c r="J1580" i="30"/>
  <c r="K1580" i="30"/>
  <c r="I1581" i="30"/>
  <c r="J1581" i="30"/>
  <c r="K1581" i="30"/>
  <c r="I1582" i="30"/>
  <c r="J1582" i="30"/>
  <c r="K1582" i="30"/>
  <c r="I1583" i="30"/>
  <c r="J1583" i="30"/>
  <c r="K1583" i="30"/>
  <c r="I1584" i="30"/>
  <c r="J1584" i="30"/>
  <c r="K1584" i="30"/>
  <c r="I1585" i="30"/>
  <c r="J1585" i="30"/>
  <c r="K1585" i="30"/>
  <c r="I1586" i="30"/>
  <c r="J1586" i="30"/>
  <c r="K1586" i="30"/>
  <c r="I1587" i="30"/>
  <c r="J1587" i="30"/>
  <c r="K1587" i="30"/>
  <c r="I1588" i="30"/>
  <c r="J1588" i="30"/>
  <c r="K1588" i="30"/>
  <c r="I1589" i="30"/>
  <c r="J1589" i="30"/>
  <c r="K1589" i="30"/>
  <c r="I1590" i="30"/>
  <c r="J1590" i="30"/>
  <c r="K1590" i="30"/>
  <c r="I1591" i="30"/>
  <c r="J1591" i="30"/>
  <c r="K1591" i="30"/>
  <c r="I1592" i="30"/>
  <c r="J1592" i="30"/>
  <c r="K1592" i="30"/>
  <c r="I1593" i="30"/>
  <c r="J1593" i="30"/>
  <c r="K1593" i="30"/>
  <c r="I1594" i="30"/>
  <c r="J1594" i="30"/>
  <c r="K1594" i="30"/>
  <c r="I1595" i="30"/>
  <c r="J1595" i="30"/>
  <c r="K1595" i="30"/>
  <c r="I1596" i="30"/>
  <c r="J1596" i="30"/>
  <c r="K1596" i="30"/>
  <c r="I1597" i="30"/>
  <c r="J1597" i="30"/>
  <c r="K1597" i="30"/>
  <c r="I1598" i="30"/>
  <c r="J1598" i="30"/>
  <c r="K1598" i="30"/>
  <c r="I1599" i="30"/>
  <c r="J1599" i="30"/>
  <c r="K1599" i="30"/>
  <c r="I1600" i="30"/>
  <c r="J1600" i="30"/>
  <c r="K1600" i="30"/>
  <c r="I1601" i="30"/>
  <c r="J1601" i="30"/>
  <c r="K1601" i="30"/>
  <c r="I1602" i="30"/>
  <c r="J1602" i="30"/>
  <c r="K1602" i="30"/>
  <c r="I1603" i="30"/>
  <c r="J1603" i="30"/>
  <c r="K1603" i="30"/>
  <c r="I1604" i="30"/>
  <c r="J1604" i="30"/>
  <c r="K1604" i="30"/>
  <c r="I1605" i="30"/>
  <c r="J1605" i="30"/>
  <c r="K1605" i="30"/>
  <c r="I1606" i="30"/>
  <c r="J1606" i="30"/>
  <c r="K1606" i="30"/>
  <c r="I1607" i="30"/>
  <c r="J1607" i="30"/>
  <c r="K1607" i="30"/>
  <c r="I1608" i="30"/>
  <c r="J1608" i="30"/>
  <c r="K1608" i="30"/>
  <c r="I1609" i="30"/>
  <c r="J1609" i="30"/>
  <c r="K1609" i="30"/>
  <c r="I1610" i="30"/>
  <c r="J1610" i="30"/>
  <c r="K1610" i="30"/>
  <c r="I1611" i="30"/>
  <c r="J1611" i="30"/>
  <c r="K1611" i="30"/>
  <c r="I1612" i="30"/>
  <c r="J1612" i="30"/>
  <c r="K1612" i="30"/>
  <c r="I1613" i="30"/>
  <c r="J1613" i="30"/>
  <c r="K1613" i="30"/>
  <c r="I1614" i="30"/>
  <c r="J1614" i="30"/>
  <c r="K1614" i="30"/>
  <c r="I1615" i="30"/>
  <c r="J1615" i="30"/>
  <c r="K1615" i="30"/>
  <c r="I1616" i="30"/>
  <c r="J1616" i="30"/>
  <c r="K1616" i="30"/>
  <c r="I1617" i="30"/>
  <c r="J1617" i="30"/>
  <c r="K1617" i="30"/>
  <c r="I1618" i="30"/>
  <c r="J1618" i="30"/>
  <c r="K1618" i="30"/>
  <c r="I1619" i="30"/>
  <c r="J1619" i="30"/>
  <c r="K1619" i="30"/>
  <c r="I1620" i="30"/>
  <c r="J1620" i="30"/>
  <c r="K1620" i="30"/>
  <c r="I1621" i="30"/>
  <c r="J1621" i="30"/>
  <c r="K1621" i="30"/>
  <c r="I1622" i="30"/>
  <c r="J1622" i="30"/>
  <c r="K1622" i="30"/>
  <c r="I1623" i="30"/>
  <c r="J1623" i="30"/>
  <c r="K1623" i="30"/>
  <c r="I1624" i="30"/>
  <c r="J1624" i="30"/>
  <c r="K1624" i="30"/>
  <c r="I1625" i="30"/>
  <c r="J1625" i="30"/>
  <c r="K1625" i="30"/>
  <c r="I1626" i="30"/>
  <c r="J1626" i="30"/>
  <c r="K1626" i="30"/>
  <c r="I1627" i="30"/>
  <c r="J1627" i="30"/>
  <c r="K1627" i="30"/>
  <c r="I1628" i="30"/>
  <c r="J1628" i="30"/>
  <c r="K1628" i="30"/>
  <c r="I1629" i="30"/>
  <c r="J1629" i="30"/>
  <c r="K1629" i="30"/>
  <c r="I1630" i="30"/>
  <c r="J1630" i="30"/>
  <c r="K1630" i="30"/>
  <c r="I1631" i="30"/>
  <c r="J1631" i="30"/>
  <c r="K1631" i="30"/>
  <c r="I1632" i="30"/>
  <c r="J1632" i="30"/>
  <c r="K1632" i="30"/>
  <c r="I1633" i="30"/>
  <c r="J1633" i="30"/>
  <c r="K1633" i="30"/>
  <c r="I1634" i="30"/>
  <c r="J1634" i="30"/>
  <c r="K1634" i="30"/>
  <c r="I1635" i="30"/>
  <c r="J1635" i="30"/>
  <c r="K1635" i="30"/>
  <c r="I1636" i="30"/>
  <c r="J1636" i="30"/>
  <c r="K1636" i="30"/>
  <c r="I1637" i="30"/>
  <c r="J1637" i="30"/>
  <c r="K1637" i="30"/>
  <c r="I1638" i="30"/>
  <c r="J1638" i="30"/>
  <c r="K1638" i="30"/>
  <c r="I1639" i="30"/>
  <c r="J1639" i="30"/>
  <c r="K1639" i="30"/>
  <c r="I1640" i="30"/>
  <c r="J1640" i="30"/>
  <c r="K1640" i="30"/>
  <c r="I1641" i="30"/>
  <c r="J1641" i="30"/>
  <c r="K1641" i="30"/>
  <c r="I1642" i="30"/>
  <c r="J1642" i="30"/>
  <c r="K1642" i="30"/>
  <c r="I1643" i="30"/>
  <c r="J1643" i="30"/>
  <c r="K1643" i="30"/>
  <c r="I1644" i="30"/>
  <c r="J1644" i="30"/>
  <c r="K1644" i="30"/>
  <c r="I1645" i="30"/>
  <c r="J1645" i="30"/>
  <c r="K1645" i="30"/>
  <c r="I1646" i="30"/>
  <c r="J1646" i="30"/>
  <c r="K1646" i="30"/>
  <c r="I1647" i="30"/>
  <c r="J1647" i="30"/>
  <c r="K1647" i="30"/>
  <c r="I1648" i="30"/>
  <c r="J1648" i="30"/>
  <c r="K1648" i="30"/>
  <c r="I1649" i="30"/>
  <c r="J1649" i="30"/>
  <c r="K1649" i="30"/>
  <c r="I1650" i="30"/>
  <c r="J1650" i="30"/>
  <c r="K1650" i="30"/>
  <c r="I1651" i="30"/>
  <c r="J1651" i="30"/>
  <c r="K1651" i="30"/>
  <c r="I1652" i="30"/>
  <c r="J1652" i="30"/>
  <c r="K1652" i="30"/>
  <c r="I1653" i="30"/>
  <c r="J1653" i="30"/>
  <c r="K1653" i="30"/>
  <c r="I1654" i="30"/>
  <c r="J1654" i="30"/>
  <c r="K1654" i="30"/>
  <c r="I1655" i="30"/>
  <c r="J1655" i="30"/>
  <c r="K1655" i="30"/>
  <c r="I1656" i="30"/>
  <c r="J1656" i="30"/>
  <c r="K1656" i="30"/>
  <c r="I1657" i="30"/>
  <c r="J1657" i="30"/>
  <c r="K1657" i="30"/>
  <c r="I1658" i="30"/>
  <c r="J1658" i="30"/>
  <c r="K1658" i="30"/>
  <c r="I1659" i="30"/>
  <c r="J1659" i="30"/>
  <c r="K1659" i="30"/>
  <c r="I1660" i="30"/>
  <c r="J1660" i="30"/>
  <c r="K1660" i="30"/>
  <c r="I1661" i="30"/>
  <c r="J1661" i="30"/>
  <c r="K1661" i="30"/>
  <c r="I1662" i="30"/>
  <c r="J1662" i="30"/>
  <c r="K1662" i="30"/>
  <c r="I1663" i="30"/>
  <c r="J1663" i="30"/>
  <c r="K1663" i="30"/>
  <c r="I1664" i="30"/>
  <c r="J1664" i="30"/>
  <c r="K1664" i="30"/>
  <c r="I1665" i="30"/>
  <c r="J1665" i="30"/>
  <c r="K1665" i="30"/>
  <c r="I1666" i="30"/>
  <c r="J1666" i="30"/>
  <c r="K1666" i="30"/>
  <c r="I1667" i="30"/>
  <c r="J1667" i="30"/>
  <c r="K1667" i="30"/>
  <c r="I1668" i="30"/>
  <c r="J1668" i="30"/>
  <c r="K1668" i="30"/>
  <c r="I1669" i="30"/>
  <c r="J1669" i="30"/>
  <c r="K1669" i="30"/>
  <c r="I1670" i="30"/>
  <c r="J1670" i="30"/>
  <c r="K1670" i="30"/>
  <c r="I1671" i="30"/>
  <c r="J1671" i="30"/>
  <c r="K1671" i="30"/>
  <c r="I1672" i="30"/>
  <c r="J1672" i="30"/>
  <c r="K1672" i="30"/>
  <c r="I1673" i="30"/>
  <c r="J1673" i="30"/>
  <c r="K1673" i="30"/>
  <c r="I1674" i="30"/>
  <c r="J1674" i="30"/>
  <c r="K1674" i="30"/>
  <c r="I1675" i="30"/>
  <c r="J1675" i="30"/>
  <c r="K1675" i="30"/>
  <c r="I1676" i="30"/>
  <c r="J1676" i="30"/>
  <c r="K1676" i="30"/>
  <c r="I1677" i="30"/>
  <c r="J1677" i="30"/>
  <c r="K1677" i="30"/>
  <c r="I1678" i="30"/>
  <c r="J1678" i="30"/>
  <c r="K1678" i="30"/>
  <c r="I1679" i="30"/>
  <c r="J1679" i="30"/>
  <c r="K1679" i="30"/>
  <c r="I1680" i="30"/>
  <c r="J1680" i="30"/>
  <c r="K1680" i="30"/>
  <c r="I1681" i="30"/>
  <c r="J1681" i="30"/>
  <c r="K1681" i="30"/>
  <c r="I1682" i="30"/>
  <c r="J1682" i="30"/>
  <c r="K1682" i="30"/>
  <c r="I1683" i="30"/>
  <c r="J1683" i="30"/>
  <c r="K1683" i="30"/>
  <c r="I1684" i="30"/>
  <c r="J1684" i="30"/>
  <c r="K1684" i="30"/>
  <c r="I1685" i="30"/>
  <c r="J1685" i="30"/>
  <c r="K1685" i="30"/>
  <c r="I1686" i="30"/>
  <c r="J1686" i="30"/>
  <c r="K1686" i="30"/>
  <c r="I1687" i="30"/>
  <c r="J1687" i="30"/>
  <c r="K1687" i="30"/>
  <c r="I1688" i="30"/>
  <c r="J1688" i="30"/>
  <c r="K1688" i="30"/>
  <c r="I1689" i="30"/>
  <c r="J1689" i="30"/>
  <c r="K1689" i="30"/>
  <c r="I1690" i="30"/>
  <c r="J1690" i="30"/>
  <c r="K1690" i="30"/>
  <c r="I1691" i="30"/>
  <c r="J1691" i="30"/>
  <c r="K1691" i="30"/>
  <c r="I1692" i="30"/>
  <c r="J1692" i="30"/>
  <c r="K1692" i="30"/>
  <c r="I1693" i="30"/>
  <c r="J1693" i="30"/>
  <c r="K1693" i="30"/>
  <c r="I1694" i="30"/>
  <c r="J1694" i="30"/>
  <c r="K1694" i="30"/>
  <c r="I1695" i="30"/>
  <c r="J1695" i="30"/>
  <c r="K1695" i="30"/>
  <c r="I1696" i="30"/>
  <c r="J1696" i="30"/>
  <c r="K1696" i="30"/>
  <c r="I1697" i="30"/>
  <c r="J1697" i="30"/>
  <c r="K1697" i="30"/>
  <c r="I1698" i="30"/>
  <c r="J1698" i="30"/>
  <c r="K1698" i="30"/>
  <c r="I1699" i="30"/>
  <c r="J1699" i="30"/>
  <c r="K1699" i="30"/>
  <c r="I1700" i="30"/>
  <c r="J1700" i="30"/>
  <c r="K1700" i="30"/>
  <c r="I1701" i="30"/>
  <c r="J1701" i="30"/>
  <c r="K1701" i="30"/>
  <c r="I1702" i="30"/>
  <c r="J1702" i="30"/>
  <c r="K1702" i="30"/>
  <c r="I1703" i="30"/>
  <c r="J1703" i="30"/>
  <c r="K1703" i="30"/>
  <c r="I1704" i="30"/>
  <c r="J1704" i="30"/>
  <c r="K1704" i="30"/>
  <c r="I1705" i="30"/>
  <c r="J1705" i="30"/>
  <c r="K1705" i="30"/>
  <c r="I1706" i="30"/>
  <c r="J1706" i="30"/>
  <c r="K1706" i="30"/>
  <c r="I1707" i="30"/>
  <c r="J1707" i="30"/>
  <c r="K1707" i="30"/>
  <c r="I1708" i="30"/>
  <c r="J1708" i="30"/>
  <c r="K1708" i="30"/>
  <c r="I1709" i="30"/>
  <c r="J1709" i="30"/>
  <c r="K1709" i="30"/>
  <c r="I1710" i="30"/>
  <c r="J1710" i="30"/>
  <c r="K1710" i="30"/>
  <c r="I1711" i="30"/>
  <c r="J1711" i="30"/>
  <c r="K1711" i="30"/>
  <c r="I1712" i="30"/>
  <c r="J1712" i="30"/>
  <c r="K1712" i="30"/>
  <c r="I1713" i="30"/>
  <c r="J1713" i="30"/>
  <c r="K1713" i="30"/>
  <c r="I1714" i="30"/>
  <c r="J1714" i="30"/>
  <c r="K1714" i="30"/>
  <c r="I1715" i="30"/>
  <c r="J1715" i="30"/>
  <c r="K1715" i="30"/>
  <c r="I1716" i="30"/>
  <c r="J1716" i="30"/>
  <c r="K1716" i="30"/>
  <c r="I1717" i="30"/>
  <c r="J1717" i="30"/>
  <c r="K1717" i="30"/>
  <c r="I1718" i="30"/>
  <c r="J1718" i="30"/>
  <c r="K1718" i="30"/>
  <c r="I1719" i="30"/>
  <c r="J1719" i="30"/>
  <c r="K1719" i="30"/>
  <c r="I1720" i="30"/>
  <c r="J1720" i="30"/>
  <c r="K1720" i="30"/>
  <c r="I1721" i="30"/>
  <c r="J1721" i="30"/>
  <c r="K1721" i="30"/>
  <c r="I1722" i="30"/>
  <c r="J1722" i="30"/>
  <c r="K1722" i="30"/>
  <c r="I1723" i="30"/>
  <c r="J1723" i="30"/>
  <c r="K1723" i="30"/>
  <c r="I1724" i="30"/>
  <c r="J1724" i="30"/>
  <c r="K1724" i="30"/>
  <c r="I1725" i="30"/>
  <c r="J1725" i="30"/>
  <c r="K1725" i="30"/>
  <c r="I1726" i="30"/>
  <c r="J1726" i="30"/>
  <c r="K1726" i="30"/>
  <c r="I1727" i="30"/>
  <c r="J1727" i="30"/>
  <c r="K1727" i="30"/>
  <c r="I1728" i="30"/>
  <c r="J1728" i="30"/>
  <c r="K1728" i="30"/>
  <c r="I1729" i="30"/>
  <c r="J1729" i="30"/>
  <c r="K1729" i="30"/>
  <c r="I1730" i="30"/>
  <c r="J1730" i="30"/>
  <c r="K1730" i="30"/>
  <c r="I1731" i="30"/>
  <c r="J1731" i="30"/>
  <c r="K1731" i="30"/>
  <c r="I1732" i="30"/>
  <c r="J1732" i="30"/>
  <c r="K1732" i="30"/>
  <c r="I1733" i="30"/>
  <c r="J1733" i="30"/>
  <c r="K1733" i="30"/>
  <c r="I1734" i="30"/>
  <c r="J1734" i="30"/>
  <c r="K1734" i="30"/>
  <c r="I1735" i="30"/>
  <c r="J1735" i="30"/>
  <c r="K1735" i="30"/>
  <c r="I1736" i="30"/>
  <c r="J1736" i="30"/>
  <c r="K1736" i="30"/>
  <c r="I1737" i="30"/>
  <c r="J1737" i="30"/>
  <c r="K1737" i="30"/>
  <c r="I1738" i="30"/>
  <c r="J1738" i="30"/>
  <c r="K1738" i="30"/>
  <c r="I1739" i="30"/>
  <c r="J1739" i="30"/>
  <c r="K1739" i="30"/>
  <c r="I1740" i="30"/>
  <c r="J1740" i="30"/>
  <c r="K1740" i="30"/>
  <c r="I1741" i="30"/>
  <c r="J1741" i="30"/>
  <c r="K1741" i="30"/>
  <c r="I1742" i="30"/>
  <c r="J1742" i="30"/>
  <c r="K1742" i="30"/>
  <c r="I1743" i="30"/>
  <c r="J1743" i="30"/>
  <c r="K1743" i="30"/>
  <c r="I1744" i="30"/>
  <c r="J1744" i="30"/>
  <c r="K1744" i="30"/>
  <c r="I1745" i="30"/>
  <c r="J1745" i="30"/>
  <c r="K1745" i="30"/>
  <c r="I1746" i="30"/>
  <c r="J1746" i="30"/>
  <c r="K1746" i="30"/>
  <c r="I1747" i="30"/>
  <c r="J1747" i="30"/>
  <c r="K1747" i="30"/>
  <c r="I1748" i="30"/>
  <c r="J1748" i="30"/>
  <c r="K1748" i="30"/>
  <c r="I1749" i="30"/>
  <c r="J1749" i="30"/>
  <c r="K1749" i="30"/>
  <c r="I1750" i="30"/>
  <c r="J1750" i="30"/>
  <c r="K1750" i="30"/>
  <c r="I1751" i="30"/>
  <c r="J1751" i="30"/>
  <c r="K1751" i="30"/>
  <c r="I1752" i="30"/>
  <c r="J1752" i="30"/>
  <c r="K1752" i="30"/>
  <c r="I1753" i="30"/>
  <c r="J1753" i="30"/>
  <c r="K1753" i="30"/>
  <c r="I1754" i="30"/>
  <c r="J1754" i="30"/>
  <c r="K1754" i="30"/>
  <c r="I1755" i="30"/>
  <c r="J1755" i="30"/>
  <c r="K1755" i="30"/>
  <c r="I1756" i="30"/>
  <c r="J1756" i="30"/>
  <c r="K1756" i="30"/>
  <c r="I1757" i="30"/>
  <c r="J1757" i="30"/>
  <c r="K1757" i="30"/>
  <c r="I1758" i="30"/>
  <c r="J1758" i="30"/>
  <c r="K1758" i="30"/>
  <c r="I1759" i="30"/>
  <c r="J1759" i="30"/>
  <c r="K1759" i="30"/>
  <c r="I1760" i="30"/>
  <c r="J1760" i="30"/>
  <c r="K1760" i="30"/>
  <c r="I1761" i="30"/>
  <c r="J1761" i="30"/>
  <c r="K1761" i="30"/>
  <c r="I1762" i="30"/>
  <c r="J1762" i="30"/>
  <c r="K1762" i="30"/>
  <c r="I1763" i="30"/>
  <c r="J1763" i="30"/>
  <c r="K1763" i="30"/>
  <c r="I1764" i="30"/>
  <c r="J1764" i="30"/>
  <c r="K1764" i="30"/>
  <c r="I1765" i="30"/>
  <c r="J1765" i="30"/>
  <c r="K1765" i="30"/>
  <c r="I1766" i="30"/>
  <c r="J1766" i="30"/>
  <c r="K1766" i="30"/>
  <c r="I1767" i="30"/>
  <c r="J1767" i="30"/>
  <c r="K1767" i="30"/>
  <c r="I1768" i="30"/>
  <c r="J1768" i="30"/>
  <c r="K1768" i="30"/>
  <c r="I1769" i="30"/>
  <c r="J1769" i="30"/>
  <c r="K1769" i="30"/>
  <c r="I1770" i="30"/>
  <c r="J1770" i="30"/>
  <c r="K1770" i="30"/>
  <c r="I1771" i="30"/>
  <c r="J1771" i="30"/>
  <c r="K1771" i="30"/>
  <c r="I1772" i="30"/>
  <c r="J1772" i="30"/>
  <c r="K1772" i="30"/>
  <c r="I1773" i="30"/>
  <c r="J1773" i="30"/>
  <c r="K1773" i="30"/>
  <c r="I1774" i="30"/>
  <c r="J1774" i="30"/>
  <c r="K1774" i="30"/>
  <c r="I1775" i="30"/>
  <c r="J1775" i="30"/>
  <c r="K1775" i="30"/>
  <c r="I1776" i="30"/>
  <c r="J1776" i="30"/>
  <c r="K1776" i="30"/>
  <c r="I1777" i="30"/>
  <c r="J1777" i="30"/>
  <c r="K1777" i="30"/>
  <c r="I1778" i="30"/>
  <c r="J1778" i="30"/>
  <c r="K1778" i="30"/>
  <c r="I1779" i="30"/>
  <c r="J1779" i="30"/>
  <c r="K1779" i="30"/>
  <c r="I1780" i="30"/>
  <c r="J1780" i="30"/>
  <c r="K1780" i="30"/>
  <c r="I1781" i="30"/>
  <c r="J1781" i="30"/>
  <c r="K1781" i="30"/>
  <c r="I1782" i="30"/>
  <c r="J1782" i="30"/>
  <c r="K1782" i="30"/>
  <c r="I1783" i="30"/>
  <c r="J1783" i="30"/>
  <c r="K1783" i="30"/>
  <c r="I1784" i="30"/>
  <c r="J1784" i="30"/>
  <c r="K1784" i="30"/>
  <c r="I1785" i="30"/>
  <c r="J1785" i="30"/>
  <c r="K1785" i="30"/>
  <c r="I1786" i="30"/>
  <c r="J1786" i="30"/>
  <c r="K1786" i="30"/>
  <c r="I1787" i="30"/>
  <c r="J1787" i="30"/>
  <c r="K1787" i="30"/>
  <c r="I1788" i="30"/>
  <c r="J1788" i="30"/>
  <c r="K1788" i="30"/>
  <c r="I1789" i="30"/>
  <c r="J1789" i="30"/>
  <c r="K1789" i="30"/>
  <c r="I1790" i="30"/>
  <c r="J1790" i="30"/>
  <c r="K1790" i="30"/>
  <c r="I1791" i="30"/>
  <c r="J1791" i="30"/>
  <c r="K1791" i="30"/>
  <c r="I1792" i="30"/>
  <c r="J1792" i="30"/>
  <c r="K1792" i="30"/>
  <c r="I1793" i="30"/>
  <c r="J1793" i="30"/>
  <c r="K1793" i="30"/>
  <c r="I1794" i="30"/>
  <c r="J1794" i="30"/>
  <c r="K1794" i="30"/>
  <c r="I1795" i="30"/>
  <c r="J1795" i="30"/>
  <c r="K1795" i="30"/>
  <c r="I1796" i="30"/>
  <c r="J1796" i="30"/>
  <c r="K1796" i="30"/>
  <c r="I1797" i="30"/>
  <c r="J1797" i="30"/>
  <c r="K1797" i="30"/>
  <c r="I1798" i="30"/>
  <c r="J1798" i="30"/>
  <c r="K1798" i="30"/>
  <c r="I1799" i="30"/>
  <c r="J1799" i="30"/>
  <c r="K1799" i="30"/>
  <c r="I1800" i="30"/>
  <c r="J1800" i="30"/>
  <c r="K1800" i="30"/>
  <c r="I1801" i="30"/>
  <c r="J1801" i="30"/>
  <c r="K1801" i="30"/>
  <c r="I1802" i="30"/>
  <c r="J1802" i="30"/>
  <c r="K1802" i="30"/>
  <c r="I1803" i="30"/>
  <c r="J1803" i="30"/>
  <c r="K1803" i="30"/>
  <c r="I1804" i="30"/>
  <c r="J1804" i="30"/>
  <c r="K1804" i="30"/>
  <c r="I1805" i="30"/>
  <c r="J1805" i="30"/>
  <c r="K1805" i="30"/>
  <c r="I1806" i="30"/>
  <c r="J1806" i="30"/>
  <c r="K1806" i="30"/>
  <c r="I1807" i="30"/>
  <c r="J1807" i="30"/>
  <c r="K1807" i="30"/>
  <c r="I1808" i="30"/>
  <c r="J1808" i="30"/>
  <c r="K1808" i="30"/>
  <c r="I1809" i="30"/>
  <c r="J1809" i="30"/>
  <c r="K1809" i="30"/>
  <c r="I1810" i="30"/>
  <c r="J1810" i="30"/>
  <c r="K1810" i="30"/>
  <c r="I1811" i="30"/>
  <c r="J1811" i="30"/>
  <c r="K1811" i="30"/>
  <c r="I1812" i="30"/>
  <c r="J1812" i="30"/>
  <c r="K1812" i="30"/>
  <c r="I1813" i="30"/>
  <c r="J1813" i="30"/>
  <c r="K1813" i="30"/>
  <c r="I1814" i="30"/>
  <c r="J1814" i="30"/>
  <c r="K1814" i="30"/>
  <c r="I1815" i="30"/>
  <c r="J1815" i="30"/>
  <c r="K1815" i="30"/>
  <c r="I1816" i="30"/>
  <c r="J1816" i="30"/>
  <c r="K1816" i="30"/>
  <c r="I1817" i="30"/>
  <c r="J1817" i="30"/>
  <c r="K1817" i="30"/>
  <c r="I1818" i="30"/>
  <c r="J1818" i="30"/>
  <c r="K1818" i="30"/>
  <c r="I1819" i="30"/>
  <c r="J1819" i="30"/>
  <c r="K1819" i="30"/>
  <c r="I1820" i="30"/>
  <c r="J1820" i="30"/>
  <c r="K1820" i="30"/>
  <c r="I1821" i="30"/>
  <c r="J1821" i="30"/>
  <c r="K1821" i="30"/>
  <c r="I1822" i="30"/>
  <c r="J1822" i="30"/>
  <c r="K1822" i="30"/>
  <c r="I1823" i="30"/>
  <c r="J1823" i="30"/>
  <c r="K1823" i="30"/>
  <c r="I1824" i="30"/>
  <c r="J1824" i="30"/>
  <c r="K1824" i="30"/>
  <c r="I1825" i="30"/>
  <c r="J1825" i="30"/>
  <c r="K1825" i="30"/>
  <c r="I1826" i="30"/>
  <c r="J1826" i="30"/>
  <c r="K1826" i="30"/>
  <c r="I1827" i="30"/>
  <c r="J1827" i="30"/>
  <c r="K1827" i="30"/>
  <c r="I1828" i="30"/>
  <c r="J1828" i="30"/>
  <c r="K1828" i="30"/>
  <c r="I1829" i="30"/>
  <c r="J1829" i="30"/>
  <c r="K1829" i="30"/>
  <c r="I1830" i="30"/>
  <c r="J1830" i="30"/>
  <c r="K1830" i="30"/>
  <c r="I1831" i="30"/>
  <c r="J1831" i="30"/>
  <c r="K1831" i="30"/>
  <c r="I1832" i="30"/>
  <c r="J1832" i="30"/>
  <c r="K1832" i="30"/>
  <c r="I1833" i="30"/>
  <c r="J1833" i="30"/>
  <c r="K1833" i="30"/>
  <c r="I1834" i="30"/>
  <c r="J1834" i="30"/>
  <c r="K1834" i="30"/>
  <c r="I1835" i="30"/>
  <c r="J1835" i="30"/>
  <c r="K1835" i="30"/>
  <c r="I1836" i="30"/>
  <c r="J1836" i="30"/>
  <c r="K1836" i="30"/>
  <c r="I1837" i="30"/>
  <c r="J1837" i="30"/>
  <c r="K1837" i="30"/>
  <c r="I1838" i="30"/>
  <c r="J1838" i="30"/>
  <c r="K1838" i="30"/>
  <c r="I1839" i="30"/>
  <c r="J1839" i="30"/>
  <c r="K1839" i="30"/>
  <c r="I1840" i="30"/>
  <c r="J1840" i="30"/>
  <c r="K1840" i="30"/>
  <c r="I1841" i="30"/>
  <c r="J1841" i="30"/>
  <c r="K1841" i="30"/>
  <c r="I1842" i="30"/>
  <c r="J1842" i="30"/>
  <c r="K1842" i="30"/>
  <c r="I1843" i="30"/>
  <c r="J1843" i="30"/>
  <c r="K1843" i="30"/>
  <c r="I1844" i="30"/>
  <c r="J1844" i="30"/>
  <c r="K1844" i="30"/>
  <c r="I1845" i="30"/>
  <c r="J1845" i="30"/>
  <c r="K1845" i="30"/>
  <c r="I1846" i="30"/>
  <c r="J1846" i="30"/>
  <c r="K1846" i="30"/>
  <c r="I1847" i="30"/>
  <c r="J1847" i="30"/>
  <c r="K1847" i="30"/>
  <c r="I1848" i="30"/>
  <c r="J1848" i="30"/>
  <c r="K1848" i="30"/>
  <c r="I1849" i="30"/>
  <c r="J1849" i="30"/>
  <c r="K1849" i="30"/>
  <c r="I1850" i="30"/>
  <c r="J1850" i="30"/>
  <c r="K1850" i="30"/>
  <c r="I1851" i="30"/>
  <c r="J1851" i="30"/>
  <c r="K1851" i="30"/>
  <c r="I1852" i="30"/>
  <c r="J1852" i="30"/>
  <c r="K1852" i="30"/>
  <c r="I1853" i="30"/>
  <c r="J1853" i="30"/>
  <c r="K1853" i="30"/>
  <c r="I1854" i="30"/>
  <c r="J1854" i="30"/>
  <c r="K1854" i="30"/>
  <c r="I1855" i="30"/>
  <c r="J1855" i="30"/>
  <c r="K1855" i="30"/>
  <c r="I1856" i="30"/>
  <c r="J1856" i="30"/>
  <c r="K1856" i="30"/>
  <c r="I1857" i="30"/>
  <c r="J1857" i="30"/>
  <c r="K1857" i="30"/>
  <c r="I1858" i="30"/>
  <c r="J1858" i="30"/>
  <c r="K1858" i="30"/>
  <c r="I1859" i="30"/>
  <c r="J1859" i="30"/>
  <c r="K1859" i="30"/>
  <c r="I1860" i="30"/>
  <c r="J1860" i="30"/>
  <c r="K1860" i="30"/>
  <c r="I1861" i="30"/>
  <c r="J1861" i="30"/>
  <c r="K1861" i="30"/>
  <c r="I1862" i="30"/>
  <c r="J1862" i="30"/>
  <c r="K1862" i="30"/>
  <c r="I1863" i="30"/>
  <c r="J1863" i="30"/>
  <c r="K1863" i="30"/>
  <c r="I1864" i="30"/>
  <c r="J1864" i="30"/>
  <c r="K1864" i="30"/>
  <c r="I1865" i="30"/>
  <c r="J1865" i="30"/>
  <c r="K1865" i="30"/>
  <c r="I1866" i="30"/>
  <c r="J1866" i="30"/>
  <c r="K1866" i="30"/>
  <c r="I1867" i="30"/>
  <c r="J1867" i="30"/>
  <c r="K1867" i="30"/>
  <c r="I1868" i="30"/>
  <c r="J1868" i="30"/>
  <c r="K1868" i="30"/>
  <c r="I1869" i="30"/>
  <c r="J1869" i="30"/>
  <c r="K1869" i="30"/>
  <c r="I1870" i="30"/>
  <c r="J1870" i="30"/>
  <c r="K1870" i="30"/>
  <c r="I1871" i="30"/>
  <c r="J1871" i="30"/>
  <c r="K1871" i="30"/>
  <c r="I1872" i="30"/>
  <c r="J1872" i="30"/>
  <c r="K1872" i="30"/>
  <c r="I1873" i="30"/>
  <c r="J1873" i="30"/>
  <c r="K1873" i="30"/>
  <c r="I1874" i="30"/>
  <c r="J1874" i="30"/>
  <c r="K1874" i="30"/>
  <c r="I1875" i="30"/>
  <c r="J1875" i="30"/>
  <c r="K1875" i="30"/>
  <c r="I1876" i="30"/>
  <c r="J1876" i="30"/>
  <c r="K1876" i="30"/>
  <c r="I1877" i="30"/>
  <c r="J1877" i="30"/>
  <c r="K1877" i="30"/>
  <c r="I1878" i="30"/>
  <c r="J1878" i="30"/>
  <c r="K1878" i="30"/>
  <c r="I1879" i="30"/>
  <c r="J1879" i="30"/>
  <c r="K1879" i="30"/>
  <c r="I1880" i="30"/>
  <c r="J1880" i="30"/>
  <c r="K1880" i="30"/>
  <c r="I1881" i="30"/>
  <c r="J1881" i="30"/>
  <c r="K1881" i="30"/>
  <c r="I1882" i="30"/>
  <c r="J1882" i="30"/>
  <c r="K1882" i="30"/>
  <c r="I1883" i="30"/>
  <c r="J1883" i="30"/>
  <c r="K1883" i="30"/>
  <c r="I1884" i="30"/>
  <c r="J1884" i="30"/>
  <c r="K1884" i="30"/>
  <c r="I1885" i="30"/>
  <c r="J1885" i="30"/>
  <c r="K1885" i="30"/>
  <c r="I1886" i="30"/>
  <c r="J1886" i="30"/>
  <c r="K1886" i="30"/>
  <c r="I1887" i="30"/>
  <c r="J1887" i="30"/>
  <c r="K1887" i="30"/>
  <c r="I1888" i="30"/>
  <c r="J1888" i="30"/>
  <c r="K1888" i="30"/>
  <c r="I1889" i="30"/>
  <c r="J1889" i="30"/>
  <c r="K1889" i="30"/>
  <c r="I1890" i="30"/>
  <c r="J1890" i="30"/>
  <c r="K1890" i="30"/>
  <c r="I1891" i="30"/>
  <c r="J1891" i="30"/>
  <c r="K1891" i="30"/>
  <c r="I1892" i="30"/>
  <c r="J1892" i="30"/>
  <c r="K1892" i="30"/>
  <c r="I1893" i="30"/>
  <c r="J1893" i="30"/>
  <c r="K1893" i="30"/>
  <c r="I1894" i="30"/>
  <c r="J1894" i="30"/>
  <c r="K1894" i="30"/>
  <c r="I1895" i="30"/>
  <c r="J1895" i="30"/>
  <c r="K1895" i="30"/>
  <c r="I1896" i="30"/>
  <c r="J1896" i="30"/>
  <c r="K1896" i="30"/>
  <c r="I1897" i="30"/>
  <c r="J1897" i="30"/>
  <c r="K1897" i="30"/>
  <c r="I1898" i="30"/>
  <c r="J1898" i="30"/>
  <c r="K1898" i="30"/>
  <c r="I1899" i="30"/>
  <c r="J1899" i="30"/>
  <c r="K1899" i="30"/>
  <c r="I1900" i="30"/>
  <c r="J1900" i="30"/>
  <c r="K1900" i="30"/>
  <c r="I1901" i="30"/>
  <c r="J1901" i="30"/>
  <c r="K1901" i="30"/>
  <c r="I1902" i="30"/>
  <c r="J1902" i="30"/>
  <c r="K1902" i="30"/>
  <c r="I1903" i="30"/>
  <c r="J1903" i="30"/>
  <c r="K1903" i="30"/>
  <c r="I1904" i="30"/>
  <c r="J1904" i="30"/>
  <c r="K1904" i="30"/>
  <c r="I1905" i="30"/>
  <c r="J1905" i="30"/>
  <c r="K1905" i="30"/>
  <c r="I1906" i="30"/>
  <c r="J1906" i="30"/>
  <c r="K1906" i="30"/>
  <c r="I1907" i="30"/>
  <c r="J1907" i="30"/>
  <c r="K1907" i="30"/>
  <c r="I1908" i="30"/>
  <c r="J1908" i="30"/>
  <c r="K1908" i="30"/>
  <c r="I1909" i="30"/>
  <c r="J1909" i="30"/>
  <c r="K1909" i="30"/>
  <c r="I1910" i="30"/>
  <c r="J1910" i="30"/>
  <c r="K1910" i="30"/>
  <c r="I1911" i="30"/>
  <c r="J1911" i="30"/>
  <c r="K1911" i="30"/>
  <c r="I1912" i="30"/>
  <c r="J1912" i="30"/>
  <c r="K1912" i="30"/>
  <c r="I1913" i="30"/>
  <c r="J1913" i="30"/>
  <c r="K1913" i="30"/>
  <c r="I1914" i="30"/>
  <c r="J1914" i="30"/>
  <c r="K1914" i="30"/>
  <c r="I1915" i="30"/>
  <c r="J1915" i="30"/>
  <c r="K1915" i="30"/>
  <c r="I1916" i="30"/>
  <c r="J1916" i="30"/>
  <c r="K1916" i="30"/>
  <c r="I1917" i="30"/>
  <c r="J1917" i="30"/>
  <c r="K1917" i="30"/>
  <c r="I1918" i="30"/>
  <c r="J1918" i="30"/>
  <c r="K1918" i="30"/>
  <c r="I1919" i="30"/>
  <c r="J1919" i="30"/>
  <c r="K1919" i="30"/>
  <c r="I1920" i="30"/>
  <c r="J1920" i="30"/>
  <c r="K1920" i="30"/>
  <c r="I1921" i="30"/>
  <c r="J1921" i="30"/>
  <c r="K1921" i="30"/>
  <c r="I1922" i="30"/>
  <c r="J1922" i="30"/>
  <c r="K1922" i="30"/>
  <c r="I1923" i="30"/>
  <c r="J1923" i="30"/>
  <c r="K1923" i="30"/>
  <c r="I1924" i="30"/>
  <c r="J1924" i="30"/>
  <c r="K1924" i="30"/>
  <c r="I1925" i="30"/>
  <c r="J1925" i="30"/>
  <c r="K1925" i="30"/>
  <c r="I1926" i="30"/>
  <c r="J1926" i="30"/>
  <c r="K1926" i="30"/>
  <c r="I1927" i="30"/>
  <c r="J1927" i="30"/>
  <c r="K1927" i="30"/>
  <c r="I1928" i="30"/>
  <c r="J1928" i="30"/>
  <c r="K1928" i="30"/>
  <c r="I1929" i="30"/>
  <c r="J1929" i="30"/>
  <c r="K1929" i="30"/>
  <c r="I1930" i="30"/>
  <c r="J1930" i="30"/>
  <c r="K1930" i="30"/>
  <c r="I1931" i="30"/>
  <c r="J1931" i="30"/>
  <c r="K1931" i="30"/>
  <c r="I1932" i="30"/>
  <c r="J1932" i="30"/>
  <c r="K1932" i="30"/>
  <c r="I1933" i="30"/>
  <c r="J1933" i="30"/>
  <c r="K1933" i="30"/>
  <c r="I1934" i="30"/>
  <c r="J1934" i="30"/>
  <c r="K1934" i="30"/>
  <c r="I1935" i="30"/>
  <c r="J1935" i="30"/>
  <c r="K1935" i="30"/>
  <c r="I1936" i="30"/>
  <c r="J1936" i="30"/>
  <c r="K1936" i="30"/>
  <c r="I1937" i="30"/>
  <c r="J1937" i="30"/>
  <c r="K1937" i="30"/>
  <c r="I1938" i="30"/>
  <c r="J1938" i="30"/>
  <c r="K1938" i="30"/>
  <c r="I1939" i="30"/>
  <c r="J1939" i="30"/>
  <c r="K1939" i="30"/>
  <c r="I1940" i="30"/>
  <c r="J1940" i="30"/>
  <c r="K1940" i="30"/>
  <c r="I1941" i="30"/>
  <c r="J1941" i="30"/>
  <c r="K1941" i="30"/>
  <c r="I1942" i="30"/>
  <c r="J1942" i="30"/>
  <c r="K1942" i="30"/>
  <c r="I1943" i="30"/>
  <c r="J1943" i="30"/>
  <c r="K1943" i="30"/>
  <c r="I1944" i="30"/>
  <c r="J1944" i="30"/>
  <c r="K1944" i="30"/>
  <c r="I1945" i="30"/>
  <c r="J1945" i="30"/>
  <c r="K1945" i="30"/>
  <c r="I1946" i="30"/>
  <c r="J1946" i="30"/>
  <c r="K1946" i="30"/>
  <c r="I1947" i="30"/>
  <c r="J1947" i="30"/>
  <c r="K1947" i="30"/>
  <c r="I1948" i="30"/>
  <c r="J1948" i="30"/>
  <c r="K1948" i="30"/>
  <c r="I1949" i="30"/>
  <c r="J1949" i="30"/>
  <c r="K1949" i="30"/>
  <c r="I1950" i="30"/>
  <c r="J1950" i="30"/>
  <c r="K1950" i="30"/>
  <c r="I1951" i="30"/>
  <c r="J1951" i="30"/>
  <c r="K1951" i="30"/>
  <c r="I1952" i="30"/>
  <c r="J1952" i="30"/>
  <c r="K1952" i="30"/>
  <c r="I1953" i="30"/>
  <c r="J1953" i="30"/>
  <c r="K1953" i="30"/>
  <c r="I1954" i="30"/>
  <c r="J1954" i="30"/>
  <c r="K1954" i="30"/>
  <c r="I1955" i="30"/>
  <c r="J1955" i="30"/>
  <c r="K1955" i="30"/>
  <c r="I1956" i="30"/>
  <c r="J1956" i="30"/>
  <c r="K1956" i="30"/>
  <c r="I1957" i="30"/>
  <c r="J1957" i="30"/>
  <c r="K1957" i="30"/>
  <c r="I1958" i="30"/>
  <c r="J1958" i="30"/>
  <c r="K1958" i="30"/>
  <c r="I1959" i="30"/>
  <c r="J1959" i="30"/>
  <c r="K1959" i="30"/>
  <c r="I1960" i="30"/>
  <c r="J1960" i="30"/>
  <c r="K1960" i="30"/>
  <c r="I1961" i="30"/>
  <c r="J1961" i="30"/>
  <c r="K1961" i="30"/>
  <c r="I1962" i="30"/>
  <c r="J1962" i="30"/>
  <c r="K1962" i="30"/>
  <c r="I1963" i="30"/>
  <c r="J1963" i="30"/>
  <c r="K1963" i="30"/>
  <c r="I1964" i="30"/>
  <c r="J1964" i="30"/>
  <c r="K1964" i="30"/>
  <c r="I1965" i="30"/>
  <c r="J1965" i="30"/>
  <c r="K1965" i="30"/>
  <c r="I1966" i="30"/>
  <c r="J1966" i="30"/>
  <c r="K1966" i="30"/>
  <c r="I1967" i="30"/>
  <c r="J1967" i="30"/>
  <c r="K1967" i="30"/>
  <c r="I1968" i="30"/>
  <c r="J1968" i="30"/>
  <c r="K1968" i="30"/>
  <c r="I1969" i="30"/>
  <c r="J1969" i="30"/>
  <c r="K1969" i="30"/>
  <c r="I1970" i="30"/>
  <c r="J1970" i="30"/>
  <c r="K1970" i="30"/>
  <c r="I1971" i="30"/>
  <c r="J1971" i="30"/>
  <c r="K1971" i="30"/>
  <c r="I1972" i="30"/>
  <c r="J1972" i="30"/>
  <c r="K1972" i="30"/>
  <c r="I1973" i="30"/>
  <c r="J1973" i="30"/>
  <c r="K1973" i="30"/>
  <c r="I1974" i="30"/>
  <c r="J1974" i="30"/>
  <c r="K1974" i="30"/>
  <c r="I1975" i="30"/>
  <c r="J1975" i="30"/>
  <c r="K1975" i="30"/>
  <c r="I1976" i="30"/>
  <c r="J1976" i="30"/>
  <c r="K1976" i="30"/>
  <c r="I1977" i="30"/>
  <c r="J1977" i="30"/>
  <c r="K1977" i="30"/>
  <c r="I1978" i="30"/>
  <c r="J1978" i="30"/>
  <c r="K1978" i="30"/>
  <c r="I1979" i="30"/>
  <c r="J1979" i="30"/>
  <c r="K1979" i="30"/>
  <c r="I1980" i="30"/>
  <c r="J1980" i="30"/>
  <c r="K1980" i="30"/>
  <c r="I1981" i="30"/>
  <c r="J1981" i="30"/>
  <c r="K1981" i="30"/>
  <c r="I1982" i="30"/>
  <c r="J1982" i="30"/>
  <c r="K1982" i="30"/>
  <c r="I1983" i="30"/>
  <c r="J1983" i="30"/>
  <c r="K1983" i="30"/>
  <c r="I1984" i="30"/>
  <c r="J1984" i="30"/>
  <c r="K1984" i="30"/>
  <c r="I1985" i="30"/>
  <c r="J1985" i="30"/>
  <c r="K1985" i="30"/>
  <c r="I1986" i="30"/>
  <c r="J1986" i="30"/>
  <c r="K1986" i="30"/>
  <c r="I1987" i="30"/>
  <c r="J1987" i="30"/>
  <c r="K1987" i="30"/>
  <c r="I1988" i="30"/>
  <c r="J1988" i="30"/>
  <c r="K1988" i="30"/>
  <c r="I1989" i="30"/>
  <c r="J1989" i="30"/>
  <c r="K1989" i="30"/>
  <c r="I1990" i="30"/>
  <c r="J1990" i="30"/>
  <c r="K1990" i="30"/>
  <c r="I1991" i="30"/>
  <c r="J1991" i="30"/>
  <c r="K1991" i="30"/>
  <c r="I1992" i="30"/>
  <c r="J1992" i="30"/>
  <c r="K1992" i="30"/>
  <c r="I1993" i="30"/>
  <c r="J1993" i="30"/>
  <c r="K1993" i="30"/>
  <c r="I1994" i="30"/>
  <c r="J1994" i="30"/>
  <c r="K1994" i="30"/>
  <c r="I1995" i="30"/>
  <c r="J1995" i="30"/>
  <c r="K1995" i="30"/>
  <c r="I1996" i="30"/>
  <c r="J1996" i="30"/>
  <c r="K1996" i="30"/>
  <c r="I1997" i="30"/>
  <c r="J1997" i="30"/>
  <c r="K1997" i="30"/>
  <c r="I1998" i="30"/>
  <c r="J1998" i="30"/>
  <c r="K1998" i="30"/>
  <c r="I1999" i="30"/>
  <c r="J1999" i="30"/>
  <c r="K1999" i="30"/>
  <c r="I2000" i="30"/>
  <c r="J2000" i="30"/>
  <c r="K2000" i="30"/>
  <c r="I2001" i="30"/>
  <c r="J2001" i="30"/>
  <c r="K2001" i="30"/>
  <c r="I2002" i="30"/>
  <c r="J2002" i="30"/>
  <c r="K2002" i="30"/>
  <c r="I2003" i="30"/>
  <c r="J2003" i="30"/>
  <c r="K2003" i="30"/>
  <c r="I2004" i="30"/>
  <c r="J2004" i="30"/>
  <c r="K2004" i="30"/>
  <c r="I2005" i="30"/>
  <c r="J2005" i="30"/>
  <c r="K2005" i="30"/>
  <c r="I2006" i="30"/>
  <c r="J2006" i="30"/>
  <c r="K2006" i="30"/>
  <c r="I2007" i="30"/>
  <c r="J2007" i="30"/>
  <c r="K2007" i="30"/>
  <c r="I2008" i="30"/>
  <c r="J2008" i="30"/>
  <c r="K2008" i="30"/>
  <c r="I2009" i="30"/>
  <c r="J2009" i="30"/>
  <c r="K2009" i="30"/>
  <c r="I2010" i="30"/>
  <c r="J2010" i="30"/>
  <c r="K2010" i="30"/>
  <c r="I2011" i="30"/>
  <c r="J2011" i="30"/>
  <c r="K2011" i="30"/>
  <c r="I2012" i="30"/>
  <c r="J2012" i="30"/>
  <c r="K2012" i="30"/>
  <c r="I2013" i="30"/>
  <c r="J2013" i="30"/>
  <c r="K2013" i="30"/>
  <c r="I2014" i="30"/>
  <c r="J2014" i="30"/>
  <c r="K2014" i="30"/>
  <c r="I2015" i="30"/>
  <c r="J2015" i="30"/>
  <c r="K2015" i="30"/>
  <c r="I2016" i="30"/>
  <c r="J2016" i="30"/>
  <c r="K2016" i="30"/>
  <c r="I2017" i="30"/>
  <c r="J2017" i="30"/>
  <c r="K2017" i="30"/>
  <c r="I2018" i="30"/>
  <c r="J2018" i="30"/>
  <c r="K2018" i="30"/>
  <c r="I2019" i="30"/>
  <c r="J2019" i="30"/>
  <c r="K2019" i="30"/>
  <c r="I2020" i="30"/>
  <c r="J2020" i="30"/>
  <c r="K2020" i="30"/>
  <c r="I2021" i="30"/>
  <c r="J2021" i="30"/>
  <c r="K2021" i="30"/>
  <c r="I2022" i="30"/>
  <c r="J2022" i="30"/>
  <c r="K2022" i="30"/>
  <c r="I2023" i="30"/>
  <c r="J2023" i="30"/>
  <c r="K2023" i="30"/>
  <c r="I2024" i="30"/>
  <c r="J2024" i="30"/>
  <c r="K2024" i="30"/>
  <c r="I2025" i="30"/>
  <c r="J2025" i="30"/>
  <c r="K2025" i="30"/>
  <c r="I2026" i="30"/>
  <c r="J2026" i="30"/>
  <c r="K2026" i="30"/>
  <c r="I2027" i="30"/>
  <c r="J2027" i="30"/>
  <c r="K2027" i="30"/>
  <c r="I2028" i="30"/>
  <c r="J2028" i="30"/>
  <c r="K2028" i="30"/>
  <c r="I2029" i="30"/>
  <c r="J2029" i="30"/>
  <c r="K2029" i="30"/>
  <c r="I2030" i="30"/>
  <c r="J2030" i="30"/>
  <c r="K2030" i="30"/>
  <c r="I2031" i="30"/>
  <c r="J2031" i="30"/>
  <c r="K2031" i="30"/>
  <c r="I2032" i="30"/>
  <c r="J2032" i="30"/>
  <c r="K2032" i="30"/>
  <c r="I2033" i="30"/>
  <c r="J2033" i="30"/>
  <c r="K2033" i="30"/>
  <c r="I2034" i="30"/>
  <c r="J2034" i="30"/>
  <c r="K2034" i="30"/>
  <c r="I2035" i="30"/>
  <c r="J2035" i="30"/>
  <c r="K2035" i="30"/>
  <c r="I2036" i="30"/>
  <c r="J2036" i="30"/>
  <c r="K2036" i="30"/>
  <c r="I2037" i="30"/>
  <c r="J2037" i="30"/>
  <c r="K2037" i="30"/>
  <c r="I2038" i="30"/>
  <c r="J2038" i="30"/>
  <c r="K2038" i="30"/>
  <c r="I2039" i="30"/>
  <c r="J2039" i="30"/>
  <c r="K2039" i="30"/>
  <c r="I2040" i="30"/>
  <c r="J2040" i="30"/>
  <c r="K2040" i="30"/>
  <c r="I2041" i="30"/>
  <c r="J2041" i="30"/>
  <c r="K2041" i="30"/>
  <c r="I2042" i="30"/>
  <c r="J2042" i="30"/>
  <c r="K2042" i="30"/>
  <c r="I2043" i="30"/>
  <c r="J2043" i="30"/>
  <c r="K2043" i="30"/>
  <c r="I2044" i="30"/>
  <c r="J2044" i="30"/>
  <c r="K2044" i="30"/>
  <c r="I2045" i="30"/>
  <c r="J2045" i="30"/>
  <c r="K2045" i="30"/>
  <c r="I2046" i="30"/>
  <c r="J2046" i="30"/>
  <c r="K2046" i="30"/>
  <c r="I2047" i="30"/>
  <c r="J2047" i="30"/>
  <c r="K2047" i="30"/>
  <c r="I2048" i="30"/>
  <c r="J2048" i="30"/>
  <c r="K2048" i="30"/>
  <c r="I2049" i="30"/>
  <c r="J2049" i="30"/>
  <c r="K2049" i="30"/>
  <c r="I2050" i="30"/>
  <c r="J2050" i="30"/>
  <c r="K2050" i="30"/>
  <c r="I2051" i="30"/>
  <c r="J2051" i="30"/>
  <c r="K2051" i="30"/>
  <c r="I2052" i="30"/>
  <c r="J2052" i="30"/>
  <c r="K2052" i="30"/>
  <c r="I2053" i="30"/>
  <c r="J2053" i="30"/>
  <c r="K2053" i="30"/>
  <c r="I2054" i="30"/>
  <c r="J2054" i="30"/>
  <c r="K2054" i="30"/>
  <c r="I2055" i="30"/>
  <c r="J2055" i="30"/>
  <c r="K2055" i="30"/>
  <c r="I2056" i="30"/>
  <c r="J2056" i="30"/>
  <c r="K2056" i="30"/>
  <c r="I2057" i="30"/>
  <c r="J2057" i="30"/>
  <c r="K2057" i="30"/>
  <c r="I2058" i="30"/>
  <c r="J2058" i="30"/>
  <c r="K2058" i="30"/>
  <c r="I2059" i="30"/>
  <c r="J2059" i="30"/>
  <c r="K2059" i="30"/>
  <c r="I2060" i="30"/>
  <c r="J2060" i="30"/>
  <c r="K2060" i="30"/>
  <c r="I2061" i="30"/>
  <c r="J2061" i="30"/>
  <c r="K2061" i="30"/>
  <c r="I2062" i="30"/>
  <c r="J2062" i="30"/>
  <c r="K2062" i="30"/>
  <c r="I2063" i="30"/>
  <c r="J2063" i="30"/>
  <c r="K2063" i="30"/>
  <c r="I2064" i="30"/>
  <c r="J2064" i="30"/>
  <c r="K2064" i="30"/>
  <c r="I2065" i="30"/>
  <c r="J2065" i="30"/>
  <c r="K2065" i="30"/>
  <c r="I2066" i="30"/>
  <c r="J2066" i="30"/>
  <c r="K2066" i="30"/>
  <c r="I2067" i="30"/>
  <c r="J2067" i="30"/>
  <c r="K2067" i="30"/>
  <c r="I2068" i="30"/>
  <c r="J2068" i="30"/>
  <c r="K2068" i="30"/>
  <c r="I2069" i="30"/>
  <c r="J2069" i="30"/>
  <c r="K2069" i="30"/>
  <c r="I2070" i="30"/>
  <c r="J2070" i="30"/>
  <c r="K2070" i="30"/>
  <c r="I2071" i="30"/>
  <c r="J2071" i="30"/>
  <c r="K2071" i="30"/>
  <c r="I2072" i="30"/>
  <c r="J2072" i="30"/>
  <c r="K2072" i="30"/>
  <c r="I2073" i="30"/>
  <c r="J2073" i="30"/>
  <c r="K2073" i="30"/>
  <c r="I2074" i="30"/>
  <c r="J2074" i="30"/>
  <c r="K2074" i="30"/>
  <c r="I2075" i="30"/>
  <c r="J2075" i="30"/>
  <c r="K2075" i="30"/>
  <c r="I2076" i="30"/>
  <c r="J2076" i="30"/>
  <c r="K2076" i="30"/>
  <c r="I2077" i="30"/>
  <c r="J2077" i="30"/>
  <c r="K2077" i="30"/>
  <c r="I2078" i="30"/>
  <c r="J2078" i="30"/>
  <c r="K2078" i="30"/>
  <c r="I2079" i="30"/>
  <c r="J2079" i="30"/>
  <c r="K2079" i="30"/>
  <c r="I2080" i="30"/>
  <c r="J2080" i="30"/>
  <c r="K2080" i="30"/>
  <c r="I2081" i="30"/>
  <c r="J2081" i="30"/>
  <c r="K2081" i="30"/>
  <c r="I2082" i="30"/>
  <c r="J2082" i="30"/>
  <c r="K2082" i="30"/>
  <c r="I2083" i="30"/>
  <c r="J2083" i="30"/>
  <c r="K2083" i="30"/>
  <c r="I2084" i="30"/>
  <c r="J2084" i="30"/>
  <c r="K2084" i="30"/>
  <c r="I2085" i="30"/>
  <c r="J2085" i="30"/>
  <c r="K2085" i="30"/>
  <c r="I2086" i="30"/>
  <c r="J2086" i="30"/>
  <c r="K2086" i="30"/>
  <c r="I2087" i="30"/>
  <c r="J2087" i="30"/>
  <c r="K2087" i="30"/>
  <c r="I2088" i="30"/>
  <c r="J2088" i="30"/>
  <c r="K2088" i="30"/>
  <c r="I2089" i="30"/>
  <c r="J2089" i="30"/>
  <c r="K2089" i="30"/>
  <c r="I2090" i="30"/>
  <c r="J2090" i="30"/>
  <c r="K2090" i="30"/>
  <c r="I2091" i="30"/>
  <c r="J2091" i="30"/>
  <c r="K2091" i="30"/>
  <c r="I2092" i="30"/>
  <c r="J2092" i="30"/>
  <c r="K2092" i="30"/>
  <c r="I2093" i="30"/>
  <c r="J2093" i="30"/>
  <c r="K2093" i="30"/>
  <c r="I2094" i="30"/>
  <c r="J2094" i="30"/>
  <c r="K2094" i="30"/>
  <c r="I2095" i="30"/>
  <c r="J2095" i="30"/>
  <c r="K2095" i="30"/>
  <c r="I2096" i="30"/>
  <c r="J2096" i="30"/>
  <c r="K2096" i="30"/>
  <c r="I2097" i="30"/>
  <c r="J2097" i="30"/>
  <c r="K2097" i="30"/>
  <c r="I2098" i="30"/>
  <c r="J2098" i="30"/>
  <c r="K2098" i="30"/>
  <c r="I2099" i="30"/>
  <c r="J2099" i="30"/>
  <c r="K2099" i="30"/>
  <c r="I2100" i="30"/>
  <c r="J2100" i="30"/>
  <c r="K2100" i="30"/>
  <c r="I2101" i="30"/>
  <c r="J2101" i="30"/>
  <c r="K2101" i="30"/>
  <c r="I2102" i="30"/>
  <c r="J2102" i="30"/>
  <c r="K2102" i="30"/>
  <c r="I2103" i="30"/>
  <c r="J2103" i="30"/>
  <c r="K2103" i="30"/>
  <c r="I2104" i="30"/>
  <c r="J2104" i="30"/>
  <c r="K2104" i="30"/>
  <c r="I2105" i="30"/>
  <c r="J2105" i="30"/>
  <c r="K2105" i="30"/>
  <c r="I2106" i="30"/>
  <c r="J2106" i="30"/>
  <c r="K2106" i="30"/>
  <c r="I2107" i="30"/>
  <c r="J2107" i="30"/>
  <c r="K2107" i="30"/>
  <c r="I2108" i="30"/>
  <c r="J2108" i="30"/>
  <c r="K2108" i="30"/>
  <c r="I2109" i="30"/>
  <c r="J2109" i="30"/>
  <c r="K2109" i="30"/>
  <c r="I2110" i="30"/>
  <c r="J2110" i="30"/>
  <c r="K2110" i="30"/>
  <c r="I2111" i="30"/>
  <c r="J2111" i="30"/>
  <c r="K2111" i="30"/>
  <c r="I2112" i="30"/>
  <c r="J2112" i="30"/>
  <c r="K2112" i="30"/>
  <c r="I2113" i="30"/>
  <c r="J2113" i="30"/>
  <c r="K2113" i="30"/>
  <c r="I2114" i="30"/>
  <c r="J2114" i="30"/>
  <c r="K2114" i="30"/>
  <c r="I2115" i="30"/>
  <c r="J2115" i="30"/>
  <c r="K2115" i="30"/>
  <c r="I2116" i="30"/>
  <c r="J2116" i="30"/>
  <c r="K2116" i="30"/>
  <c r="I2117" i="30"/>
  <c r="J2117" i="30"/>
  <c r="K2117" i="30"/>
  <c r="I2118" i="30"/>
  <c r="J2118" i="30"/>
  <c r="K2118" i="30"/>
  <c r="I2119" i="30"/>
  <c r="J2119" i="30"/>
  <c r="K2119" i="30"/>
  <c r="I2120" i="30"/>
  <c r="J2120" i="30"/>
  <c r="K2120" i="30"/>
  <c r="I2121" i="30"/>
  <c r="J2121" i="30"/>
  <c r="K2121" i="30"/>
  <c r="I2122" i="30"/>
  <c r="J2122" i="30"/>
  <c r="K2122" i="30"/>
  <c r="I2123" i="30"/>
  <c r="J2123" i="30"/>
  <c r="K2123" i="30"/>
  <c r="I2124" i="30"/>
  <c r="J2124" i="30"/>
  <c r="K2124" i="30"/>
  <c r="I2125" i="30"/>
  <c r="J2125" i="30"/>
  <c r="K2125" i="30"/>
  <c r="I2126" i="30"/>
  <c r="J2126" i="30"/>
  <c r="K2126" i="30"/>
  <c r="I2127" i="30"/>
  <c r="J2127" i="30"/>
  <c r="K2127" i="30"/>
  <c r="I2128" i="30"/>
  <c r="J2128" i="30"/>
  <c r="K2128" i="30"/>
  <c r="I2129" i="30"/>
  <c r="J2129" i="30"/>
  <c r="K2129" i="30"/>
  <c r="I2130" i="30"/>
  <c r="J2130" i="30"/>
  <c r="K2130" i="30"/>
  <c r="I2131" i="30"/>
  <c r="J2131" i="30"/>
  <c r="K2131" i="30"/>
  <c r="I2132" i="30"/>
  <c r="J2132" i="30"/>
  <c r="K2132" i="30"/>
  <c r="I2133" i="30"/>
  <c r="J2133" i="30"/>
  <c r="K2133" i="30"/>
  <c r="I2134" i="30"/>
  <c r="J2134" i="30"/>
  <c r="K2134" i="30"/>
  <c r="I2135" i="30"/>
  <c r="J2135" i="30"/>
  <c r="K2135" i="30"/>
  <c r="I2136" i="30"/>
  <c r="J2136" i="30"/>
  <c r="K2136" i="30"/>
  <c r="I2137" i="30"/>
  <c r="J2137" i="30"/>
  <c r="K2137" i="30"/>
  <c r="I2138" i="30"/>
  <c r="J2138" i="30"/>
  <c r="K2138" i="30"/>
  <c r="I2139" i="30"/>
  <c r="J2139" i="30"/>
  <c r="K2139" i="30"/>
  <c r="I2140" i="30"/>
  <c r="J2140" i="30"/>
  <c r="K2140" i="30"/>
  <c r="I2141" i="30"/>
  <c r="J2141" i="30"/>
  <c r="K2141" i="30"/>
  <c r="I2142" i="30"/>
  <c r="J2142" i="30"/>
  <c r="K2142" i="30"/>
  <c r="I2143" i="30"/>
  <c r="J2143" i="30"/>
  <c r="K2143" i="30"/>
  <c r="I2144" i="30"/>
  <c r="J2144" i="30"/>
  <c r="K2144" i="30"/>
  <c r="I2145" i="30"/>
  <c r="J2145" i="30"/>
  <c r="K2145" i="30"/>
  <c r="I2146" i="30"/>
  <c r="J2146" i="30"/>
  <c r="K2146" i="30"/>
  <c r="I2147" i="30"/>
  <c r="J2147" i="30"/>
  <c r="K2147" i="30"/>
  <c r="I2148" i="30"/>
  <c r="J2148" i="30"/>
  <c r="K2148" i="30"/>
  <c r="I2149" i="30"/>
  <c r="J2149" i="30"/>
  <c r="K2149" i="30"/>
  <c r="I2150" i="30"/>
  <c r="J2150" i="30"/>
  <c r="K2150" i="30"/>
  <c r="I2151" i="30"/>
  <c r="J2151" i="30"/>
  <c r="K2151" i="30"/>
  <c r="I2152" i="30"/>
  <c r="J2152" i="30"/>
  <c r="K2152" i="30"/>
  <c r="I2153" i="30"/>
  <c r="J2153" i="30"/>
  <c r="K2153" i="30"/>
  <c r="I2154" i="30"/>
  <c r="J2154" i="30"/>
  <c r="K2154" i="30"/>
  <c r="I2155" i="30"/>
  <c r="J2155" i="30"/>
  <c r="K2155" i="30"/>
  <c r="I2156" i="30"/>
  <c r="J2156" i="30"/>
  <c r="K2156" i="30"/>
  <c r="I2157" i="30"/>
  <c r="J2157" i="30"/>
  <c r="K2157" i="30"/>
  <c r="I2158" i="30"/>
  <c r="J2158" i="30"/>
  <c r="K2158" i="30"/>
  <c r="I2159" i="30"/>
  <c r="J2159" i="30"/>
  <c r="K2159" i="30"/>
  <c r="I2160" i="30"/>
  <c r="J2160" i="30"/>
  <c r="K2160" i="30"/>
  <c r="I2161" i="30"/>
  <c r="J2161" i="30"/>
  <c r="K2161" i="30"/>
  <c r="I2162" i="30"/>
  <c r="J2162" i="30"/>
  <c r="K2162" i="30"/>
  <c r="I2163" i="30"/>
  <c r="J2163" i="30"/>
  <c r="K2163" i="30"/>
  <c r="I2164" i="30"/>
  <c r="J2164" i="30"/>
  <c r="K2164" i="30"/>
  <c r="I2165" i="30"/>
  <c r="J2165" i="30"/>
  <c r="K2165" i="30"/>
  <c r="I2166" i="30"/>
  <c r="J2166" i="30"/>
  <c r="K2166" i="30"/>
  <c r="I2167" i="30"/>
  <c r="J2167" i="30"/>
  <c r="K2167" i="30"/>
  <c r="I2168" i="30"/>
  <c r="J2168" i="30"/>
  <c r="K2168" i="30"/>
  <c r="I2169" i="30"/>
  <c r="J2169" i="30"/>
  <c r="K2169" i="30"/>
  <c r="I2170" i="30"/>
  <c r="J2170" i="30"/>
  <c r="K2170" i="30"/>
  <c r="I2171" i="30"/>
  <c r="J2171" i="30"/>
  <c r="K2171" i="30"/>
  <c r="I2172" i="30"/>
  <c r="J2172" i="30"/>
  <c r="K2172" i="30"/>
  <c r="I2173" i="30"/>
  <c r="J2173" i="30"/>
  <c r="K2173" i="30"/>
  <c r="I2174" i="30"/>
  <c r="J2174" i="30"/>
  <c r="K2174" i="30"/>
  <c r="I2175" i="30"/>
  <c r="J2175" i="30"/>
  <c r="K2175" i="30"/>
  <c r="I2176" i="30"/>
  <c r="J2176" i="30"/>
  <c r="K2176" i="30"/>
  <c r="I2177" i="30"/>
  <c r="J2177" i="30"/>
  <c r="K2177" i="30"/>
  <c r="I2178" i="30"/>
  <c r="J2178" i="30"/>
  <c r="K2178" i="30"/>
  <c r="I2179" i="30"/>
  <c r="J2179" i="30"/>
  <c r="K2179" i="30"/>
  <c r="I2180" i="30"/>
  <c r="J2180" i="30"/>
  <c r="K2180" i="30"/>
  <c r="I2181" i="30"/>
  <c r="J2181" i="30"/>
  <c r="K2181" i="30"/>
  <c r="I2182" i="30"/>
  <c r="J2182" i="30"/>
  <c r="K2182" i="30"/>
  <c r="I2183" i="30"/>
  <c r="J2183" i="30"/>
  <c r="K2183" i="30"/>
  <c r="I2184" i="30"/>
  <c r="J2184" i="30"/>
  <c r="K2184" i="30"/>
  <c r="I2185" i="30"/>
  <c r="J2185" i="30"/>
  <c r="K2185" i="30"/>
  <c r="I2186" i="30"/>
  <c r="J2186" i="30"/>
  <c r="K2186" i="30"/>
  <c r="I2187" i="30"/>
  <c r="J2187" i="30"/>
  <c r="K2187" i="30"/>
  <c r="I2188" i="30"/>
  <c r="J2188" i="30"/>
  <c r="K2188" i="30"/>
  <c r="I2189" i="30"/>
  <c r="J2189" i="30"/>
  <c r="K2189" i="30"/>
  <c r="I2190" i="30"/>
  <c r="J2190" i="30"/>
  <c r="K2190" i="30"/>
  <c r="I2191" i="30"/>
  <c r="J2191" i="30"/>
  <c r="K2191" i="30"/>
  <c r="I2192" i="30"/>
  <c r="J2192" i="30"/>
  <c r="K2192" i="30"/>
  <c r="I2193" i="30"/>
  <c r="J2193" i="30"/>
  <c r="K2193" i="30"/>
  <c r="I2194" i="30"/>
  <c r="J2194" i="30"/>
  <c r="K2194" i="30"/>
  <c r="I2195" i="30"/>
  <c r="J2195" i="30"/>
  <c r="K2195" i="30"/>
  <c r="I2196" i="30"/>
  <c r="J2196" i="30"/>
  <c r="K2196" i="30"/>
  <c r="I2197" i="30"/>
  <c r="J2197" i="30"/>
  <c r="K2197" i="30"/>
  <c r="I2198" i="30"/>
  <c r="J2198" i="30"/>
  <c r="K2198" i="30"/>
  <c r="I2199" i="30"/>
  <c r="J2199" i="30"/>
  <c r="K2199" i="30"/>
  <c r="I2200" i="30"/>
  <c r="J2200" i="30"/>
  <c r="K2200" i="30"/>
  <c r="I2201" i="30"/>
  <c r="J2201" i="30"/>
  <c r="K2201" i="30"/>
  <c r="I2202" i="30"/>
  <c r="J2202" i="30"/>
  <c r="K2202" i="30"/>
  <c r="I2203" i="30"/>
  <c r="J2203" i="30"/>
  <c r="K2203" i="30"/>
  <c r="I2204" i="30"/>
  <c r="J2204" i="30"/>
  <c r="K2204" i="30"/>
  <c r="I2205" i="30"/>
  <c r="J2205" i="30"/>
  <c r="K2205" i="30"/>
  <c r="I2206" i="30"/>
  <c r="J2206" i="30"/>
  <c r="K2206" i="30"/>
  <c r="I2207" i="30"/>
  <c r="J2207" i="30"/>
  <c r="K2207" i="30"/>
  <c r="I2208" i="30"/>
  <c r="J2208" i="30"/>
  <c r="K2208" i="30"/>
  <c r="I2209" i="30"/>
  <c r="J2209" i="30"/>
  <c r="K2209" i="30"/>
  <c r="I2210" i="30"/>
  <c r="J2210" i="30"/>
  <c r="K2210" i="30"/>
  <c r="I2211" i="30"/>
  <c r="J2211" i="30"/>
  <c r="K2211" i="30"/>
  <c r="I2212" i="30"/>
  <c r="J2212" i="30"/>
  <c r="K2212" i="30"/>
  <c r="I2213" i="30"/>
  <c r="J2213" i="30"/>
  <c r="K2213" i="30"/>
  <c r="I2214" i="30"/>
  <c r="J2214" i="30"/>
  <c r="K2214" i="30"/>
  <c r="I2215" i="30"/>
  <c r="J2215" i="30"/>
  <c r="K2215" i="30"/>
  <c r="I2216" i="30"/>
  <c r="J2216" i="30"/>
  <c r="K2216" i="30"/>
  <c r="I2217" i="30"/>
  <c r="J2217" i="30"/>
  <c r="K2217" i="30"/>
  <c r="I2218" i="30"/>
  <c r="J2218" i="30"/>
  <c r="K2218" i="30"/>
  <c r="I2219" i="30"/>
  <c r="J2219" i="30"/>
  <c r="K2219" i="30"/>
  <c r="I2220" i="30"/>
  <c r="J2220" i="30"/>
  <c r="K2220" i="30"/>
  <c r="I2221" i="30"/>
  <c r="J2221" i="30"/>
  <c r="K2221" i="30"/>
  <c r="I2222" i="30"/>
  <c r="J2222" i="30"/>
  <c r="K2222" i="30"/>
  <c r="I2223" i="30"/>
  <c r="J2223" i="30"/>
  <c r="K2223" i="30"/>
  <c r="I2224" i="30"/>
  <c r="J2224" i="30"/>
  <c r="K2224" i="30"/>
  <c r="I2225" i="30"/>
  <c r="J2225" i="30"/>
  <c r="K2225" i="30"/>
  <c r="I2226" i="30"/>
  <c r="J2226" i="30"/>
  <c r="K2226" i="30"/>
  <c r="I2227" i="30"/>
  <c r="J2227" i="30"/>
  <c r="K2227" i="30"/>
  <c r="I2228" i="30"/>
  <c r="J2228" i="30"/>
  <c r="K2228" i="30"/>
  <c r="I2229" i="30"/>
  <c r="J2229" i="30"/>
  <c r="K2229" i="30"/>
  <c r="I2230" i="30"/>
  <c r="J2230" i="30"/>
  <c r="K2230" i="30"/>
  <c r="I2231" i="30"/>
  <c r="J2231" i="30"/>
  <c r="K2231" i="30"/>
  <c r="I2232" i="30"/>
  <c r="J2232" i="30"/>
  <c r="K2232" i="30"/>
  <c r="I2233" i="30"/>
  <c r="J2233" i="30"/>
  <c r="K2233" i="30"/>
  <c r="I2234" i="30"/>
  <c r="J2234" i="30"/>
  <c r="K2234" i="30"/>
  <c r="I2235" i="30"/>
  <c r="J2235" i="30"/>
  <c r="K2235" i="30"/>
  <c r="I2236" i="30"/>
  <c r="J2236" i="30"/>
  <c r="K2236" i="30"/>
  <c r="I2237" i="30"/>
  <c r="J2237" i="30"/>
  <c r="K2237" i="30"/>
  <c r="I2238" i="30"/>
  <c r="J2238" i="30"/>
  <c r="K2238" i="30"/>
  <c r="I2239" i="30"/>
  <c r="J2239" i="30"/>
  <c r="K2239" i="30"/>
  <c r="I2240" i="30"/>
  <c r="J2240" i="30"/>
  <c r="K2240" i="30"/>
  <c r="I2241" i="30"/>
  <c r="J2241" i="30"/>
  <c r="K2241" i="30"/>
  <c r="I2242" i="30"/>
  <c r="J2242" i="30"/>
  <c r="K2242" i="30"/>
  <c r="I2243" i="30"/>
  <c r="J2243" i="30"/>
  <c r="K2243" i="30"/>
  <c r="I2244" i="30"/>
  <c r="J2244" i="30"/>
  <c r="K2244" i="30"/>
  <c r="I2245" i="30"/>
  <c r="J2245" i="30"/>
  <c r="K2245" i="30"/>
  <c r="I2246" i="30"/>
  <c r="J2246" i="30"/>
  <c r="K2246" i="30"/>
  <c r="I2247" i="30"/>
  <c r="J2247" i="30"/>
  <c r="K2247" i="30"/>
  <c r="I2248" i="30"/>
  <c r="J2248" i="30"/>
  <c r="K2248" i="30"/>
  <c r="I2249" i="30"/>
  <c r="J2249" i="30"/>
  <c r="K2249" i="30"/>
  <c r="I2250" i="30"/>
  <c r="J2250" i="30"/>
  <c r="K2250" i="30"/>
  <c r="I2251" i="30"/>
  <c r="J2251" i="30"/>
  <c r="K2251" i="30"/>
  <c r="I2252" i="30"/>
  <c r="J2252" i="30"/>
  <c r="K2252" i="30"/>
  <c r="I2253" i="30"/>
  <c r="J2253" i="30"/>
  <c r="K2253" i="30"/>
  <c r="I2254" i="30"/>
  <c r="J2254" i="30"/>
  <c r="K2254" i="30"/>
  <c r="I2255" i="30"/>
  <c r="J2255" i="30"/>
  <c r="K2255" i="30"/>
  <c r="I2256" i="30"/>
  <c r="J2256" i="30"/>
  <c r="K2256" i="30"/>
  <c r="I2257" i="30"/>
  <c r="J2257" i="30"/>
  <c r="K2257" i="30"/>
  <c r="I2258" i="30"/>
  <c r="J2258" i="30"/>
  <c r="K2258" i="30"/>
  <c r="I2259" i="30"/>
  <c r="J2259" i="30"/>
  <c r="K2259" i="30"/>
  <c r="I2260" i="30"/>
  <c r="J2260" i="30"/>
  <c r="K2260" i="30"/>
  <c r="I2261" i="30"/>
  <c r="J2261" i="30"/>
  <c r="K2261" i="30"/>
  <c r="I2262" i="30"/>
  <c r="J2262" i="30"/>
  <c r="K2262" i="30"/>
  <c r="I2263" i="30"/>
  <c r="J2263" i="30"/>
  <c r="K2263" i="30"/>
  <c r="I2264" i="30"/>
  <c r="J2264" i="30"/>
  <c r="K2264" i="30"/>
  <c r="I2265" i="30"/>
  <c r="J2265" i="30"/>
  <c r="K2265" i="30"/>
  <c r="I2266" i="30"/>
  <c r="J2266" i="30"/>
  <c r="K2266" i="30"/>
  <c r="I2267" i="30"/>
  <c r="J2267" i="30"/>
  <c r="K2267" i="30"/>
  <c r="I2268" i="30"/>
  <c r="J2268" i="30"/>
  <c r="K2268" i="30"/>
  <c r="I2269" i="30"/>
  <c r="J2269" i="30"/>
  <c r="K2269" i="30"/>
  <c r="I2270" i="30"/>
  <c r="J2270" i="30"/>
  <c r="K2270" i="30"/>
  <c r="I2271" i="30"/>
  <c r="J2271" i="30"/>
  <c r="K2271" i="30"/>
  <c r="I2272" i="30"/>
  <c r="J2272" i="30"/>
  <c r="K2272" i="30"/>
  <c r="I2273" i="30"/>
  <c r="J2273" i="30"/>
  <c r="K2273" i="30"/>
  <c r="I2274" i="30"/>
  <c r="J2274" i="30"/>
  <c r="K2274" i="30"/>
  <c r="I2275" i="30"/>
  <c r="J2275" i="30"/>
  <c r="K2275" i="30"/>
  <c r="I2276" i="30"/>
  <c r="J2276" i="30"/>
  <c r="K2276" i="30"/>
  <c r="I2277" i="30"/>
  <c r="J2277" i="30"/>
  <c r="K2277" i="30"/>
  <c r="I2278" i="30"/>
  <c r="J2278" i="30"/>
  <c r="K2278" i="30"/>
  <c r="I2279" i="30"/>
  <c r="J2279" i="30"/>
  <c r="K2279" i="30"/>
  <c r="I2280" i="30"/>
  <c r="J2280" i="30"/>
  <c r="K2280" i="30"/>
  <c r="I2281" i="30"/>
  <c r="J2281" i="30"/>
  <c r="K2281" i="30"/>
  <c r="I2282" i="30"/>
  <c r="J2282" i="30"/>
  <c r="K2282" i="30"/>
  <c r="I2283" i="30"/>
  <c r="J2283" i="30"/>
  <c r="K2283" i="30"/>
  <c r="I2284" i="30"/>
  <c r="J2284" i="30"/>
  <c r="K2284" i="30"/>
  <c r="I2285" i="30"/>
  <c r="J2285" i="30"/>
  <c r="K2285" i="30"/>
  <c r="I2286" i="30"/>
  <c r="J2286" i="30"/>
  <c r="K2286" i="30"/>
  <c r="I2287" i="30"/>
  <c r="J2287" i="30"/>
  <c r="K2287" i="30"/>
  <c r="I2288" i="30"/>
  <c r="J2288" i="30"/>
  <c r="K2288" i="30"/>
  <c r="I2289" i="30"/>
  <c r="J2289" i="30"/>
  <c r="K2289" i="30"/>
  <c r="I2290" i="30"/>
  <c r="J2290" i="30"/>
  <c r="K2290" i="30"/>
  <c r="I2291" i="30"/>
  <c r="J2291" i="30"/>
  <c r="K2291" i="30"/>
  <c r="I2292" i="30"/>
  <c r="J2292" i="30"/>
  <c r="K2292" i="30"/>
  <c r="I2293" i="30"/>
  <c r="J2293" i="30"/>
  <c r="K2293" i="30"/>
  <c r="I2294" i="30"/>
  <c r="J2294" i="30"/>
  <c r="K2294" i="30"/>
  <c r="I2295" i="30"/>
  <c r="J2295" i="30"/>
  <c r="K2295" i="30"/>
  <c r="I2296" i="30"/>
  <c r="J2296" i="30"/>
  <c r="K2296" i="30"/>
  <c r="I2297" i="30"/>
  <c r="J2297" i="30"/>
  <c r="K2297" i="30"/>
  <c r="I2298" i="30"/>
  <c r="J2298" i="30"/>
  <c r="K2298" i="30"/>
  <c r="I2299" i="30"/>
  <c r="J2299" i="30"/>
  <c r="K2299" i="30"/>
  <c r="I2300" i="30"/>
  <c r="J2300" i="30"/>
  <c r="K2300" i="30"/>
  <c r="I2301" i="30"/>
  <c r="J2301" i="30"/>
  <c r="K2301" i="30"/>
  <c r="I2302" i="30"/>
  <c r="J2302" i="30"/>
  <c r="K2302" i="30"/>
  <c r="I2303" i="30"/>
  <c r="J2303" i="30"/>
  <c r="K2303" i="30"/>
  <c r="I2304" i="30"/>
  <c r="J2304" i="30"/>
  <c r="K2304" i="30"/>
  <c r="I2305" i="30"/>
  <c r="J2305" i="30"/>
  <c r="K2305" i="30"/>
  <c r="I2306" i="30"/>
  <c r="J2306" i="30"/>
  <c r="K2306" i="30"/>
  <c r="I2307" i="30"/>
  <c r="J2307" i="30"/>
  <c r="K2307" i="30"/>
  <c r="I2308" i="30"/>
  <c r="J2308" i="30"/>
  <c r="K2308" i="30"/>
  <c r="I2309" i="30"/>
  <c r="J2309" i="30"/>
  <c r="K2309" i="30"/>
  <c r="I2310" i="30"/>
  <c r="J2310" i="30"/>
  <c r="K2310" i="30"/>
  <c r="I2311" i="30"/>
  <c r="J2311" i="30"/>
  <c r="K2311" i="30"/>
  <c r="I2312" i="30"/>
  <c r="J2312" i="30"/>
  <c r="K2312" i="30"/>
  <c r="I2313" i="30"/>
  <c r="J2313" i="30"/>
  <c r="K2313" i="30"/>
  <c r="I2314" i="30"/>
  <c r="J2314" i="30"/>
  <c r="K2314" i="30"/>
  <c r="I2315" i="30"/>
  <c r="J2315" i="30"/>
  <c r="K2315" i="30"/>
  <c r="I2316" i="30"/>
  <c r="J2316" i="30"/>
  <c r="K2316" i="30"/>
  <c r="I2317" i="30"/>
  <c r="J2317" i="30"/>
  <c r="K2317" i="30"/>
  <c r="I2318" i="30"/>
  <c r="J2318" i="30"/>
  <c r="K2318" i="30"/>
  <c r="I2319" i="30"/>
  <c r="J2319" i="30"/>
  <c r="K2319" i="30"/>
  <c r="I2320" i="30"/>
  <c r="J2320" i="30"/>
  <c r="K2320" i="30"/>
  <c r="I2321" i="30"/>
  <c r="J2321" i="30"/>
  <c r="K2321" i="30"/>
  <c r="I2322" i="30"/>
  <c r="J2322" i="30"/>
  <c r="K2322" i="30"/>
  <c r="I2323" i="30"/>
  <c r="J2323" i="30"/>
  <c r="K2323" i="30"/>
  <c r="I2324" i="30"/>
  <c r="J2324" i="30"/>
  <c r="K2324" i="30"/>
  <c r="I2325" i="30"/>
  <c r="J2325" i="30"/>
  <c r="K2325" i="30"/>
  <c r="I2326" i="30"/>
  <c r="J2326" i="30"/>
  <c r="K2326" i="30"/>
  <c r="I2327" i="30"/>
  <c r="J2327" i="30"/>
  <c r="K2327" i="30"/>
  <c r="I2328" i="30"/>
  <c r="J2328" i="30"/>
  <c r="K2328" i="30"/>
  <c r="I2329" i="30"/>
  <c r="J2329" i="30"/>
  <c r="K2329" i="30"/>
  <c r="I2330" i="30"/>
  <c r="J2330" i="30"/>
  <c r="K2330" i="30"/>
  <c r="I2331" i="30"/>
  <c r="J2331" i="30"/>
  <c r="K2331" i="30"/>
  <c r="I2332" i="30"/>
  <c r="J2332" i="30"/>
  <c r="K2332" i="30"/>
  <c r="I2333" i="30"/>
  <c r="J2333" i="30"/>
  <c r="K2333" i="30"/>
  <c r="I2334" i="30"/>
  <c r="J2334" i="30"/>
  <c r="K2334" i="30"/>
  <c r="I2335" i="30"/>
  <c r="J2335" i="30"/>
  <c r="K2335" i="30"/>
  <c r="I2336" i="30"/>
  <c r="J2336" i="30"/>
  <c r="K2336" i="30"/>
  <c r="I2337" i="30"/>
  <c r="J2337" i="30"/>
  <c r="K2337" i="30"/>
  <c r="I2338" i="30"/>
  <c r="J2338" i="30"/>
  <c r="K2338" i="30"/>
  <c r="I2339" i="30"/>
  <c r="J2339" i="30"/>
  <c r="K2339" i="30"/>
  <c r="I2340" i="30"/>
  <c r="J2340" i="30"/>
  <c r="K2340" i="30"/>
  <c r="I2341" i="30"/>
  <c r="J2341" i="30"/>
  <c r="K2341" i="30"/>
  <c r="I2342" i="30"/>
  <c r="J2342" i="30"/>
  <c r="K2342" i="30"/>
  <c r="I2343" i="30"/>
  <c r="J2343" i="30"/>
  <c r="K2343" i="30"/>
  <c r="I2344" i="30"/>
  <c r="J2344" i="30"/>
  <c r="K2344" i="30"/>
  <c r="I2345" i="30"/>
  <c r="J2345" i="30"/>
  <c r="K2345" i="30"/>
  <c r="I2346" i="30"/>
  <c r="J2346" i="30"/>
  <c r="K2346" i="30"/>
  <c r="I2347" i="30"/>
  <c r="J2347" i="30"/>
  <c r="K2347" i="30"/>
  <c r="I2348" i="30"/>
  <c r="J2348" i="30"/>
  <c r="K2348" i="30"/>
  <c r="I2349" i="30"/>
  <c r="J2349" i="30"/>
  <c r="K2349" i="30"/>
  <c r="I2350" i="30"/>
  <c r="J2350" i="30"/>
  <c r="K2350" i="30"/>
  <c r="I2351" i="30"/>
  <c r="J2351" i="30"/>
  <c r="K2351" i="30"/>
  <c r="I2352" i="30"/>
  <c r="J2352" i="30"/>
  <c r="K2352" i="30"/>
  <c r="I2353" i="30"/>
  <c r="J2353" i="30"/>
  <c r="K2353" i="30"/>
  <c r="I2354" i="30"/>
  <c r="J2354" i="30"/>
  <c r="K2354" i="30"/>
  <c r="I2355" i="30"/>
  <c r="J2355" i="30"/>
  <c r="K2355" i="30"/>
  <c r="I2356" i="30"/>
  <c r="J2356" i="30"/>
  <c r="K2356" i="30"/>
  <c r="I2357" i="30"/>
  <c r="J2357" i="30"/>
  <c r="K2357" i="30"/>
  <c r="I2358" i="30"/>
  <c r="J2358" i="30"/>
  <c r="K2358" i="30"/>
  <c r="I2359" i="30"/>
  <c r="J2359" i="30"/>
  <c r="K2359" i="30"/>
  <c r="I2360" i="30"/>
  <c r="J2360" i="30"/>
  <c r="K2360" i="30"/>
  <c r="I2361" i="30"/>
  <c r="J2361" i="30"/>
  <c r="K2361" i="30"/>
  <c r="I2362" i="30"/>
  <c r="J2362" i="30"/>
  <c r="K2362" i="30"/>
  <c r="I2363" i="30"/>
  <c r="J2363" i="30"/>
  <c r="K2363" i="30"/>
  <c r="I2364" i="30"/>
  <c r="J2364" i="30"/>
  <c r="K2364" i="30"/>
  <c r="I2365" i="30"/>
  <c r="J2365" i="30"/>
  <c r="K2365" i="30"/>
  <c r="I2366" i="30"/>
  <c r="J2366" i="30"/>
  <c r="K2366" i="30"/>
  <c r="I2367" i="30"/>
  <c r="J2367" i="30"/>
  <c r="K2367" i="30"/>
  <c r="I2368" i="30"/>
  <c r="J2368" i="30"/>
  <c r="K2368" i="30"/>
  <c r="I2369" i="30"/>
  <c r="J2369" i="30"/>
  <c r="K2369" i="30"/>
  <c r="I2370" i="30"/>
  <c r="J2370" i="30"/>
  <c r="K2370" i="30"/>
  <c r="I2371" i="30"/>
  <c r="J2371" i="30"/>
  <c r="K2371" i="30"/>
  <c r="I2372" i="30"/>
  <c r="J2372" i="30"/>
  <c r="K2372" i="30"/>
  <c r="I2373" i="30"/>
  <c r="J2373" i="30"/>
  <c r="K2373" i="30"/>
  <c r="I2374" i="30"/>
  <c r="J2374" i="30"/>
  <c r="K2374" i="30"/>
  <c r="I2375" i="30"/>
  <c r="J2375" i="30"/>
  <c r="K2375" i="30"/>
  <c r="I2376" i="30"/>
  <c r="J2376" i="30"/>
  <c r="K2376" i="30"/>
  <c r="I2377" i="30"/>
  <c r="J2377" i="30"/>
  <c r="K2377" i="30"/>
  <c r="I2378" i="30"/>
  <c r="J2378" i="30"/>
  <c r="K2378" i="30"/>
  <c r="I2379" i="30"/>
  <c r="J2379" i="30"/>
  <c r="K2379" i="30"/>
  <c r="I2380" i="30"/>
  <c r="J2380" i="30"/>
  <c r="K2380" i="30"/>
  <c r="I2381" i="30"/>
  <c r="J2381" i="30"/>
  <c r="K2381" i="30"/>
  <c r="I2382" i="30"/>
  <c r="J2382" i="30"/>
  <c r="K2382" i="30"/>
  <c r="I2383" i="30"/>
  <c r="J2383" i="30"/>
  <c r="K2383" i="30"/>
  <c r="I2384" i="30"/>
  <c r="J2384" i="30"/>
  <c r="K2384" i="30"/>
  <c r="I2385" i="30"/>
  <c r="J2385" i="30"/>
  <c r="K2385" i="30"/>
  <c r="I2386" i="30"/>
  <c r="J2386" i="30"/>
  <c r="K2386" i="30"/>
  <c r="I2387" i="30"/>
  <c r="J2387" i="30"/>
  <c r="K2387" i="30"/>
  <c r="I2388" i="30"/>
  <c r="J2388" i="30"/>
  <c r="K2388" i="30"/>
  <c r="I2389" i="30"/>
  <c r="J2389" i="30"/>
  <c r="K2389" i="30"/>
  <c r="I2390" i="30"/>
  <c r="J2390" i="30"/>
  <c r="K2390" i="30"/>
  <c r="I2391" i="30"/>
  <c r="J2391" i="30"/>
  <c r="K2391" i="30"/>
  <c r="I2392" i="30"/>
  <c r="J2392" i="30"/>
  <c r="K2392" i="30"/>
  <c r="I2393" i="30"/>
  <c r="J2393" i="30"/>
  <c r="K2393" i="30"/>
  <c r="I2394" i="30"/>
  <c r="J2394" i="30"/>
  <c r="K2394" i="30"/>
  <c r="I2395" i="30"/>
  <c r="J2395" i="30"/>
  <c r="K2395" i="30"/>
  <c r="I2396" i="30"/>
  <c r="J2396" i="30"/>
  <c r="K2396" i="30"/>
  <c r="I2397" i="30"/>
  <c r="J2397" i="30"/>
  <c r="K2397" i="30"/>
  <c r="I2398" i="30"/>
  <c r="J2398" i="30"/>
  <c r="K2398" i="30"/>
  <c r="I2399" i="30"/>
  <c r="J2399" i="30"/>
  <c r="K2399" i="30"/>
  <c r="I2400" i="30"/>
  <c r="J2400" i="30"/>
  <c r="K2400" i="30"/>
  <c r="I2401" i="30"/>
  <c r="J2401" i="30"/>
  <c r="K2401" i="30"/>
  <c r="I2402" i="30"/>
  <c r="J2402" i="30"/>
  <c r="K2402" i="30"/>
  <c r="I2403" i="30"/>
  <c r="J2403" i="30"/>
  <c r="K2403" i="30"/>
  <c r="I2404" i="30"/>
  <c r="J2404" i="30"/>
  <c r="K2404" i="30"/>
  <c r="I2405" i="30"/>
  <c r="J2405" i="30"/>
  <c r="K2405" i="30"/>
  <c r="I2406" i="30"/>
  <c r="J2406" i="30"/>
  <c r="K2406" i="30"/>
  <c r="I2407" i="30"/>
  <c r="J2407" i="30"/>
  <c r="K2407" i="30"/>
  <c r="I2408" i="30"/>
  <c r="J2408" i="30"/>
  <c r="K2408" i="30"/>
  <c r="I2409" i="30"/>
  <c r="J2409" i="30"/>
  <c r="K2409" i="30"/>
  <c r="I2410" i="30"/>
  <c r="J2410" i="30"/>
  <c r="K2410" i="30"/>
  <c r="I2411" i="30"/>
  <c r="J2411" i="30"/>
  <c r="K2411" i="30"/>
  <c r="I2412" i="30"/>
  <c r="J2412" i="30"/>
  <c r="K2412" i="30"/>
  <c r="I2413" i="30"/>
  <c r="J2413" i="30"/>
  <c r="K2413" i="30"/>
  <c r="I2414" i="30"/>
  <c r="J2414" i="30"/>
  <c r="K2414" i="30"/>
  <c r="I2415" i="30"/>
  <c r="J2415" i="30"/>
  <c r="K2415" i="30"/>
  <c r="I2416" i="30"/>
  <c r="J2416" i="30"/>
  <c r="K2416" i="30"/>
  <c r="I2417" i="30"/>
  <c r="J2417" i="30"/>
  <c r="K2417" i="30"/>
  <c r="I2418" i="30"/>
  <c r="J2418" i="30"/>
  <c r="K2418" i="30"/>
  <c r="I2419" i="30"/>
  <c r="J2419" i="30"/>
  <c r="K2419" i="30"/>
  <c r="I2420" i="30"/>
  <c r="J2420" i="30"/>
  <c r="K2420" i="30"/>
  <c r="I2421" i="30"/>
  <c r="J2421" i="30"/>
  <c r="K2421" i="30"/>
  <c r="I2422" i="30"/>
  <c r="J2422" i="30"/>
  <c r="K2422" i="30"/>
  <c r="I2423" i="30"/>
  <c r="J2423" i="30"/>
  <c r="K2423" i="30"/>
  <c r="I2424" i="30"/>
  <c r="J2424" i="30"/>
  <c r="K2424" i="30"/>
  <c r="I2425" i="30"/>
  <c r="J2425" i="30"/>
  <c r="K2425" i="30"/>
  <c r="I2426" i="30"/>
  <c r="J2426" i="30"/>
  <c r="K2426" i="30"/>
  <c r="I2427" i="30"/>
  <c r="J2427" i="30"/>
  <c r="K2427" i="30"/>
  <c r="I2428" i="30"/>
  <c r="J2428" i="30"/>
  <c r="K2428" i="30"/>
  <c r="I2429" i="30"/>
  <c r="J2429" i="30"/>
  <c r="K2429" i="30"/>
  <c r="I2430" i="30"/>
  <c r="J2430" i="30"/>
  <c r="K2430" i="30"/>
  <c r="I2431" i="30"/>
  <c r="J2431" i="30"/>
  <c r="K2431" i="30"/>
  <c r="I2432" i="30"/>
  <c r="J2432" i="30"/>
  <c r="K2432" i="30"/>
  <c r="I2433" i="30"/>
  <c r="J2433" i="30"/>
  <c r="K2433" i="30"/>
  <c r="I2434" i="30"/>
  <c r="J2434" i="30"/>
  <c r="K2434" i="30"/>
  <c r="I2435" i="30"/>
  <c r="J2435" i="30"/>
  <c r="K2435" i="30"/>
  <c r="I2436" i="30"/>
  <c r="J2436" i="30"/>
  <c r="K2436" i="30"/>
  <c r="I2437" i="30"/>
  <c r="J2437" i="30"/>
  <c r="K2437" i="30"/>
  <c r="I2438" i="30"/>
  <c r="J2438" i="30"/>
  <c r="K2438" i="30"/>
  <c r="I2439" i="30"/>
  <c r="J2439" i="30"/>
  <c r="K2439" i="30"/>
  <c r="I2440" i="30"/>
  <c r="J2440" i="30"/>
  <c r="K2440" i="30"/>
  <c r="I2441" i="30"/>
  <c r="J2441" i="30"/>
  <c r="K2441" i="30"/>
  <c r="I2442" i="30"/>
  <c r="J2442" i="30"/>
  <c r="K2442" i="30"/>
  <c r="I2443" i="30"/>
  <c r="J2443" i="30"/>
  <c r="K2443" i="30"/>
  <c r="I2444" i="30"/>
  <c r="J2444" i="30"/>
  <c r="K2444" i="30"/>
  <c r="I2445" i="30"/>
  <c r="J2445" i="30"/>
  <c r="K2445" i="30"/>
  <c r="I2446" i="30"/>
  <c r="J2446" i="30"/>
  <c r="K2446" i="30"/>
  <c r="I2447" i="30"/>
  <c r="J2447" i="30"/>
  <c r="K2447" i="30"/>
  <c r="I2448" i="30"/>
  <c r="J2448" i="30"/>
  <c r="K2448" i="30"/>
  <c r="I2449" i="30"/>
  <c r="J2449" i="30"/>
  <c r="K2449" i="30"/>
  <c r="I2450" i="30"/>
  <c r="J2450" i="30"/>
  <c r="K2450" i="30"/>
  <c r="I2451" i="30"/>
  <c r="J2451" i="30"/>
  <c r="K2451" i="30"/>
  <c r="I2452" i="30"/>
  <c r="J2452" i="30"/>
  <c r="K2452" i="30"/>
  <c r="I2453" i="30"/>
  <c r="J2453" i="30"/>
  <c r="K2453" i="30"/>
  <c r="I2454" i="30"/>
  <c r="J2454" i="30"/>
  <c r="K2454" i="30"/>
  <c r="I2455" i="30"/>
  <c r="J2455" i="30"/>
  <c r="K2455" i="30"/>
  <c r="I2456" i="30"/>
  <c r="J2456" i="30"/>
  <c r="K2456" i="30"/>
  <c r="I2457" i="30"/>
  <c r="J2457" i="30"/>
  <c r="K2457" i="30"/>
  <c r="I2458" i="30"/>
  <c r="J2458" i="30"/>
  <c r="K2458" i="30"/>
  <c r="I2459" i="30"/>
  <c r="J2459" i="30"/>
  <c r="K2459" i="30"/>
  <c r="I2460" i="30"/>
  <c r="J2460" i="30"/>
  <c r="K2460" i="30"/>
  <c r="I2461" i="30"/>
  <c r="J2461" i="30"/>
  <c r="K2461" i="30"/>
  <c r="I2462" i="30"/>
  <c r="J2462" i="30"/>
  <c r="K2462" i="30"/>
  <c r="I2463" i="30"/>
  <c r="J2463" i="30"/>
  <c r="K2463" i="30"/>
  <c r="I2464" i="30"/>
  <c r="J2464" i="30"/>
  <c r="K2464" i="30"/>
  <c r="I2465" i="30"/>
  <c r="J2465" i="30"/>
  <c r="K2465" i="30"/>
  <c r="I2466" i="30"/>
  <c r="J2466" i="30"/>
  <c r="K2466" i="30"/>
  <c r="I2467" i="30"/>
  <c r="J2467" i="30"/>
  <c r="K2467" i="30"/>
  <c r="I2468" i="30"/>
  <c r="J2468" i="30"/>
  <c r="K2468" i="30"/>
  <c r="I2469" i="30"/>
  <c r="J2469" i="30"/>
  <c r="K2469" i="30"/>
  <c r="I2470" i="30"/>
  <c r="J2470" i="30"/>
  <c r="K2470" i="30"/>
  <c r="I2471" i="30"/>
  <c r="J2471" i="30"/>
  <c r="K2471" i="30"/>
  <c r="I2472" i="30"/>
  <c r="J2472" i="30"/>
  <c r="K2472" i="30"/>
  <c r="I2473" i="30"/>
  <c r="J2473" i="30"/>
  <c r="K2473" i="30"/>
  <c r="I2474" i="30"/>
  <c r="J2474" i="30"/>
  <c r="K2474" i="30"/>
  <c r="I2475" i="30"/>
  <c r="J2475" i="30"/>
  <c r="K2475" i="30"/>
  <c r="I2476" i="30"/>
  <c r="J2476" i="30"/>
  <c r="K2476" i="30"/>
  <c r="I2477" i="30"/>
  <c r="J2477" i="30"/>
  <c r="K2477" i="30"/>
  <c r="I2478" i="30"/>
  <c r="J2478" i="30"/>
  <c r="K2478" i="30"/>
  <c r="I2479" i="30"/>
  <c r="J2479" i="30"/>
  <c r="K2479" i="30"/>
  <c r="I2480" i="30"/>
  <c r="J2480" i="30"/>
  <c r="K2480" i="30"/>
  <c r="I2481" i="30"/>
  <c r="J2481" i="30"/>
  <c r="K2481" i="30"/>
  <c r="I2482" i="30"/>
  <c r="J2482" i="30"/>
  <c r="K2482" i="30"/>
  <c r="I2483" i="30"/>
  <c r="J2483" i="30"/>
  <c r="K2483" i="30"/>
  <c r="I2484" i="30"/>
  <c r="J2484" i="30"/>
  <c r="K2484" i="30"/>
  <c r="I2485" i="30"/>
  <c r="J2485" i="30"/>
  <c r="K2485" i="30"/>
  <c r="I2486" i="30"/>
  <c r="J2486" i="30"/>
  <c r="K2486" i="30"/>
  <c r="I2487" i="30"/>
  <c r="J2487" i="30"/>
  <c r="K2487" i="30"/>
  <c r="I2488" i="30"/>
  <c r="J2488" i="30"/>
  <c r="K2488" i="30"/>
  <c r="I2489" i="30"/>
  <c r="J2489" i="30"/>
  <c r="K2489" i="30"/>
  <c r="I2490" i="30"/>
  <c r="J2490" i="30"/>
  <c r="K2490" i="30"/>
  <c r="I2491" i="30"/>
  <c r="J2491" i="30"/>
  <c r="K2491" i="30"/>
  <c r="I2492" i="30"/>
  <c r="J2492" i="30"/>
  <c r="K2492" i="30"/>
  <c r="I2493" i="30"/>
  <c r="J2493" i="30"/>
  <c r="K2493" i="30"/>
  <c r="I2494" i="30"/>
  <c r="J2494" i="30"/>
  <c r="K2494" i="30"/>
  <c r="I2495" i="30"/>
  <c r="J2495" i="30"/>
  <c r="K2495" i="30"/>
  <c r="I2496" i="30"/>
  <c r="J2496" i="30"/>
  <c r="K2496" i="30"/>
  <c r="I2497" i="30"/>
  <c r="J2497" i="30"/>
  <c r="K2497" i="30"/>
  <c r="I2498" i="30"/>
  <c r="J2498" i="30"/>
  <c r="K2498" i="30"/>
  <c r="I2499" i="30"/>
  <c r="J2499" i="30"/>
  <c r="K2499" i="30"/>
  <c r="I2500" i="30"/>
  <c r="J2500" i="30"/>
  <c r="K2500" i="30"/>
  <c r="I2501" i="30"/>
  <c r="J2501" i="30"/>
  <c r="K2501" i="30"/>
  <c r="I2502" i="30"/>
  <c r="J2502" i="30"/>
  <c r="K2502" i="30"/>
  <c r="I2503" i="30"/>
  <c r="J2503" i="30"/>
  <c r="K2503" i="30"/>
  <c r="I2504" i="30"/>
  <c r="J2504" i="30"/>
  <c r="K2504" i="30"/>
  <c r="I2505" i="30"/>
  <c r="J2505" i="30"/>
  <c r="K2505" i="30"/>
  <c r="I2506" i="30"/>
  <c r="J2506" i="30"/>
  <c r="K2506" i="30"/>
  <c r="I2507" i="30"/>
  <c r="J2507" i="30"/>
  <c r="K2507" i="30"/>
  <c r="I2508" i="30"/>
  <c r="J2508" i="30"/>
  <c r="K2508" i="30"/>
  <c r="I2509" i="30"/>
  <c r="J2509" i="30"/>
  <c r="K2509" i="30"/>
  <c r="I2510" i="30"/>
  <c r="J2510" i="30"/>
  <c r="K2510" i="30"/>
  <c r="I2511" i="30"/>
  <c r="J2511" i="30"/>
  <c r="K2511" i="30"/>
  <c r="I2512" i="30"/>
  <c r="J2512" i="30"/>
  <c r="K2512" i="30"/>
  <c r="I2513" i="30"/>
  <c r="J2513" i="30"/>
  <c r="K2513" i="30"/>
  <c r="I2514" i="30"/>
  <c r="J2514" i="30"/>
  <c r="K2514" i="30"/>
  <c r="I2515" i="30"/>
  <c r="J2515" i="30"/>
  <c r="K2515" i="30"/>
  <c r="I2516" i="30"/>
  <c r="J2516" i="30"/>
  <c r="K2516" i="30"/>
  <c r="I2517" i="30"/>
  <c r="J2517" i="30"/>
  <c r="K2517" i="30"/>
  <c r="I2518" i="30"/>
  <c r="J2518" i="30"/>
  <c r="K2518" i="30"/>
  <c r="I2519" i="30"/>
  <c r="J2519" i="30"/>
  <c r="K2519" i="30"/>
  <c r="I2520" i="30"/>
  <c r="J2520" i="30"/>
  <c r="K2520" i="30"/>
  <c r="I2521" i="30"/>
  <c r="J2521" i="30"/>
  <c r="K2521" i="30"/>
  <c r="I2522" i="30"/>
  <c r="J2522" i="30"/>
  <c r="K2522" i="30"/>
  <c r="I2523" i="30"/>
  <c r="J2523" i="30"/>
  <c r="K2523" i="30"/>
  <c r="I2524" i="30"/>
  <c r="J2524" i="30"/>
  <c r="K2524" i="30"/>
  <c r="I2525" i="30"/>
  <c r="J2525" i="30"/>
  <c r="K2525" i="30"/>
  <c r="I2526" i="30"/>
  <c r="J2526" i="30"/>
  <c r="K2526" i="30"/>
  <c r="I2527" i="30"/>
  <c r="J2527" i="30"/>
  <c r="K2527" i="30"/>
  <c r="I2528" i="30"/>
  <c r="J2528" i="30"/>
  <c r="K2528" i="30"/>
  <c r="I2529" i="30"/>
  <c r="J2529" i="30"/>
  <c r="K2529" i="30"/>
  <c r="I2530" i="30"/>
  <c r="J2530" i="30"/>
  <c r="K2530" i="30"/>
  <c r="I2531" i="30"/>
  <c r="J2531" i="30"/>
  <c r="K2531" i="30"/>
  <c r="I2532" i="30"/>
  <c r="J2532" i="30"/>
  <c r="K2532" i="30"/>
  <c r="I2533" i="30"/>
  <c r="J2533" i="30"/>
  <c r="K2533" i="30"/>
  <c r="I2534" i="30"/>
  <c r="J2534" i="30"/>
  <c r="K2534" i="30"/>
  <c r="I2535" i="30"/>
  <c r="J2535" i="30"/>
  <c r="K2535" i="30"/>
  <c r="I2536" i="30"/>
  <c r="J2536" i="30"/>
  <c r="K2536" i="30"/>
  <c r="I2537" i="30"/>
  <c r="J2537" i="30"/>
  <c r="K2537" i="30"/>
  <c r="I2538" i="30"/>
  <c r="J2538" i="30"/>
  <c r="K2538" i="30"/>
  <c r="I2539" i="30"/>
  <c r="J2539" i="30"/>
  <c r="K2539" i="30"/>
  <c r="I2540" i="30"/>
  <c r="J2540" i="30"/>
  <c r="K2540" i="30"/>
  <c r="I2541" i="30"/>
  <c r="J2541" i="30"/>
  <c r="K2541" i="30"/>
  <c r="I2542" i="30"/>
  <c r="J2542" i="30"/>
  <c r="K2542" i="30"/>
  <c r="I2543" i="30"/>
  <c r="J2543" i="30"/>
  <c r="K2543" i="30"/>
  <c r="I2544" i="30"/>
  <c r="J2544" i="30"/>
  <c r="K2544" i="30"/>
  <c r="I2545" i="30"/>
  <c r="J2545" i="30"/>
  <c r="K2545" i="30"/>
  <c r="I2546" i="30"/>
  <c r="J2546" i="30"/>
  <c r="K2546" i="30"/>
  <c r="I2547" i="30"/>
  <c r="J2547" i="30"/>
  <c r="K2547" i="30"/>
  <c r="I2548" i="30"/>
  <c r="J2548" i="30"/>
  <c r="K2548" i="30"/>
  <c r="I2549" i="30"/>
  <c r="J2549" i="30"/>
  <c r="K2549" i="30"/>
  <c r="I2550" i="30"/>
  <c r="J2550" i="30"/>
  <c r="K2550" i="30"/>
  <c r="I2551" i="30"/>
  <c r="J2551" i="30"/>
  <c r="K2551" i="30"/>
  <c r="I2552" i="30"/>
  <c r="J2552" i="30"/>
  <c r="K2552" i="30"/>
  <c r="I2553" i="30"/>
  <c r="J2553" i="30"/>
  <c r="K2553" i="30"/>
  <c r="I2554" i="30"/>
  <c r="J2554" i="30"/>
  <c r="K2554" i="30"/>
  <c r="I2555" i="30"/>
  <c r="J2555" i="30"/>
  <c r="K2555" i="30"/>
  <c r="I2556" i="30"/>
  <c r="J2556" i="30"/>
  <c r="K2556" i="30"/>
  <c r="I2557" i="30"/>
  <c r="J2557" i="30"/>
  <c r="K2557" i="30"/>
  <c r="I2558" i="30"/>
  <c r="J2558" i="30"/>
  <c r="K2558" i="30"/>
  <c r="I2559" i="30"/>
  <c r="J2559" i="30"/>
  <c r="K2559" i="30"/>
  <c r="I2560" i="30"/>
  <c r="J2560" i="30"/>
  <c r="K2560" i="30"/>
  <c r="I2561" i="30"/>
  <c r="J2561" i="30"/>
  <c r="K2561" i="30"/>
  <c r="I2562" i="30"/>
  <c r="J2562" i="30"/>
  <c r="K2562" i="30"/>
  <c r="I2563" i="30"/>
  <c r="J2563" i="30"/>
  <c r="K2563" i="30"/>
  <c r="I2564" i="30"/>
  <c r="J2564" i="30"/>
  <c r="K2564" i="30"/>
  <c r="I2565" i="30"/>
  <c r="J2565" i="30"/>
  <c r="K2565" i="30"/>
  <c r="I2566" i="30"/>
  <c r="J2566" i="30"/>
  <c r="K2566" i="30"/>
  <c r="I2567" i="30"/>
  <c r="J2567" i="30"/>
  <c r="K2567" i="30"/>
  <c r="I2568" i="30"/>
  <c r="J2568" i="30"/>
  <c r="K2568" i="30"/>
  <c r="I2569" i="30"/>
  <c r="J2569" i="30"/>
  <c r="K2569" i="30"/>
  <c r="I2570" i="30"/>
  <c r="J2570" i="30"/>
  <c r="K2570" i="30"/>
  <c r="I2571" i="30"/>
  <c r="J2571" i="30"/>
  <c r="K2571" i="30"/>
  <c r="I2572" i="30"/>
  <c r="J2572" i="30"/>
  <c r="K2572" i="30"/>
  <c r="I2573" i="30"/>
  <c r="J2573" i="30"/>
  <c r="K2573" i="30"/>
  <c r="I2574" i="30"/>
  <c r="J2574" i="30"/>
  <c r="K2574" i="30"/>
  <c r="I2575" i="30"/>
  <c r="J2575" i="30"/>
  <c r="K2575" i="30"/>
  <c r="I2576" i="30"/>
  <c r="J2576" i="30"/>
  <c r="K2576" i="30"/>
  <c r="I2577" i="30"/>
  <c r="J2577" i="30"/>
  <c r="K2577" i="30"/>
  <c r="I2578" i="30"/>
  <c r="J2578" i="30"/>
  <c r="K2578" i="30"/>
  <c r="I2579" i="30"/>
  <c r="J2579" i="30"/>
  <c r="K2579" i="30"/>
  <c r="I2580" i="30"/>
  <c r="J2580" i="30"/>
  <c r="K2580" i="30"/>
  <c r="I2581" i="30"/>
  <c r="J2581" i="30"/>
  <c r="K2581" i="30"/>
  <c r="I2582" i="30"/>
  <c r="J2582" i="30"/>
  <c r="K2582" i="30"/>
  <c r="I2583" i="30"/>
  <c r="J2583" i="30"/>
  <c r="K2583" i="30"/>
  <c r="I2584" i="30"/>
  <c r="J2584" i="30"/>
  <c r="K2584" i="30"/>
  <c r="I2585" i="30"/>
  <c r="J2585" i="30"/>
  <c r="K2585" i="30"/>
  <c r="I2586" i="30"/>
  <c r="J2586" i="30"/>
  <c r="K2586" i="30"/>
  <c r="I2587" i="30"/>
  <c r="J2587" i="30"/>
  <c r="K2587" i="30"/>
  <c r="I2588" i="30"/>
  <c r="J2588" i="30"/>
  <c r="K2588" i="30"/>
  <c r="I2589" i="30"/>
  <c r="J2589" i="30"/>
  <c r="K2589" i="30"/>
  <c r="I2590" i="30"/>
  <c r="J2590" i="30"/>
  <c r="K2590" i="30"/>
  <c r="I2591" i="30"/>
  <c r="J2591" i="30"/>
  <c r="K2591" i="30"/>
  <c r="I2592" i="30"/>
  <c r="J2592" i="30"/>
  <c r="K2592" i="30"/>
  <c r="I2593" i="30"/>
  <c r="J2593" i="30"/>
  <c r="K2593" i="30"/>
  <c r="I2594" i="30"/>
  <c r="J2594" i="30"/>
  <c r="K2594" i="30"/>
  <c r="I2595" i="30"/>
  <c r="J2595" i="30"/>
  <c r="K2595" i="30"/>
  <c r="I2596" i="30"/>
  <c r="J2596" i="30"/>
  <c r="K2596" i="30"/>
  <c r="I2597" i="30"/>
  <c r="J2597" i="30"/>
  <c r="K2597" i="30"/>
  <c r="I2598" i="30"/>
  <c r="J2598" i="30"/>
  <c r="K2598" i="30"/>
  <c r="I2599" i="30"/>
  <c r="J2599" i="30"/>
  <c r="K2599" i="30"/>
  <c r="I2600" i="30"/>
  <c r="J2600" i="30"/>
  <c r="K2600" i="30"/>
  <c r="I2601" i="30"/>
  <c r="J2601" i="30"/>
  <c r="K2601" i="30"/>
  <c r="I2602" i="30"/>
  <c r="J2602" i="30"/>
  <c r="K2602" i="30"/>
  <c r="I2603" i="30"/>
  <c r="J2603" i="30"/>
  <c r="K2603" i="30"/>
  <c r="I2604" i="30"/>
  <c r="J2604" i="30"/>
  <c r="K2604" i="30"/>
  <c r="I2605" i="30"/>
  <c r="J2605" i="30"/>
  <c r="K2605" i="30"/>
  <c r="I2606" i="30"/>
  <c r="J2606" i="30"/>
  <c r="K2606" i="30"/>
  <c r="I2607" i="30"/>
  <c r="J2607" i="30"/>
  <c r="K2607" i="30"/>
  <c r="I2608" i="30"/>
  <c r="J2608" i="30"/>
  <c r="K2608" i="30"/>
  <c r="I2609" i="30"/>
  <c r="J2609" i="30"/>
  <c r="K2609" i="30"/>
  <c r="I2610" i="30"/>
  <c r="J2610" i="30"/>
  <c r="K2610" i="30"/>
  <c r="I2611" i="30"/>
  <c r="J2611" i="30"/>
  <c r="K2611" i="30"/>
  <c r="I2612" i="30"/>
  <c r="J2612" i="30"/>
  <c r="K2612" i="30"/>
  <c r="I2613" i="30"/>
  <c r="J2613" i="30"/>
  <c r="K2613" i="30"/>
  <c r="I2614" i="30"/>
  <c r="J2614" i="30"/>
  <c r="K2614" i="30"/>
  <c r="I2615" i="30"/>
  <c r="J2615" i="30"/>
  <c r="K2615" i="30"/>
  <c r="I2616" i="30"/>
  <c r="J2616" i="30"/>
  <c r="K2616" i="30"/>
  <c r="I2617" i="30"/>
  <c r="J2617" i="30"/>
  <c r="K2617" i="30"/>
  <c r="I2618" i="30"/>
  <c r="J2618" i="30"/>
  <c r="K2618" i="30"/>
  <c r="I2619" i="30"/>
  <c r="J2619" i="30"/>
  <c r="K2619" i="30"/>
  <c r="I2620" i="30"/>
  <c r="J2620" i="30"/>
  <c r="K2620" i="30"/>
  <c r="I2621" i="30"/>
  <c r="J2621" i="30"/>
  <c r="K2621" i="30"/>
  <c r="I2622" i="30"/>
  <c r="J2622" i="30"/>
  <c r="K2622" i="30"/>
  <c r="I2623" i="30"/>
  <c r="J2623" i="30"/>
  <c r="K2623" i="30"/>
  <c r="I2624" i="30"/>
  <c r="J2624" i="30"/>
  <c r="K2624" i="30"/>
  <c r="I2625" i="30"/>
  <c r="J2625" i="30"/>
  <c r="K2625" i="30"/>
  <c r="I2626" i="30"/>
  <c r="J2626" i="30"/>
  <c r="K2626" i="30"/>
  <c r="I2627" i="30"/>
  <c r="J2627" i="30"/>
  <c r="K2627" i="30"/>
  <c r="I2628" i="30"/>
  <c r="J2628" i="30"/>
  <c r="K2628" i="30"/>
  <c r="I2629" i="30"/>
  <c r="J2629" i="30"/>
  <c r="K2629" i="30"/>
  <c r="I2630" i="30"/>
  <c r="J2630" i="30"/>
  <c r="K2630" i="30"/>
  <c r="I2631" i="30"/>
  <c r="J2631" i="30"/>
  <c r="K2631" i="30"/>
  <c r="I2632" i="30"/>
  <c r="J2632" i="30"/>
  <c r="K2632" i="30"/>
  <c r="I2633" i="30"/>
  <c r="J2633" i="30"/>
  <c r="K2633" i="30"/>
  <c r="I2634" i="30"/>
  <c r="J2634" i="30"/>
  <c r="K2634" i="30"/>
  <c r="I2635" i="30"/>
  <c r="J2635" i="30"/>
  <c r="K2635" i="30"/>
  <c r="I2636" i="30"/>
  <c r="J2636" i="30"/>
  <c r="K2636" i="30"/>
  <c r="I2637" i="30"/>
  <c r="J2637" i="30"/>
  <c r="K2637" i="30"/>
  <c r="I2638" i="30"/>
  <c r="J2638" i="30"/>
  <c r="K2638" i="30"/>
  <c r="I2639" i="30"/>
  <c r="J2639" i="30"/>
  <c r="K2639" i="30"/>
  <c r="I2640" i="30"/>
  <c r="J2640" i="30"/>
  <c r="K2640" i="30"/>
  <c r="I2641" i="30"/>
  <c r="J2641" i="30"/>
  <c r="K2641" i="30"/>
  <c r="I2642" i="30"/>
  <c r="J2642" i="30"/>
  <c r="K2642" i="30"/>
  <c r="I2643" i="30"/>
  <c r="J2643" i="30"/>
  <c r="K2643" i="30"/>
  <c r="I2644" i="30"/>
  <c r="J2644" i="30"/>
  <c r="K2644" i="30"/>
  <c r="I2645" i="30"/>
  <c r="J2645" i="30"/>
  <c r="K2645" i="30"/>
  <c r="I2646" i="30"/>
  <c r="J2646" i="30"/>
  <c r="K2646" i="30"/>
  <c r="I2647" i="30"/>
  <c r="J2647" i="30"/>
  <c r="K2647" i="30"/>
  <c r="I2648" i="30"/>
  <c r="J2648" i="30"/>
  <c r="K2648" i="30"/>
  <c r="I2649" i="30"/>
  <c r="J2649" i="30"/>
  <c r="K2649" i="30"/>
  <c r="I2650" i="30"/>
  <c r="J2650" i="30"/>
  <c r="K2650" i="30"/>
  <c r="I2651" i="30"/>
  <c r="J2651" i="30"/>
  <c r="K2651" i="30"/>
  <c r="I2652" i="30"/>
  <c r="J2652" i="30"/>
  <c r="K2652" i="30"/>
  <c r="I2653" i="30"/>
  <c r="J2653" i="30"/>
  <c r="K2653" i="30"/>
  <c r="I2654" i="30"/>
  <c r="J2654" i="30"/>
  <c r="K2654" i="30"/>
  <c r="I2655" i="30"/>
  <c r="J2655" i="30"/>
  <c r="K2655" i="30"/>
  <c r="I2656" i="30"/>
  <c r="J2656" i="30"/>
  <c r="K2656" i="30"/>
  <c r="I2657" i="30"/>
  <c r="J2657" i="30"/>
  <c r="K2657" i="30"/>
  <c r="I2658" i="30"/>
  <c r="J2658" i="30"/>
  <c r="K2658" i="30"/>
  <c r="I2659" i="30"/>
  <c r="J2659" i="30"/>
  <c r="K2659" i="30"/>
  <c r="I2660" i="30"/>
  <c r="J2660" i="30"/>
  <c r="K2660" i="30"/>
  <c r="I2661" i="30"/>
  <c r="J2661" i="30"/>
  <c r="K2661" i="30"/>
  <c r="I2662" i="30"/>
  <c r="J2662" i="30"/>
  <c r="K2662" i="30"/>
  <c r="I2663" i="30"/>
  <c r="J2663" i="30"/>
  <c r="K2663" i="30"/>
  <c r="I2664" i="30"/>
  <c r="J2664" i="30"/>
  <c r="K2664" i="30"/>
  <c r="I2665" i="30"/>
  <c r="J2665" i="30"/>
  <c r="K2665" i="30"/>
  <c r="I2666" i="30"/>
  <c r="J2666" i="30"/>
  <c r="K2666" i="30"/>
  <c r="I2667" i="30"/>
  <c r="J2667" i="30"/>
  <c r="K2667" i="30"/>
  <c r="I2668" i="30"/>
  <c r="J2668" i="30"/>
  <c r="K2668" i="30"/>
  <c r="I2669" i="30"/>
  <c r="J2669" i="30"/>
  <c r="K2669" i="30"/>
  <c r="I2670" i="30"/>
  <c r="J2670" i="30"/>
  <c r="K2670" i="30"/>
  <c r="I2671" i="30"/>
  <c r="J2671" i="30"/>
  <c r="K2671" i="30"/>
  <c r="I2672" i="30"/>
  <c r="J2672" i="30"/>
  <c r="K2672" i="30"/>
  <c r="I2673" i="30"/>
  <c r="J2673" i="30"/>
  <c r="K2673" i="30"/>
  <c r="I2674" i="30"/>
  <c r="J2674" i="30"/>
  <c r="K2674" i="30"/>
  <c r="I2675" i="30"/>
  <c r="J2675" i="30"/>
  <c r="K2675" i="30"/>
  <c r="I2676" i="30"/>
  <c r="J2676" i="30"/>
  <c r="K2676" i="30"/>
  <c r="I2677" i="30"/>
  <c r="J2677" i="30"/>
  <c r="K2677" i="30"/>
  <c r="I2678" i="30"/>
  <c r="J2678" i="30"/>
  <c r="K2678" i="30"/>
  <c r="I2679" i="30"/>
  <c r="J2679" i="30"/>
  <c r="K2679" i="30"/>
  <c r="I2680" i="30"/>
  <c r="J2680" i="30"/>
  <c r="K2680" i="30"/>
  <c r="I2681" i="30"/>
  <c r="J2681" i="30"/>
  <c r="K2681" i="30"/>
  <c r="I2682" i="30"/>
  <c r="J2682" i="30"/>
  <c r="K2682" i="30"/>
  <c r="I2683" i="30"/>
  <c r="J2683" i="30"/>
  <c r="K2683" i="30"/>
  <c r="I2684" i="30"/>
  <c r="J2684" i="30"/>
  <c r="K2684" i="30"/>
  <c r="I2685" i="30"/>
  <c r="J2685" i="30"/>
  <c r="K2685" i="30"/>
  <c r="I2686" i="30"/>
  <c r="J2686" i="30"/>
  <c r="K2686" i="30"/>
  <c r="I2687" i="30"/>
  <c r="J2687" i="30"/>
  <c r="K2687" i="30"/>
  <c r="I2688" i="30"/>
  <c r="J2688" i="30"/>
  <c r="K2688" i="30"/>
  <c r="I2689" i="30"/>
  <c r="J2689" i="30"/>
  <c r="K2689" i="30"/>
  <c r="I2690" i="30"/>
  <c r="J2690" i="30"/>
  <c r="K2690" i="30"/>
  <c r="I2691" i="30"/>
  <c r="J2691" i="30"/>
  <c r="K2691" i="30"/>
  <c r="I2692" i="30"/>
  <c r="J2692" i="30"/>
  <c r="K2692" i="30"/>
  <c r="I2693" i="30"/>
  <c r="J2693" i="30"/>
  <c r="K2693" i="30"/>
  <c r="I2694" i="30"/>
  <c r="J2694" i="30"/>
  <c r="K2694" i="30"/>
  <c r="I2695" i="30"/>
  <c r="J2695" i="30"/>
  <c r="K2695" i="30"/>
  <c r="I2696" i="30"/>
  <c r="J2696" i="30"/>
  <c r="K2696" i="30"/>
  <c r="I2697" i="30"/>
  <c r="J2697" i="30"/>
  <c r="K2697" i="30"/>
  <c r="I2698" i="30"/>
  <c r="J2698" i="30"/>
  <c r="K2698" i="30"/>
  <c r="I2699" i="30"/>
  <c r="J2699" i="30"/>
  <c r="K2699" i="30"/>
  <c r="I2700" i="30"/>
  <c r="J2700" i="30"/>
  <c r="K2700" i="30"/>
  <c r="I2701" i="30"/>
  <c r="J2701" i="30"/>
  <c r="K2701" i="30"/>
  <c r="I2702" i="30"/>
  <c r="J2702" i="30"/>
  <c r="K2702" i="30"/>
  <c r="I2703" i="30"/>
  <c r="J2703" i="30"/>
  <c r="K2703" i="30"/>
  <c r="I2704" i="30"/>
  <c r="J2704" i="30"/>
  <c r="K2704" i="30"/>
  <c r="I2705" i="30"/>
  <c r="J2705" i="30"/>
  <c r="K2705" i="30"/>
  <c r="I2706" i="30"/>
  <c r="J2706" i="30"/>
  <c r="K2706" i="30"/>
  <c r="I2707" i="30"/>
  <c r="J2707" i="30"/>
  <c r="K2707" i="30"/>
  <c r="I2708" i="30"/>
  <c r="J2708" i="30"/>
  <c r="K2708" i="30"/>
  <c r="I2709" i="30"/>
  <c r="J2709" i="30"/>
  <c r="K2709" i="30"/>
  <c r="I2710" i="30"/>
  <c r="J2710" i="30"/>
  <c r="K2710" i="30"/>
  <c r="I2711" i="30"/>
  <c r="J2711" i="30"/>
  <c r="K2711" i="30"/>
  <c r="I2712" i="30"/>
  <c r="J2712" i="30"/>
  <c r="K2712" i="30"/>
  <c r="I2713" i="30"/>
  <c r="J2713" i="30"/>
  <c r="K2713" i="30"/>
  <c r="I2714" i="30"/>
  <c r="J2714" i="30"/>
  <c r="K2714" i="30"/>
  <c r="I2715" i="30"/>
  <c r="J2715" i="30"/>
  <c r="K2715" i="30"/>
  <c r="I2716" i="30"/>
  <c r="J2716" i="30"/>
  <c r="K2716" i="30"/>
  <c r="I2717" i="30"/>
  <c r="J2717" i="30"/>
  <c r="K2717" i="30"/>
  <c r="I2718" i="30"/>
  <c r="J2718" i="30"/>
  <c r="K2718" i="30"/>
  <c r="I2719" i="30"/>
  <c r="J2719" i="30"/>
  <c r="K2719" i="30"/>
  <c r="I2720" i="30"/>
  <c r="J2720" i="30"/>
  <c r="K2720" i="30"/>
  <c r="I2721" i="30"/>
  <c r="J2721" i="30"/>
  <c r="K2721" i="30"/>
  <c r="I2722" i="30"/>
  <c r="J2722" i="30"/>
  <c r="K2722" i="30"/>
  <c r="I2723" i="30"/>
  <c r="J2723" i="30"/>
  <c r="K2723" i="30"/>
  <c r="I2724" i="30"/>
  <c r="J2724" i="30"/>
  <c r="K2724" i="30"/>
  <c r="I2725" i="30"/>
  <c r="J2725" i="30"/>
  <c r="K2725" i="30"/>
  <c r="I2726" i="30"/>
  <c r="J2726" i="30"/>
  <c r="K2726" i="30"/>
  <c r="I2727" i="30"/>
  <c r="J2727" i="30"/>
  <c r="K2727" i="30"/>
  <c r="I2728" i="30"/>
  <c r="J2728" i="30"/>
  <c r="K2728" i="30"/>
  <c r="I2729" i="30"/>
  <c r="J2729" i="30"/>
  <c r="K2729" i="30"/>
  <c r="I2730" i="30"/>
  <c r="J2730" i="30"/>
  <c r="K2730" i="30"/>
  <c r="I2731" i="30"/>
  <c r="J2731" i="30"/>
  <c r="K2731" i="30"/>
  <c r="I2732" i="30"/>
  <c r="J2732" i="30"/>
  <c r="K2732" i="30"/>
  <c r="I2733" i="30"/>
  <c r="J2733" i="30"/>
  <c r="K2733" i="30"/>
  <c r="I2734" i="30"/>
  <c r="J2734" i="30"/>
  <c r="K2734" i="30"/>
  <c r="I2735" i="30"/>
  <c r="J2735" i="30"/>
  <c r="K2735" i="30"/>
  <c r="I2736" i="30"/>
  <c r="J2736" i="30"/>
  <c r="K2736" i="30"/>
  <c r="I2737" i="30"/>
  <c r="J2737" i="30"/>
  <c r="K2737" i="30"/>
  <c r="I2738" i="30"/>
  <c r="J2738" i="30"/>
  <c r="K2738" i="30"/>
  <c r="I2739" i="30"/>
  <c r="J2739" i="30"/>
  <c r="K2739" i="30"/>
  <c r="I2740" i="30"/>
  <c r="J2740" i="30"/>
  <c r="K2740" i="30"/>
  <c r="I2741" i="30"/>
  <c r="J2741" i="30"/>
  <c r="K2741" i="30"/>
  <c r="I2742" i="30"/>
  <c r="J2742" i="30"/>
  <c r="K2742" i="30"/>
  <c r="I2743" i="30"/>
  <c r="J2743" i="30"/>
  <c r="K2743" i="30"/>
  <c r="I2744" i="30"/>
  <c r="J2744" i="30"/>
  <c r="K2744" i="30"/>
  <c r="I2745" i="30"/>
  <c r="J2745" i="30"/>
  <c r="K2745" i="30"/>
  <c r="I2746" i="30"/>
  <c r="J2746" i="30"/>
  <c r="K2746" i="30"/>
  <c r="I2747" i="30"/>
  <c r="J2747" i="30"/>
  <c r="K2747" i="30"/>
  <c r="I2748" i="30"/>
  <c r="J2748" i="30"/>
  <c r="K2748" i="30"/>
  <c r="I2749" i="30"/>
  <c r="J2749" i="30"/>
  <c r="K2749" i="30"/>
  <c r="I2750" i="30"/>
  <c r="J2750" i="30"/>
  <c r="K2750" i="30"/>
  <c r="I2751" i="30"/>
  <c r="J2751" i="30"/>
  <c r="K2751" i="30"/>
  <c r="I2752" i="30"/>
  <c r="J2752" i="30"/>
  <c r="K2752" i="30"/>
  <c r="I2753" i="30"/>
  <c r="J2753" i="30"/>
  <c r="K2753" i="30"/>
  <c r="I2754" i="30"/>
  <c r="J2754" i="30"/>
  <c r="K2754" i="30"/>
  <c r="I2755" i="30"/>
  <c r="J2755" i="30"/>
  <c r="K2755" i="30"/>
  <c r="I2756" i="30"/>
  <c r="J2756" i="30"/>
  <c r="K2756" i="30"/>
  <c r="I2757" i="30"/>
  <c r="J2757" i="30"/>
  <c r="K2757" i="30"/>
  <c r="I2758" i="30"/>
  <c r="J2758" i="30"/>
  <c r="K2758" i="30"/>
  <c r="I2759" i="30"/>
  <c r="J2759" i="30"/>
  <c r="K2759" i="30"/>
  <c r="I2760" i="30"/>
  <c r="J2760" i="30"/>
  <c r="K2760" i="30"/>
  <c r="I2761" i="30"/>
  <c r="J2761" i="30"/>
  <c r="K2761" i="30"/>
  <c r="I2762" i="30"/>
  <c r="J2762" i="30"/>
  <c r="K2762" i="30"/>
  <c r="I2763" i="30"/>
  <c r="J2763" i="30"/>
  <c r="K2763" i="30"/>
  <c r="I2764" i="30"/>
  <c r="J2764" i="30"/>
  <c r="K2764" i="30"/>
  <c r="I2765" i="30"/>
  <c r="J2765" i="30"/>
  <c r="K2765" i="30"/>
  <c r="I2766" i="30"/>
  <c r="J2766" i="30"/>
  <c r="K2766" i="30"/>
  <c r="I2767" i="30"/>
  <c r="J2767" i="30"/>
  <c r="K2767" i="30"/>
  <c r="I2768" i="30"/>
  <c r="J2768" i="30"/>
  <c r="K2768" i="30"/>
  <c r="I2769" i="30"/>
  <c r="J2769" i="30"/>
  <c r="K2769" i="30"/>
  <c r="I2770" i="30"/>
  <c r="J2770" i="30"/>
  <c r="K2770" i="30"/>
  <c r="I2771" i="30"/>
  <c r="J2771" i="30"/>
  <c r="K2771" i="30"/>
  <c r="I2772" i="30"/>
  <c r="J2772" i="30"/>
  <c r="K2772" i="30"/>
  <c r="I2773" i="30"/>
  <c r="J2773" i="30"/>
  <c r="K2773" i="30"/>
  <c r="I2774" i="30"/>
  <c r="J2774" i="30"/>
  <c r="K2774" i="30"/>
  <c r="I2775" i="30"/>
  <c r="J2775" i="30"/>
  <c r="K2775" i="30"/>
  <c r="I2776" i="30"/>
  <c r="J2776" i="30"/>
  <c r="K2776" i="30"/>
  <c r="I2777" i="30"/>
  <c r="J2777" i="30"/>
  <c r="K2777" i="30"/>
  <c r="I2778" i="30"/>
  <c r="J2778" i="30"/>
  <c r="K2778" i="30"/>
  <c r="I2779" i="30"/>
  <c r="J2779" i="30"/>
  <c r="K2779" i="30"/>
  <c r="I2780" i="30"/>
  <c r="J2780" i="30"/>
  <c r="K2780" i="30"/>
  <c r="I2781" i="30"/>
  <c r="J2781" i="30"/>
  <c r="K2781" i="30"/>
  <c r="I2782" i="30"/>
  <c r="J2782" i="30"/>
  <c r="K2782" i="30"/>
  <c r="I2783" i="30"/>
  <c r="J2783" i="30"/>
  <c r="K2783" i="30"/>
  <c r="I2784" i="30"/>
  <c r="J2784" i="30"/>
  <c r="K2784" i="30"/>
  <c r="I2785" i="30"/>
  <c r="J2785" i="30"/>
  <c r="K2785" i="30"/>
  <c r="I2786" i="30"/>
  <c r="J2786" i="30"/>
  <c r="K2786" i="30"/>
  <c r="I2787" i="30"/>
  <c r="J2787" i="30"/>
  <c r="K2787" i="30"/>
  <c r="I2788" i="30"/>
  <c r="J2788" i="30"/>
  <c r="K2788" i="30"/>
  <c r="I2789" i="30"/>
  <c r="J2789" i="30"/>
  <c r="K2789" i="30"/>
  <c r="I2790" i="30"/>
  <c r="J2790" i="30"/>
  <c r="K2790" i="30"/>
  <c r="I2791" i="30"/>
  <c r="J2791" i="30"/>
  <c r="K2791" i="30"/>
  <c r="I2792" i="30"/>
  <c r="J2792" i="30"/>
  <c r="K2792" i="30"/>
  <c r="I2793" i="30"/>
  <c r="J2793" i="30"/>
  <c r="K2793" i="30"/>
  <c r="I2794" i="30"/>
  <c r="J2794" i="30"/>
  <c r="K2794" i="30"/>
  <c r="I2795" i="30"/>
  <c r="J2795" i="30"/>
  <c r="K2795" i="30"/>
  <c r="I2796" i="30"/>
  <c r="J2796" i="30"/>
  <c r="K2796" i="30"/>
  <c r="I2797" i="30"/>
  <c r="J2797" i="30"/>
  <c r="K2797" i="30"/>
  <c r="I2798" i="30"/>
  <c r="J2798" i="30"/>
  <c r="K2798" i="30"/>
  <c r="I2799" i="30"/>
  <c r="J2799" i="30"/>
  <c r="K2799" i="30"/>
  <c r="I2800" i="30"/>
  <c r="J2800" i="30"/>
  <c r="K2800" i="30"/>
  <c r="I2801" i="30"/>
  <c r="J2801" i="30"/>
  <c r="K2801" i="30"/>
  <c r="I2802" i="30"/>
  <c r="J2802" i="30"/>
  <c r="K2802" i="30"/>
  <c r="I2803" i="30"/>
  <c r="J2803" i="30"/>
  <c r="K2803" i="30"/>
  <c r="K4" i="30"/>
  <c r="J4" i="30"/>
  <c r="I4" i="30"/>
  <c r="N192" i="26"/>
  <c r="O192" i="26"/>
  <c r="P192" i="26"/>
  <c r="Q192" i="26"/>
  <c r="R192" i="26"/>
  <c r="S192" i="26"/>
  <c r="T192" i="26"/>
  <c r="U192" i="26"/>
  <c r="V192" i="26"/>
  <c r="W192" i="26"/>
  <c r="X192" i="26"/>
  <c r="Y192" i="26"/>
  <c r="N193" i="26"/>
  <c r="O193" i="26"/>
  <c r="P193" i="26"/>
  <c r="Q193" i="26"/>
  <c r="R193" i="26"/>
  <c r="S193" i="26"/>
  <c r="T193" i="26"/>
  <c r="U193" i="26"/>
  <c r="V193" i="26"/>
  <c r="W193" i="26"/>
  <c r="X193" i="26"/>
  <c r="Y193" i="26"/>
  <c r="N194" i="26"/>
  <c r="O194" i="26"/>
  <c r="P194" i="26"/>
  <c r="Q194" i="26"/>
  <c r="R194" i="26"/>
  <c r="S194" i="26"/>
  <c r="T194" i="26"/>
  <c r="U194" i="26"/>
  <c r="V194" i="26"/>
  <c r="W194" i="26"/>
  <c r="X194" i="26"/>
  <c r="Y194" i="26"/>
  <c r="N195" i="26"/>
  <c r="O195" i="26"/>
  <c r="P195" i="26"/>
  <c r="Q195" i="26"/>
  <c r="R195" i="26"/>
  <c r="S195" i="26"/>
  <c r="T195" i="26"/>
  <c r="U195" i="26"/>
  <c r="V195" i="26"/>
  <c r="W195" i="26"/>
  <c r="X195" i="26"/>
  <c r="Y195" i="26"/>
  <c r="N196" i="26"/>
  <c r="O196" i="26"/>
  <c r="P196" i="26"/>
  <c r="Q196" i="26"/>
  <c r="R196" i="26"/>
  <c r="S196" i="26"/>
  <c r="T196" i="26"/>
  <c r="U196" i="26"/>
  <c r="V196" i="26"/>
  <c r="W196" i="26"/>
  <c r="X196" i="26"/>
  <c r="Y196" i="26"/>
  <c r="N197" i="26"/>
  <c r="O197" i="26"/>
  <c r="P197" i="26"/>
  <c r="Q197" i="26"/>
  <c r="R197" i="26"/>
  <c r="S197" i="26"/>
  <c r="T197" i="26"/>
  <c r="U197" i="26"/>
  <c r="V197" i="26"/>
  <c r="W197" i="26"/>
  <c r="X197" i="26"/>
  <c r="Y197" i="26"/>
  <c r="N198" i="26"/>
  <c r="O198" i="26"/>
  <c r="P198" i="26"/>
  <c r="Q198" i="26"/>
  <c r="R198" i="26"/>
  <c r="S198" i="26"/>
  <c r="T198" i="26"/>
  <c r="U198" i="26"/>
  <c r="V198" i="26"/>
  <c r="W198" i="26"/>
  <c r="X198" i="26"/>
  <c r="Y198" i="26"/>
  <c r="N199" i="26"/>
  <c r="O199" i="26"/>
  <c r="P199" i="26"/>
  <c r="Q199" i="26"/>
  <c r="R199" i="26"/>
  <c r="S199" i="26"/>
  <c r="T199" i="26"/>
  <c r="U199" i="26"/>
  <c r="V199" i="26"/>
  <c r="W199" i="26"/>
  <c r="X199" i="26"/>
  <c r="Y199" i="26"/>
  <c r="N200" i="26"/>
  <c r="O200" i="26"/>
  <c r="P200" i="26"/>
  <c r="Q200" i="26"/>
  <c r="R200" i="26"/>
  <c r="S200" i="26"/>
  <c r="T200" i="26"/>
  <c r="U200" i="26"/>
  <c r="V200" i="26"/>
  <c r="W200" i="26"/>
  <c r="X200" i="26"/>
  <c r="Y200" i="26"/>
  <c r="N201" i="26"/>
  <c r="O201" i="26"/>
  <c r="P201" i="26"/>
  <c r="Q201" i="26"/>
  <c r="R201" i="26"/>
  <c r="S201" i="26"/>
  <c r="T201" i="26"/>
  <c r="U201" i="26"/>
  <c r="V201" i="26"/>
  <c r="W201" i="26"/>
  <c r="X201" i="26"/>
  <c r="Y201" i="26"/>
  <c r="N202" i="26"/>
  <c r="O202" i="26"/>
  <c r="P202" i="26"/>
  <c r="Q202" i="26"/>
  <c r="R202" i="26"/>
  <c r="S202" i="26"/>
  <c r="T202" i="26"/>
  <c r="U202" i="26"/>
  <c r="V202" i="26"/>
  <c r="W202" i="26"/>
  <c r="X202" i="26"/>
  <c r="Y202" i="26"/>
  <c r="N203" i="26"/>
  <c r="O203" i="26"/>
  <c r="P203" i="26"/>
  <c r="Q203" i="26"/>
  <c r="R203" i="26"/>
  <c r="S203" i="26"/>
  <c r="T203" i="26"/>
  <c r="U203" i="26"/>
  <c r="V203" i="26"/>
  <c r="W203" i="26"/>
  <c r="X203" i="26"/>
  <c r="Y203" i="26"/>
  <c r="N204" i="26"/>
  <c r="O204" i="26"/>
  <c r="P204" i="26"/>
  <c r="Q204" i="26"/>
  <c r="R204" i="26"/>
  <c r="S204" i="26"/>
  <c r="T204" i="26"/>
  <c r="U204" i="26"/>
  <c r="V204" i="26"/>
  <c r="W204" i="26"/>
  <c r="X204" i="26"/>
  <c r="Y204" i="26"/>
  <c r="N205" i="26"/>
  <c r="O205" i="26"/>
  <c r="P205" i="26"/>
  <c r="Q205" i="26"/>
  <c r="R205" i="26"/>
  <c r="S205" i="26"/>
  <c r="T205" i="26"/>
  <c r="U205" i="26"/>
  <c r="V205" i="26"/>
  <c r="W205" i="26"/>
  <c r="X205" i="26"/>
  <c r="Y205" i="26"/>
  <c r="N206" i="26"/>
  <c r="O206" i="26"/>
  <c r="P206" i="26"/>
  <c r="Q206" i="26"/>
  <c r="R206" i="26"/>
  <c r="S206" i="26"/>
  <c r="T206" i="26"/>
  <c r="U206" i="26"/>
  <c r="V206" i="26"/>
  <c r="W206" i="26"/>
  <c r="X206" i="26"/>
  <c r="Y206" i="26"/>
  <c r="N207" i="26"/>
  <c r="O207" i="26"/>
  <c r="P207" i="26"/>
  <c r="Q207" i="26"/>
  <c r="R207" i="26"/>
  <c r="S207" i="26"/>
  <c r="T207" i="26"/>
  <c r="U207" i="26"/>
  <c r="V207" i="26"/>
  <c r="W207" i="26"/>
  <c r="X207" i="26"/>
  <c r="Y207" i="26"/>
  <c r="N208" i="26"/>
  <c r="O208" i="26"/>
  <c r="P208" i="26"/>
  <c r="Q208" i="26"/>
  <c r="R208" i="26"/>
  <c r="S208" i="26"/>
  <c r="T208" i="26"/>
  <c r="U208" i="26"/>
  <c r="V208" i="26"/>
  <c r="W208" i="26"/>
  <c r="X208" i="26"/>
  <c r="Y208" i="26"/>
  <c r="N209" i="26"/>
  <c r="O209" i="26"/>
  <c r="P209" i="26"/>
  <c r="Q209" i="26"/>
  <c r="R209" i="26"/>
  <c r="S209" i="26"/>
  <c r="T209" i="26"/>
  <c r="U209" i="26"/>
  <c r="V209" i="26"/>
  <c r="W209" i="26"/>
  <c r="X209" i="26"/>
  <c r="Y209" i="26"/>
  <c r="N210" i="26"/>
  <c r="O210" i="26"/>
  <c r="P210" i="26"/>
  <c r="Q210" i="26"/>
  <c r="R210" i="26"/>
  <c r="S210" i="26"/>
  <c r="T210" i="26"/>
  <c r="U210" i="26"/>
  <c r="V210" i="26"/>
  <c r="W210" i="26"/>
  <c r="X210" i="26"/>
  <c r="Y210" i="26"/>
  <c r="N211" i="26"/>
  <c r="O211" i="26"/>
  <c r="P211" i="26"/>
  <c r="Q211" i="26"/>
  <c r="R211" i="26"/>
  <c r="S211" i="26"/>
  <c r="T211" i="26"/>
  <c r="U211" i="26"/>
  <c r="V211" i="26"/>
  <c r="W211" i="26"/>
  <c r="X211" i="26"/>
  <c r="Y211" i="26"/>
  <c r="N212" i="26"/>
  <c r="O212" i="26"/>
  <c r="P212" i="26"/>
  <c r="Q212" i="26"/>
  <c r="R212" i="26"/>
  <c r="S212" i="26"/>
  <c r="T212" i="26"/>
  <c r="U212" i="26"/>
  <c r="V212" i="26"/>
  <c r="W212" i="26"/>
  <c r="X212" i="26"/>
  <c r="Y212" i="26"/>
  <c r="N213" i="26"/>
  <c r="O213" i="26"/>
  <c r="P213" i="26"/>
  <c r="Q213" i="26"/>
  <c r="R213" i="26"/>
  <c r="S213" i="26"/>
  <c r="T213" i="26"/>
  <c r="U213" i="26"/>
  <c r="V213" i="26"/>
  <c r="W213" i="26"/>
  <c r="X213" i="26"/>
  <c r="Y213" i="26"/>
  <c r="N214" i="26"/>
  <c r="O214" i="26"/>
  <c r="P214" i="26"/>
  <c r="Q214" i="26"/>
  <c r="R214" i="26"/>
  <c r="S214" i="26"/>
  <c r="T214" i="26"/>
  <c r="U214" i="26"/>
  <c r="V214" i="26"/>
  <c r="W214" i="26"/>
  <c r="X214" i="26"/>
  <c r="Y214" i="26"/>
  <c r="N215" i="26"/>
  <c r="O215" i="26"/>
  <c r="P215" i="26"/>
  <c r="Q215" i="26"/>
  <c r="R215" i="26"/>
  <c r="S215" i="26"/>
  <c r="T215" i="26"/>
  <c r="U215" i="26"/>
  <c r="V215" i="26"/>
  <c r="W215" i="26"/>
  <c r="X215" i="26"/>
  <c r="Y215" i="26"/>
  <c r="N216" i="26"/>
  <c r="O216" i="26"/>
  <c r="P216" i="26"/>
  <c r="Q216" i="26"/>
  <c r="R216" i="26"/>
  <c r="S216" i="26"/>
  <c r="T216" i="26"/>
  <c r="U216" i="26"/>
  <c r="V216" i="26"/>
  <c r="W216" i="26"/>
  <c r="X216" i="26"/>
  <c r="Y216" i="26"/>
  <c r="N217" i="26"/>
  <c r="O217" i="26"/>
  <c r="P217" i="26"/>
  <c r="Q217" i="26"/>
  <c r="R217" i="26"/>
  <c r="S217" i="26"/>
  <c r="T217" i="26"/>
  <c r="U217" i="26"/>
  <c r="V217" i="26"/>
  <c r="W217" i="26"/>
  <c r="X217" i="26"/>
  <c r="Y217" i="26"/>
  <c r="N218" i="26"/>
  <c r="O218" i="26"/>
  <c r="P218" i="26"/>
  <c r="Q218" i="26"/>
  <c r="R218" i="26"/>
  <c r="S218" i="26"/>
  <c r="T218" i="26"/>
  <c r="U218" i="26"/>
  <c r="V218" i="26"/>
  <c r="W218" i="26"/>
  <c r="X218" i="26"/>
  <c r="Y218" i="26"/>
  <c r="N219" i="26"/>
  <c r="O219" i="26"/>
  <c r="P219" i="26"/>
  <c r="Q219" i="26"/>
  <c r="R219" i="26"/>
  <c r="S219" i="26"/>
  <c r="T219" i="26"/>
  <c r="U219" i="26"/>
  <c r="V219" i="26"/>
  <c r="W219" i="26"/>
  <c r="X219" i="26"/>
  <c r="Y219" i="26"/>
  <c r="N220" i="26"/>
  <c r="O220" i="26"/>
  <c r="P220" i="26"/>
  <c r="Q220" i="26"/>
  <c r="R220" i="26"/>
  <c r="S220" i="26"/>
  <c r="T220" i="26"/>
  <c r="U220" i="26"/>
  <c r="V220" i="26"/>
  <c r="W220" i="26"/>
  <c r="X220" i="26"/>
  <c r="Y220" i="26"/>
  <c r="N221" i="26"/>
  <c r="O221" i="26"/>
  <c r="P221" i="26"/>
  <c r="Q221" i="26"/>
  <c r="R221" i="26"/>
  <c r="S221" i="26"/>
  <c r="T221" i="26"/>
  <c r="U221" i="26"/>
  <c r="V221" i="26"/>
  <c r="W221" i="26"/>
  <c r="X221" i="26"/>
  <c r="Y221" i="26"/>
  <c r="N222" i="26"/>
  <c r="O222" i="26"/>
  <c r="P222" i="26"/>
  <c r="Q222" i="26"/>
  <c r="R222" i="26"/>
  <c r="S222" i="26"/>
  <c r="T222" i="26"/>
  <c r="U222" i="26"/>
  <c r="V222" i="26"/>
  <c r="W222" i="26"/>
  <c r="X222" i="26"/>
  <c r="Y222" i="26"/>
  <c r="N223" i="26"/>
  <c r="O223" i="26"/>
  <c r="P223" i="26"/>
  <c r="Q223" i="26"/>
  <c r="R223" i="26"/>
  <c r="S223" i="26"/>
  <c r="T223" i="26"/>
  <c r="U223" i="26"/>
  <c r="V223" i="26"/>
  <c r="W223" i="26"/>
  <c r="X223" i="26"/>
  <c r="Y223" i="26"/>
  <c r="N224" i="26"/>
  <c r="O224" i="26"/>
  <c r="P224" i="26"/>
  <c r="Q224" i="26"/>
  <c r="R224" i="26"/>
  <c r="S224" i="26"/>
  <c r="T224" i="26"/>
  <c r="U224" i="26"/>
  <c r="V224" i="26"/>
  <c r="W224" i="26"/>
  <c r="X224" i="26"/>
  <c r="Y224" i="26"/>
  <c r="N225" i="26"/>
  <c r="O225" i="26"/>
  <c r="P225" i="26"/>
  <c r="Q225" i="26"/>
  <c r="R225" i="26"/>
  <c r="S225" i="26"/>
  <c r="T225" i="26"/>
  <c r="U225" i="26"/>
  <c r="V225" i="26"/>
  <c r="W225" i="26"/>
  <c r="X225" i="26"/>
  <c r="Y225" i="26"/>
  <c r="N226" i="26"/>
  <c r="O226" i="26"/>
  <c r="P226" i="26"/>
  <c r="Q226" i="26"/>
  <c r="R226" i="26"/>
  <c r="S226" i="26"/>
  <c r="T226" i="26"/>
  <c r="U226" i="26"/>
  <c r="V226" i="26"/>
  <c r="W226" i="26"/>
  <c r="X226" i="26"/>
  <c r="Y226" i="26"/>
  <c r="N227" i="26"/>
  <c r="O227" i="26"/>
  <c r="P227" i="26"/>
  <c r="Q227" i="26"/>
  <c r="R227" i="26"/>
  <c r="S227" i="26"/>
  <c r="T227" i="26"/>
  <c r="U227" i="26"/>
  <c r="V227" i="26"/>
  <c r="W227" i="26"/>
  <c r="X227" i="26"/>
  <c r="Y227" i="26"/>
  <c r="N228" i="26"/>
  <c r="O228" i="26"/>
  <c r="P228" i="26"/>
  <c r="Q228" i="26"/>
  <c r="R228" i="26"/>
  <c r="S228" i="26"/>
  <c r="T228" i="26"/>
  <c r="U228" i="26"/>
  <c r="V228" i="26"/>
  <c r="W228" i="26"/>
  <c r="X228" i="26"/>
  <c r="Y228" i="26"/>
  <c r="N229" i="26"/>
  <c r="O229" i="26"/>
  <c r="P229" i="26"/>
  <c r="Q229" i="26"/>
  <c r="R229" i="26"/>
  <c r="S229" i="26"/>
  <c r="T229" i="26"/>
  <c r="U229" i="26"/>
  <c r="V229" i="26"/>
  <c r="W229" i="26"/>
  <c r="X229" i="26"/>
  <c r="Y229" i="26"/>
  <c r="N230" i="26"/>
  <c r="O230" i="26"/>
  <c r="P230" i="26"/>
  <c r="Q230" i="26"/>
  <c r="R230" i="26"/>
  <c r="S230" i="26"/>
  <c r="T230" i="26"/>
  <c r="U230" i="26"/>
  <c r="V230" i="26"/>
  <c r="W230" i="26"/>
  <c r="X230" i="26"/>
  <c r="Y230" i="26"/>
  <c r="N231" i="26"/>
  <c r="O231" i="26"/>
  <c r="P231" i="26"/>
  <c r="Q231" i="26"/>
  <c r="R231" i="26"/>
  <c r="S231" i="26"/>
  <c r="T231" i="26"/>
  <c r="U231" i="26"/>
  <c r="V231" i="26"/>
  <c r="W231" i="26"/>
  <c r="X231" i="26"/>
  <c r="Y231" i="26"/>
  <c r="N33" i="26"/>
  <c r="O33" i="26"/>
  <c r="P33" i="26"/>
  <c r="Q33" i="26"/>
  <c r="R33" i="26"/>
  <c r="S33" i="26"/>
  <c r="T33" i="26"/>
  <c r="U33" i="26"/>
  <c r="V33" i="26"/>
  <c r="W33" i="26"/>
  <c r="X33" i="26"/>
  <c r="Y33" i="26"/>
  <c r="N34" i="26"/>
  <c r="O34" i="26"/>
  <c r="P34" i="26"/>
  <c r="Q34" i="26"/>
  <c r="R34" i="26"/>
  <c r="S34" i="26"/>
  <c r="T34" i="26"/>
  <c r="U34" i="26"/>
  <c r="V34" i="26"/>
  <c r="W34" i="26"/>
  <c r="X34" i="26"/>
  <c r="Y34" i="26"/>
  <c r="N35" i="26"/>
  <c r="O35" i="26"/>
  <c r="P35" i="26"/>
  <c r="Q35" i="26"/>
  <c r="R35" i="26"/>
  <c r="S35" i="26"/>
  <c r="T35" i="26"/>
  <c r="U35" i="26"/>
  <c r="V35" i="26"/>
  <c r="W35" i="26"/>
  <c r="X35" i="26"/>
  <c r="Y35" i="26"/>
  <c r="N36" i="26"/>
  <c r="O36" i="26"/>
  <c r="P36" i="26"/>
  <c r="Q36" i="26"/>
  <c r="R36" i="26"/>
  <c r="S36" i="26"/>
  <c r="T36" i="26"/>
  <c r="U36" i="26"/>
  <c r="V36" i="26"/>
  <c r="W36" i="26"/>
  <c r="X36" i="26"/>
  <c r="Y36" i="26"/>
  <c r="N37" i="26"/>
  <c r="O37" i="26"/>
  <c r="P37" i="26"/>
  <c r="Q37" i="26"/>
  <c r="R37" i="26"/>
  <c r="S37" i="26"/>
  <c r="T37" i="26"/>
  <c r="U37" i="26"/>
  <c r="V37" i="26"/>
  <c r="W37" i="26"/>
  <c r="X37" i="26"/>
  <c r="Y37" i="26"/>
  <c r="N38" i="26"/>
  <c r="O38" i="26"/>
  <c r="P38" i="26"/>
  <c r="Q38" i="26"/>
  <c r="R38" i="26"/>
  <c r="S38" i="26"/>
  <c r="T38" i="26"/>
  <c r="U38" i="26"/>
  <c r="V38" i="26"/>
  <c r="W38" i="26"/>
  <c r="X38" i="26"/>
  <c r="Y38" i="26"/>
  <c r="N39" i="26"/>
  <c r="O39" i="26"/>
  <c r="P39" i="26"/>
  <c r="Q39" i="26"/>
  <c r="R39" i="26"/>
  <c r="S39" i="26"/>
  <c r="T39" i="26"/>
  <c r="U39" i="26"/>
  <c r="V39" i="26"/>
  <c r="W39" i="26"/>
  <c r="X39" i="26"/>
  <c r="Y39" i="26"/>
  <c r="N40" i="26"/>
  <c r="O40" i="26"/>
  <c r="P40" i="26"/>
  <c r="Q40" i="26"/>
  <c r="R40" i="26"/>
  <c r="S40" i="26"/>
  <c r="T40" i="26"/>
  <c r="U40" i="26"/>
  <c r="V40" i="26"/>
  <c r="W40" i="26"/>
  <c r="X40" i="26"/>
  <c r="Y40" i="26"/>
  <c r="N41" i="26"/>
  <c r="O41" i="26"/>
  <c r="P41" i="26"/>
  <c r="Q41" i="26"/>
  <c r="R41" i="26"/>
  <c r="S41" i="26"/>
  <c r="T41" i="26"/>
  <c r="U41" i="26"/>
  <c r="V41" i="26"/>
  <c r="W41" i="26"/>
  <c r="X41" i="26"/>
  <c r="Y41" i="26"/>
  <c r="N42" i="26"/>
  <c r="O42" i="26"/>
  <c r="P42" i="26"/>
  <c r="Q42" i="26"/>
  <c r="R42" i="26"/>
  <c r="S42" i="26"/>
  <c r="T42" i="26"/>
  <c r="U42" i="26"/>
  <c r="V42" i="26"/>
  <c r="W42" i="26"/>
  <c r="X42" i="26"/>
  <c r="Y42" i="26"/>
  <c r="N43" i="26"/>
  <c r="O43" i="26"/>
  <c r="P43" i="26"/>
  <c r="Q43" i="26"/>
  <c r="R43" i="26"/>
  <c r="S43" i="26"/>
  <c r="T43" i="26"/>
  <c r="U43" i="26"/>
  <c r="V43" i="26"/>
  <c r="W43" i="26"/>
  <c r="X43" i="26"/>
  <c r="Y43" i="26"/>
  <c r="N44" i="26"/>
  <c r="O44" i="26"/>
  <c r="P44" i="26"/>
  <c r="Q44" i="26"/>
  <c r="R44" i="26"/>
  <c r="S44" i="26"/>
  <c r="T44" i="26"/>
  <c r="U44" i="26"/>
  <c r="V44" i="26"/>
  <c r="W44" i="26"/>
  <c r="X44" i="26"/>
  <c r="Y44" i="26"/>
  <c r="N45" i="26"/>
  <c r="O45" i="26"/>
  <c r="P45" i="26"/>
  <c r="Q45" i="26"/>
  <c r="R45" i="26"/>
  <c r="S45" i="26"/>
  <c r="T45" i="26"/>
  <c r="U45" i="26"/>
  <c r="V45" i="26"/>
  <c r="W45" i="26"/>
  <c r="X45" i="26"/>
  <c r="Y45" i="26"/>
  <c r="N46" i="26"/>
  <c r="O46" i="26"/>
  <c r="P46" i="26"/>
  <c r="Q46" i="26"/>
  <c r="R46" i="26"/>
  <c r="S46" i="26"/>
  <c r="T46" i="26"/>
  <c r="U46" i="26"/>
  <c r="V46" i="26"/>
  <c r="W46" i="26"/>
  <c r="X46" i="26"/>
  <c r="Y46" i="26"/>
  <c r="N47" i="26"/>
  <c r="O47" i="26"/>
  <c r="P47" i="26"/>
  <c r="Q47" i="26"/>
  <c r="R47" i="26"/>
  <c r="S47" i="26"/>
  <c r="T47" i="26"/>
  <c r="U47" i="26"/>
  <c r="V47" i="26"/>
  <c r="W47" i="26"/>
  <c r="X47" i="26"/>
  <c r="Y47" i="26"/>
  <c r="N48" i="26"/>
  <c r="O48" i="26"/>
  <c r="P48" i="26"/>
  <c r="Q48" i="26"/>
  <c r="R48" i="26"/>
  <c r="S48" i="26"/>
  <c r="T48" i="26"/>
  <c r="U48" i="26"/>
  <c r="V48" i="26"/>
  <c r="W48" i="26"/>
  <c r="X48" i="26"/>
  <c r="Y48" i="26"/>
  <c r="N49" i="26"/>
  <c r="O49" i="26"/>
  <c r="P49" i="26"/>
  <c r="Q49" i="26"/>
  <c r="R49" i="26"/>
  <c r="S49" i="26"/>
  <c r="T49" i="26"/>
  <c r="U49" i="26"/>
  <c r="V49" i="26"/>
  <c r="W49" i="26"/>
  <c r="X49" i="26"/>
  <c r="Y49" i="26"/>
  <c r="N50" i="26"/>
  <c r="O50" i="26"/>
  <c r="P50" i="26"/>
  <c r="Q50" i="26"/>
  <c r="R50" i="26"/>
  <c r="S50" i="26"/>
  <c r="T50" i="26"/>
  <c r="U50" i="26"/>
  <c r="V50" i="26"/>
  <c r="W50" i="26"/>
  <c r="X50" i="26"/>
  <c r="Y50" i="26"/>
  <c r="N51" i="26"/>
  <c r="O51" i="26"/>
  <c r="P51" i="26"/>
  <c r="Q51" i="26"/>
  <c r="R51" i="26"/>
  <c r="S51" i="26"/>
  <c r="T51" i="26"/>
  <c r="U51" i="26"/>
  <c r="V51" i="26"/>
  <c r="W51" i="26"/>
  <c r="X51" i="26"/>
  <c r="Y51" i="26"/>
  <c r="N52" i="26"/>
  <c r="O52" i="26"/>
  <c r="P52" i="26"/>
  <c r="Q52" i="26"/>
  <c r="R52" i="26"/>
  <c r="S52" i="26"/>
  <c r="T52" i="26"/>
  <c r="U52" i="26"/>
  <c r="V52" i="26"/>
  <c r="W52" i="26"/>
  <c r="X52" i="26"/>
  <c r="Y52" i="26"/>
  <c r="N53" i="26"/>
  <c r="O53" i="26"/>
  <c r="P53" i="26"/>
  <c r="Q53" i="26"/>
  <c r="R53" i="26"/>
  <c r="S53" i="26"/>
  <c r="T53" i="26"/>
  <c r="U53" i="26"/>
  <c r="V53" i="26"/>
  <c r="W53" i="26"/>
  <c r="X53" i="26"/>
  <c r="Y53" i="26"/>
  <c r="N54" i="26"/>
  <c r="O54" i="26"/>
  <c r="P54" i="26"/>
  <c r="Q54" i="26"/>
  <c r="R54" i="26"/>
  <c r="S54" i="26"/>
  <c r="T54" i="26"/>
  <c r="U54" i="26"/>
  <c r="V54" i="26"/>
  <c r="W54" i="26"/>
  <c r="X54" i="26"/>
  <c r="Y54" i="26"/>
  <c r="N55" i="26"/>
  <c r="O55" i="26"/>
  <c r="P55" i="26"/>
  <c r="Q55" i="26"/>
  <c r="R55" i="26"/>
  <c r="S55" i="26"/>
  <c r="T55" i="26"/>
  <c r="U55" i="26"/>
  <c r="V55" i="26"/>
  <c r="W55" i="26"/>
  <c r="X55" i="26"/>
  <c r="Y55" i="26"/>
  <c r="N56" i="26"/>
  <c r="O56" i="26"/>
  <c r="P56" i="26"/>
  <c r="Q56" i="26"/>
  <c r="R56" i="26"/>
  <c r="S56" i="26"/>
  <c r="T56" i="26"/>
  <c r="U56" i="26"/>
  <c r="V56" i="26"/>
  <c r="W56" i="26"/>
  <c r="X56" i="26"/>
  <c r="Y56" i="26"/>
  <c r="N57" i="26"/>
  <c r="O57" i="26"/>
  <c r="P57" i="26"/>
  <c r="Q57" i="26"/>
  <c r="R57" i="26"/>
  <c r="S57" i="26"/>
  <c r="T57" i="26"/>
  <c r="U57" i="26"/>
  <c r="V57" i="26"/>
  <c r="W57" i="26"/>
  <c r="X57" i="26"/>
  <c r="Y57" i="26"/>
  <c r="N58" i="26"/>
  <c r="O58" i="26"/>
  <c r="P58" i="26"/>
  <c r="Q58" i="26"/>
  <c r="R58" i="26"/>
  <c r="S58" i="26"/>
  <c r="T58" i="26"/>
  <c r="U58" i="26"/>
  <c r="V58" i="26"/>
  <c r="W58" i="26"/>
  <c r="X58" i="26"/>
  <c r="Y58" i="26"/>
  <c r="N59" i="26"/>
  <c r="O59" i="26"/>
  <c r="P59" i="26"/>
  <c r="Q59" i="26"/>
  <c r="R59" i="26"/>
  <c r="S59" i="26"/>
  <c r="T59" i="26"/>
  <c r="U59" i="26"/>
  <c r="V59" i="26"/>
  <c r="W59" i="26"/>
  <c r="X59" i="26"/>
  <c r="Y59" i="26"/>
  <c r="N60" i="26"/>
  <c r="O60" i="26"/>
  <c r="P60" i="26"/>
  <c r="Q60" i="26"/>
  <c r="R60" i="26"/>
  <c r="S60" i="26"/>
  <c r="T60" i="26"/>
  <c r="U60" i="26"/>
  <c r="V60" i="26"/>
  <c r="W60" i="26"/>
  <c r="X60" i="26"/>
  <c r="Y60" i="26"/>
  <c r="N61" i="26"/>
  <c r="O61" i="26"/>
  <c r="P61" i="26"/>
  <c r="Q61" i="26"/>
  <c r="R61" i="26"/>
  <c r="S61" i="26"/>
  <c r="T61" i="26"/>
  <c r="U61" i="26"/>
  <c r="V61" i="26"/>
  <c r="W61" i="26"/>
  <c r="X61" i="26"/>
  <c r="Y61" i="26"/>
  <c r="N62" i="26"/>
  <c r="O62" i="26"/>
  <c r="P62" i="26"/>
  <c r="Q62" i="26"/>
  <c r="R62" i="26"/>
  <c r="S62" i="26"/>
  <c r="T62" i="26"/>
  <c r="U62" i="26"/>
  <c r="V62" i="26"/>
  <c r="W62" i="26"/>
  <c r="X62" i="26"/>
  <c r="Y62" i="26"/>
  <c r="N63" i="26"/>
  <c r="O63" i="26"/>
  <c r="P63" i="26"/>
  <c r="Q63" i="26"/>
  <c r="R63" i="26"/>
  <c r="S63" i="26"/>
  <c r="T63" i="26"/>
  <c r="U63" i="26"/>
  <c r="V63" i="26"/>
  <c r="W63" i="26"/>
  <c r="X63" i="26"/>
  <c r="Y63" i="26"/>
  <c r="N64" i="26"/>
  <c r="O64" i="26"/>
  <c r="P64" i="26"/>
  <c r="Q64" i="26"/>
  <c r="R64" i="26"/>
  <c r="S64" i="26"/>
  <c r="T64" i="26"/>
  <c r="U64" i="26"/>
  <c r="V64" i="26"/>
  <c r="W64" i="26"/>
  <c r="X64" i="26"/>
  <c r="Y64" i="26"/>
  <c r="N65" i="26"/>
  <c r="O65" i="26"/>
  <c r="P65" i="26"/>
  <c r="Q65" i="26"/>
  <c r="R65" i="26"/>
  <c r="S65" i="26"/>
  <c r="T65" i="26"/>
  <c r="U65" i="26"/>
  <c r="V65" i="26"/>
  <c r="W65" i="26"/>
  <c r="X65" i="26"/>
  <c r="Y65" i="26"/>
  <c r="N66" i="26"/>
  <c r="O66" i="26"/>
  <c r="P66" i="26"/>
  <c r="Q66" i="26"/>
  <c r="R66" i="26"/>
  <c r="S66" i="26"/>
  <c r="T66" i="26"/>
  <c r="U66" i="26"/>
  <c r="V66" i="26"/>
  <c r="W66" i="26"/>
  <c r="X66" i="26"/>
  <c r="Y66" i="26"/>
  <c r="N67" i="26"/>
  <c r="O67" i="26"/>
  <c r="P67" i="26"/>
  <c r="Q67" i="26"/>
  <c r="R67" i="26"/>
  <c r="S67" i="26"/>
  <c r="T67" i="26"/>
  <c r="U67" i="26"/>
  <c r="V67" i="26"/>
  <c r="W67" i="26"/>
  <c r="X67" i="26"/>
  <c r="Y67" i="26"/>
  <c r="N68" i="26"/>
  <c r="O68" i="26"/>
  <c r="P68" i="26"/>
  <c r="Q68" i="26"/>
  <c r="R68" i="26"/>
  <c r="S68" i="26"/>
  <c r="T68" i="26"/>
  <c r="U68" i="26"/>
  <c r="V68" i="26"/>
  <c r="W68" i="26"/>
  <c r="X68" i="26"/>
  <c r="Y68" i="26"/>
  <c r="N69" i="26"/>
  <c r="O69" i="26"/>
  <c r="P69" i="26"/>
  <c r="Q69" i="26"/>
  <c r="R69" i="26"/>
  <c r="S69" i="26"/>
  <c r="T69" i="26"/>
  <c r="U69" i="26"/>
  <c r="V69" i="26"/>
  <c r="W69" i="26"/>
  <c r="X69" i="26"/>
  <c r="Y69" i="26"/>
  <c r="N70" i="26"/>
  <c r="O70" i="26"/>
  <c r="P70" i="26"/>
  <c r="Q70" i="26"/>
  <c r="R70" i="26"/>
  <c r="S70" i="26"/>
  <c r="T70" i="26"/>
  <c r="U70" i="26"/>
  <c r="V70" i="26"/>
  <c r="W70" i="26"/>
  <c r="X70" i="26"/>
  <c r="Y70" i="26"/>
  <c r="N71" i="26"/>
  <c r="O71" i="26"/>
  <c r="P71" i="26"/>
  <c r="Q71" i="26"/>
  <c r="R71" i="26"/>
  <c r="S71" i="26"/>
  <c r="T71" i="26"/>
  <c r="U71" i="26"/>
  <c r="V71" i="26"/>
  <c r="W71" i="26"/>
  <c r="X71" i="26"/>
  <c r="Y71" i="26"/>
  <c r="N72" i="26"/>
  <c r="O72" i="26"/>
  <c r="P72" i="26"/>
  <c r="Q72" i="26"/>
  <c r="R72" i="26"/>
  <c r="S72" i="26"/>
  <c r="T72" i="26"/>
  <c r="U72" i="26"/>
  <c r="V72" i="26"/>
  <c r="W72" i="26"/>
  <c r="X72" i="26"/>
  <c r="Y72" i="26"/>
  <c r="N73" i="26"/>
  <c r="O73" i="26"/>
  <c r="P73" i="26"/>
  <c r="Q73" i="26"/>
  <c r="R73" i="26"/>
  <c r="S73" i="26"/>
  <c r="T73" i="26"/>
  <c r="U73" i="26"/>
  <c r="V73" i="26"/>
  <c r="W73" i="26"/>
  <c r="X73" i="26"/>
  <c r="Y73" i="26"/>
  <c r="N74" i="26"/>
  <c r="O74" i="26"/>
  <c r="P74" i="26"/>
  <c r="Q74" i="26"/>
  <c r="R74" i="26"/>
  <c r="S74" i="26"/>
  <c r="T74" i="26"/>
  <c r="U74" i="26"/>
  <c r="V74" i="26"/>
  <c r="W74" i="26"/>
  <c r="X74" i="26"/>
  <c r="Y74" i="26"/>
  <c r="N75" i="26"/>
  <c r="O75" i="26"/>
  <c r="P75" i="26"/>
  <c r="Q75" i="26"/>
  <c r="R75" i="26"/>
  <c r="S75" i="26"/>
  <c r="T75" i="26"/>
  <c r="U75" i="26"/>
  <c r="V75" i="26"/>
  <c r="W75" i="26"/>
  <c r="X75" i="26"/>
  <c r="Y75" i="26"/>
  <c r="N76" i="26"/>
  <c r="O76" i="26"/>
  <c r="P76" i="26"/>
  <c r="Q76" i="26"/>
  <c r="R76" i="26"/>
  <c r="S76" i="26"/>
  <c r="T76" i="26"/>
  <c r="U76" i="26"/>
  <c r="V76" i="26"/>
  <c r="W76" i="26"/>
  <c r="X76" i="26"/>
  <c r="Y76" i="26"/>
  <c r="N77" i="26"/>
  <c r="O77" i="26"/>
  <c r="P77" i="26"/>
  <c r="Q77" i="26"/>
  <c r="R77" i="26"/>
  <c r="S77" i="26"/>
  <c r="T77" i="26"/>
  <c r="U77" i="26"/>
  <c r="V77" i="26"/>
  <c r="W77" i="26"/>
  <c r="X77" i="26"/>
  <c r="Y77" i="26"/>
  <c r="N78" i="26"/>
  <c r="O78" i="26"/>
  <c r="P78" i="26"/>
  <c r="Q78" i="26"/>
  <c r="R78" i="26"/>
  <c r="S78" i="26"/>
  <c r="T78" i="26"/>
  <c r="U78" i="26"/>
  <c r="V78" i="26"/>
  <c r="W78" i="26"/>
  <c r="X78" i="26"/>
  <c r="Y78" i="26"/>
  <c r="N79" i="26"/>
  <c r="O79" i="26"/>
  <c r="P79" i="26"/>
  <c r="Q79" i="26"/>
  <c r="R79" i="26"/>
  <c r="S79" i="26"/>
  <c r="T79" i="26"/>
  <c r="U79" i="26"/>
  <c r="V79" i="26"/>
  <c r="W79" i="26"/>
  <c r="X79" i="26"/>
  <c r="Y79" i="26"/>
  <c r="N80" i="26"/>
  <c r="O80" i="26"/>
  <c r="P80" i="26"/>
  <c r="Q80" i="26"/>
  <c r="R80" i="26"/>
  <c r="S80" i="26"/>
  <c r="T80" i="26"/>
  <c r="U80" i="26"/>
  <c r="V80" i="26"/>
  <c r="W80" i="26"/>
  <c r="X80" i="26"/>
  <c r="Y80" i="26"/>
  <c r="N81" i="26"/>
  <c r="O81" i="26"/>
  <c r="P81" i="26"/>
  <c r="Q81" i="26"/>
  <c r="R81" i="26"/>
  <c r="S81" i="26"/>
  <c r="T81" i="26"/>
  <c r="U81" i="26"/>
  <c r="V81" i="26"/>
  <c r="W81" i="26"/>
  <c r="X81" i="26"/>
  <c r="Y81" i="26"/>
  <c r="N82" i="26"/>
  <c r="O82" i="26"/>
  <c r="P82" i="26"/>
  <c r="Q82" i="26"/>
  <c r="R82" i="26"/>
  <c r="S82" i="26"/>
  <c r="T82" i="26"/>
  <c r="U82" i="26"/>
  <c r="V82" i="26"/>
  <c r="W82" i="26"/>
  <c r="X82" i="26"/>
  <c r="Y82" i="26"/>
  <c r="N83" i="26"/>
  <c r="O83" i="26"/>
  <c r="P83" i="26"/>
  <c r="Q83" i="26"/>
  <c r="R83" i="26"/>
  <c r="S83" i="26"/>
  <c r="T83" i="26"/>
  <c r="U83" i="26"/>
  <c r="V83" i="26"/>
  <c r="W83" i="26"/>
  <c r="X83" i="26"/>
  <c r="Y83" i="26"/>
  <c r="N84" i="26"/>
  <c r="O84" i="26"/>
  <c r="P84" i="26"/>
  <c r="Q84" i="26"/>
  <c r="R84" i="26"/>
  <c r="S84" i="26"/>
  <c r="T84" i="26"/>
  <c r="U84" i="26"/>
  <c r="V84" i="26"/>
  <c r="W84" i="26"/>
  <c r="X84" i="26"/>
  <c r="Y84" i="26"/>
  <c r="N85" i="26"/>
  <c r="O85" i="26"/>
  <c r="P85" i="26"/>
  <c r="Q85" i="26"/>
  <c r="R85" i="26"/>
  <c r="S85" i="26"/>
  <c r="T85" i="26"/>
  <c r="U85" i="26"/>
  <c r="V85" i="26"/>
  <c r="W85" i="26"/>
  <c r="X85" i="26"/>
  <c r="Y85" i="26"/>
  <c r="N86" i="26"/>
  <c r="O86" i="26"/>
  <c r="P86" i="26"/>
  <c r="Q86" i="26"/>
  <c r="R86" i="26"/>
  <c r="S86" i="26"/>
  <c r="T86" i="26"/>
  <c r="U86" i="26"/>
  <c r="V86" i="26"/>
  <c r="W86" i="26"/>
  <c r="X86" i="26"/>
  <c r="Y86" i="26"/>
  <c r="N87" i="26"/>
  <c r="O87" i="26"/>
  <c r="P87" i="26"/>
  <c r="Q87" i="26"/>
  <c r="R87" i="26"/>
  <c r="S87" i="26"/>
  <c r="T87" i="26"/>
  <c r="U87" i="26"/>
  <c r="V87" i="26"/>
  <c r="W87" i="26"/>
  <c r="X87" i="26"/>
  <c r="Y87" i="26"/>
  <c r="N88" i="26"/>
  <c r="O88" i="26"/>
  <c r="P88" i="26"/>
  <c r="Q88" i="26"/>
  <c r="R88" i="26"/>
  <c r="S88" i="26"/>
  <c r="T88" i="26"/>
  <c r="U88" i="26"/>
  <c r="V88" i="26"/>
  <c r="W88" i="26"/>
  <c r="X88" i="26"/>
  <c r="Y88" i="26"/>
  <c r="N89" i="26"/>
  <c r="O89" i="26"/>
  <c r="P89" i="26"/>
  <c r="Q89" i="26"/>
  <c r="R89" i="26"/>
  <c r="S89" i="26"/>
  <c r="T89" i="26"/>
  <c r="U89" i="26"/>
  <c r="V89" i="26"/>
  <c r="W89" i="26"/>
  <c r="X89" i="26"/>
  <c r="Y89" i="26"/>
  <c r="N90" i="26"/>
  <c r="O90" i="26"/>
  <c r="P90" i="26"/>
  <c r="Q90" i="26"/>
  <c r="R90" i="26"/>
  <c r="S90" i="26"/>
  <c r="T90" i="26"/>
  <c r="U90" i="26"/>
  <c r="V90" i="26"/>
  <c r="W90" i="26"/>
  <c r="X90" i="26"/>
  <c r="Y90" i="26"/>
  <c r="N91" i="26"/>
  <c r="O91" i="26"/>
  <c r="P91" i="26"/>
  <c r="Q91" i="26"/>
  <c r="R91" i="26"/>
  <c r="S91" i="26"/>
  <c r="T91" i="26"/>
  <c r="U91" i="26"/>
  <c r="V91" i="26"/>
  <c r="W91" i="26"/>
  <c r="X91" i="26"/>
  <c r="Y91" i="26"/>
  <c r="N92" i="26"/>
  <c r="O92" i="26"/>
  <c r="P92" i="26"/>
  <c r="Q92" i="26"/>
  <c r="R92" i="26"/>
  <c r="S92" i="26"/>
  <c r="T92" i="26"/>
  <c r="U92" i="26"/>
  <c r="V92" i="26"/>
  <c r="W92" i="26"/>
  <c r="X92" i="26"/>
  <c r="Y92" i="26"/>
  <c r="N93" i="26"/>
  <c r="O93" i="26"/>
  <c r="P93" i="26"/>
  <c r="Q93" i="26"/>
  <c r="R93" i="26"/>
  <c r="S93" i="26"/>
  <c r="T93" i="26"/>
  <c r="U93" i="26"/>
  <c r="V93" i="26"/>
  <c r="W93" i="26"/>
  <c r="X93" i="26"/>
  <c r="Y93" i="26"/>
  <c r="N94" i="26"/>
  <c r="O94" i="26"/>
  <c r="P94" i="26"/>
  <c r="Q94" i="26"/>
  <c r="R94" i="26"/>
  <c r="S94" i="26"/>
  <c r="T94" i="26"/>
  <c r="U94" i="26"/>
  <c r="V94" i="26"/>
  <c r="W94" i="26"/>
  <c r="X94" i="26"/>
  <c r="Y94" i="26"/>
  <c r="N95" i="26"/>
  <c r="O95" i="26"/>
  <c r="P95" i="26"/>
  <c r="Q95" i="26"/>
  <c r="R95" i="26"/>
  <c r="S95" i="26"/>
  <c r="T95" i="26"/>
  <c r="U95" i="26"/>
  <c r="V95" i="26"/>
  <c r="W95" i="26"/>
  <c r="X95" i="26"/>
  <c r="Y95" i="26"/>
  <c r="N96" i="26"/>
  <c r="O96" i="26"/>
  <c r="P96" i="26"/>
  <c r="Q96" i="26"/>
  <c r="R96" i="26"/>
  <c r="S96" i="26"/>
  <c r="T96" i="26"/>
  <c r="U96" i="26"/>
  <c r="V96" i="26"/>
  <c r="W96" i="26"/>
  <c r="X96" i="26"/>
  <c r="Y96" i="26"/>
  <c r="N97" i="26"/>
  <c r="O97" i="26"/>
  <c r="P97" i="26"/>
  <c r="Q97" i="26"/>
  <c r="R97" i="26"/>
  <c r="S97" i="26"/>
  <c r="T97" i="26"/>
  <c r="U97" i="26"/>
  <c r="V97" i="26"/>
  <c r="W97" i="26"/>
  <c r="X97" i="26"/>
  <c r="Y97" i="26"/>
  <c r="N98" i="26"/>
  <c r="O98" i="26"/>
  <c r="P98" i="26"/>
  <c r="Q98" i="26"/>
  <c r="R98" i="26"/>
  <c r="S98" i="26"/>
  <c r="T98" i="26"/>
  <c r="U98" i="26"/>
  <c r="V98" i="26"/>
  <c r="W98" i="26"/>
  <c r="X98" i="26"/>
  <c r="Y98" i="26"/>
  <c r="N99" i="26"/>
  <c r="O99" i="26"/>
  <c r="P99" i="26"/>
  <c r="Q99" i="26"/>
  <c r="R99" i="26"/>
  <c r="S99" i="26"/>
  <c r="T99" i="26"/>
  <c r="U99" i="26"/>
  <c r="V99" i="26"/>
  <c r="W99" i="26"/>
  <c r="X99" i="26"/>
  <c r="Y99" i="26"/>
  <c r="N100" i="26"/>
  <c r="O100" i="26"/>
  <c r="P100" i="26"/>
  <c r="Q100" i="26"/>
  <c r="R100" i="26"/>
  <c r="S100" i="26"/>
  <c r="T100" i="26"/>
  <c r="U100" i="26"/>
  <c r="V100" i="26"/>
  <c r="W100" i="26"/>
  <c r="X100" i="26"/>
  <c r="Y100" i="26"/>
  <c r="N101" i="26"/>
  <c r="O101" i="26"/>
  <c r="P101" i="26"/>
  <c r="Q101" i="26"/>
  <c r="R101" i="26"/>
  <c r="S101" i="26"/>
  <c r="T101" i="26"/>
  <c r="U101" i="26"/>
  <c r="V101" i="26"/>
  <c r="W101" i="26"/>
  <c r="X101" i="26"/>
  <c r="Y101" i="26"/>
  <c r="N102" i="26"/>
  <c r="O102" i="26"/>
  <c r="P102" i="26"/>
  <c r="Q102" i="26"/>
  <c r="R102" i="26"/>
  <c r="S102" i="26"/>
  <c r="T102" i="26"/>
  <c r="U102" i="26"/>
  <c r="V102" i="26"/>
  <c r="W102" i="26"/>
  <c r="X102" i="26"/>
  <c r="Y102" i="26"/>
  <c r="N103" i="26"/>
  <c r="O103" i="26"/>
  <c r="P103" i="26"/>
  <c r="Q103" i="26"/>
  <c r="R103" i="26"/>
  <c r="S103" i="26"/>
  <c r="T103" i="26"/>
  <c r="U103" i="26"/>
  <c r="V103" i="26"/>
  <c r="W103" i="26"/>
  <c r="X103" i="26"/>
  <c r="Y103" i="26"/>
  <c r="N104" i="26"/>
  <c r="O104" i="26"/>
  <c r="P104" i="26"/>
  <c r="Q104" i="26"/>
  <c r="R104" i="26"/>
  <c r="S104" i="26"/>
  <c r="T104" i="26"/>
  <c r="U104" i="26"/>
  <c r="V104" i="26"/>
  <c r="W104" i="26"/>
  <c r="X104" i="26"/>
  <c r="Y104" i="26"/>
  <c r="N105" i="26"/>
  <c r="O105" i="26"/>
  <c r="P105" i="26"/>
  <c r="Q105" i="26"/>
  <c r="R105" i="26"/>
  <c r="S105" i="26"/>
  <c r="T105" i="26"/>
  <c r="U105" i="26"/>
  <c r="V105" i="26"/>
  <c r="W105" i="26"/>
  <c r="X105" i="26"/>
  <c r="Y105" i="26"/>
  <c r="N106" i="26"/>
  <c r="O106" i="26"/>
  <c r="P106" i="26"/>
  <c r="Q106" i="26"/>
  <c r="R106" i="26"/>
  <c r="S106" i="26"/>
  <c r="T106" i="26"/>
  <c r="U106" i="26"/>
  <c r="V106" i="26"/>
  <c r="W106" i="26"/>
  <c r="X106" i="26"/>
  <c r="Y106" i="26"/>
  <c r="N107" i="26"/>
  <c r="O107" i="26"/>
  <c r="P107" i="26"/>
  <c r="Q107" i="26"/>
  <c r="R107" i="26"/>
  <c r="S107" i="26"/>
  <c r="T107" i="26"/>
  <c r="U107" i="26"/>
  <c r="V107" i="26"/>
  <c r="W107" i="26"/>
  <c r="X107" i="26"/>
  <c r="Y107" i="26"/>
  <c r="N108" i="26"/>
  <c r="O108" i="26"/>
  <c r="P108" i="26"/>
  <c r="Q108" i="26"/>
  <c r="R108" i="26"/>
  <c r="S108" i="26"/>
  <c r="T108" i="26"/>
  <c r="U108" i="26"/>
  <c r="V108" i="26"/>
  <c r="W108" i="26"/>
  <c r="X108" i="26"/>
  <c r="Y108" i="26"/>
  <c r="N109" i="26"/>
  <c r="O109" i="26"/>
  <c r="P109" i="26"/>
  <c r="Q109" i="26"/>
  <c r="R109" i="26"/>
  <c r="S109" i="26"/>
  <c r="T109" i="26"/>
  <c r="U109" i="26"/>
  <c r="V109" i="26"/>
  <c r="W109" i="26"/>
  <c r="X109" i="26"/>
  <c r="Y109" i="26"/>
  <c r="N110" i="26"/>
  <c r="O110" i="26"/>
  <c r="P110" i="26"/>
  <c r="Q110" i="26"/>
  <c r="R110" i="26"/>
  <c r="S110" i="26"/>
  <c r="T110" i="26"/>
  <c r="U110" i="26"/>
  <c r="V110" i="26"/>
  <c r="W110" i="26"/>
  <c r="X110" i="26"/>
  <c r="Y110" i="26"/>
  <c r="N111" i="26"/>
  <c r="O111" i="26"/>
  <c r="P111" i="26"/>
  <c r="Q111" i="26"/>
  <c r="R111" i="26"/>
  <c r="S111" i="26"/>
  <c r="T111" i="26"/>
  <c r="U111" i="26"/>
  <c r="V111" i="26"/>
  <c r="W111" i="26"/>
  <c r="X111" i="26"/>
  <c r="Y111" i="26"/>
  <c r="N112" i="26"/>
  <c r="O112" i="26"/>
  <c r="P112" i="26"/>
  <c r="Q112" i="26"/>
  <c r="R112" i="26"/>
  <c r="S112" i="26"/>
  <c r="T112" i="26"/>
  <c r="U112" i="26"/>
  <c r="V112" i="26"/>
  <c r="W112" i="26"/>
  <c r="X112" i="26"/>
  <c r="Y112" i="26"/>
  <c r="N113" i="26"/>
  <c r="O113" i="26"/>
  <c r="P113" i="26"/>
  <c r="Q113" i="26"/>
  <c r="R113" i="26"/>
  <c r="S113" i="26"/>
  <c r="T113" i="26"/>
  <c r="U113" i="26"/>
  <c r="V113" i="26"/>
  <c r="W113" i="26"/>
  <c r="X113" i="26"/>
  <c r="Y113" i="26"/>
  <c r="N114" i="26"/>
  <c r="O114" i="26"/>
  <c r="P114" i="26"/>
  <c r="Q114" i="26"/>
  <c r="R114" i="26"/>
  <c r="S114" i="26"/>
  <c r="T114" i="26"/>
  <c r="U114" i="26"/>
  <c r="V114" i="26"/>
  <c r="W114" i="26"/>
  <c r="X114" i="26"/>
  <c r="Y114" i="26"/>
  <c r="N115" i="26"/>
  <c r="O115" i="26"/>
  <c r="P115" i="26"/>
  <c r="Q115" i="26"/>
  <c r="R115" i="26"/>
  <c r="S115" i="26"/>
  <c r="T115" i="26"/>
  <c r="U115" i="26"/>
  <c r="V115" i="26"/>
  <c r="W115" i="26"/>
  <c r="X115" i="26"/>
  <c r="Y115" i="26"/>
  <c r="N116" i="26"/>
  <c r="O116" i="26"/>
  <c r="P116" i="26"/>
  <c r="Q116" i="26"/>
  <c r="R116" i="26"/>
  <c r="S116" i="26"/>
  <c r="T116" i="26"/>
  <c r="U116" i="26"/>
  <c r="V116" i="26"/>
  <c r="W116" i="26"/>
  <c r="X116" i="26"/>
  <c r="Y116" i="26"/>
  <c r="N117" i="26"/>
  <c r="O117" i="26"/>
  <c r="P117" i="26"/>
  <c r="Q117" i="26"/>
  <c r="R117" i="26"/>
  <c r="S117" i="26"/>
  <c r="T117" i="26"/>
  <c r="U117" i="26"/>
  <c r="V117" i="26"/>
  <c r="W117" i="26"/>
  <c r="X117" i="26"/>
  <c r="Y117" i="26"/>
  <c r="N118" i="26"/>
  <c r="O118" i="26"/>
  <c r="P118" i="26"/>
  <c r="Q118" i="26"/>
  <c r="R118" i="26"/>
  <c r="S118" i="26"/>
  <c r="T118" i="26"/>
  <c r="U118" i="26"/>
  <c r="V118" i="26"/>
  <c r="W118" i="26"/>
  <c r="X118" i="26"/>
  <c r="Y118" i="26"/>
  <c r="N119" i="26"/>
  <c r="O119" i="26"/>
  <c r="P119" i="26"/>
  <c r="Q119" i="26"/>
  <c r="R119" i="26"/>
  <c r="S119" i="26"/>
  <c r="T119" i="26"/>
  <c r="U119" i="26"/>
  <c r="V119" i="26"/>
  <c r="W119" i="26"/>
  <c r="X119" i="26"/>
  <c r="Y119" i="26"/>
  <c r="N120" i="26"/>
  <c r="O120" i="26"/>
  <c r="P120" i="26"/>
  <c r="Q120" i="26"/>
  <c r="R120" i="26"/>
  <c r="S120" i="26"/>
  <c r="T120" i="26"/>
  <c r="U120" i="26"/>
  <c r="V120" i="26"/>
  <c r="W120" i="26"/>
  <c r="X120" i="26"/>
  <c r="Y120" i="26"/>
  <c r="N121" i="26"/>
  <c r="O121" i="26"/>
  <c r="P121" i="26"/>
  <c r="Q121" i="26"/>
  <c r="R121" i="26"/>
  <c r="S121" i="26"/>
  <c r="T121" i="26"/>
  <c r="U121" i="26"/>
  <c r="V121" i="26"/>
  <c r="W121" i="26"/>
  <c r="X121" i="26"/>
  <c r="Y121" i="26"/>
  <c r="N122" i="26"/>
  <c r="O122" i="26"/>
  <c r="P122" i="26"/>
  <c r="Q122" i="26"/>
  <c r="R122" i="26"/>
  <c r="S122" i="26"/>
  <c r="T122" i="26"/>
  <c r="U122" i="26"/>
  <c r="V122" i="26"/>
  <c r="W122" i="26"/>
  <c r="X122" i="26"/>
  <c r="Y122" i="26"/>
  <c r="N123" i="26"/>
  <c r="O123" i="26"/>
  <c r="P123" i="26"/>
  <c r="Q123" i="26"/>
  <c r="R123" i="26"/>
  <c r="S123" i="26"/>
  <c r="T123" i="26"/>
  <c r="U123" i="26"/>
  <c r="V123" i="26"/>
  <c r="W123" i="26"/>
  <c r="X123" i="26"/>
  <c r="Y123" i="26"/>
  <c r="N124" i="26"/>
  <c r="O124" i="26"/>
  <c r="P124" i="26"/>
  <c r="Q124" i="26"/>
  <c r="R124" i="26"/>
  <c r="S124" i="26"/>
  <c r="T124" i="26"/>
  <c r="U124" i="26"/>
  <c r="V124" i="26"/>
  <c r="W124" i="26"/>
  <c r="X124" i="26"/>
  <c r="Y124" i="26"/>
  <c r="N125" i="26"/>
  <c r="O125" i="26"/>
  <c r="P125" i="26"/>
  <c r="Q125" i="26"/>
  <c r="R125" i="26"/>
  <c r="S125" i="26"/>
  <c r="T125" i="26"/>
  <c r="U125" i="26"/>
  <c r="V125" i="26"/>
  <c r="W125" i="26"/>
  <c r="X125" i="26"/>
  <c r="Y125" i="26"/>
  <c r="N126" i="26"/>
  <c r="O126" i="26"/>
  <c r="P126" i="26"/>
  <c r="Q126" i="26"/>
  <c r="R126" i="26"/>
  <c r="S126" i="26"/>
  <c r="T126" i="26"/>
  <c r="U126" i="26"/>
  <c r="V126" i="26"/>
  <c r="W126" i="26"/>
  <c r="X126" i="26"/>
  <c r="Y126" i="26"/>
  <c r="N127" i="26"/>
  <c r="O127" i="26"/>
  <c r="P127" i="26"/>
  <c r="Q127" i="26"/>
  <c r="R127" i="26"/>
  <c r="S127" i="26"/>
  <c r="T127" i="26"/>
  <c r="U127" i="26"/>
  <c r="V127" i="26"/>
  <c r="W127" i="26"/>
  <c r="X127" i="26"/>
  <c r="Y127" i="26"/>
  <c r="N128" i="26"/>
  <c r="O128" i="26"/>
  <c r="P128" i="26"/>
  <c r="Q128" i="26"/>
  <c r="R128" i="26"/>
  <c r="S128" i="26"/>
  <c r="T128" i="26"/>
  <c r="U128" i="26"/>
  <c r="V128" i="26"/>
  <c r="W128" i="26"/>
  <c r="X128" i="26"/>
  <c r="Y128" i="26"/>
  <c r="N129" i="26"/>
  <c r="O129" i="26"/>
  <c r="P129" i="26"/>
  <c r="Q129" i="26"/>
  <c r="R129" i="26"/>
  <c r="S129" i="26"/>
  <c r="T129" i="26"/>
  <c r="U129" i="26"/>
  <c r="V129" i="26"/>
  <c r="W129" i="26"/>
  <c r="X129" i="26"/>
  <c r="Y129" i="26"/>
  <c r="N130" i="26"/>
  <c r="O130" i="26"/>
  <c r="P130" i="26"/>
  <c r="Q130" i="26"/>
  <c r="R130" i="26"/>
  <c r="S130" i="26"/>
  <c r="T130" i="26"/>
  <c r="U130" i="26"/>
  <c r="V130" i="26"/>
  <c r="W130" i="26"/>
  <c r="X130" i="26"/>
  <c r="Y130" i="26"/>
  <c r="N131" i="26"/>
  <c r="O131" i="26"/>
  <c r="P131" i="26"/>
  <c r="Q131" i="26"/>
  <c r="R131" i="26"/>
  <c r="S131" i="26"/>
  <c r="T131" i="26"/>
  <c r="U131" i="26"/>
  <c r="V131" i="26"/>
  <c r="W131" i="26"/>
  <c r="X131" i="26"/>
  <c r="Y131" i="26"/>
  <c r="N132" i="26"/>
  <c r="O132" i="26"/>
  <c r="P132" i="26"/>
  <c r="Q132" i="26"/>
  <c r="R132" i="26"/>
  <c r="S132" i="26"/>
  <c r="T132" i="26"/>
  <c r="U132" i="26"/>
  <c r="V132" i="26"/>
  <c r="W132" i="26"/>
  <c r="X132" i="26"/>
  <c r="Y132" i="26"/>
  <c r="N133" i="26"/>
  <c r="O133" i="26"/>
  <c r="P133" i="26"/>
  <c r="Q133" i="26"/>
  <c r="R133" i="26"/>
  <c r="S133" i="26"/>
  <c r="T133" i="26"/>
  <c r="U133" i="26"/>
  <c r="V133" i="26"/>
  <c r="W133" i="26"/>
  <c r="X133" i="26"/>
  <c r="Y133" i="26"/>
  <c r="N134" i="26"/>
  <c r="O134" i="26"/>
  <c r="P134" i="26"/>
  <c r="Q134" i="26"/>
  <c r="R134" i="26"/>
  <c r="S134" i="26"/>
  <c r="T134" i="26"/>
  <c r="U134" i="26"/>
  <c r="V134" i="26"/>
  <c r="W134" i="26"/>
  <c r="X134" i="26"/>
  <c r="Y134" i="26"/>
  <c r="N135" i="26"/>
  <c r="O135" i="26"/>
  <c r="P135" i="26"/>
  <c r="Q135" i="26"/>
  <c r="R135" i="26"/>
  <c r="S135" i="26"/>
  <c r="T135" i="26"/>
  <c r="U135" i="26"/>
  <c r="V135" i="26"/>
  <c r="W135" i="26"/>
  <c r="X135" i="26"/>
  <c r="Y135" i="26"/>
  <c r="N136" i="26"/>
  <c r="O136" i="26"/>
  <c r="P136" i="26"/>
  <c r="Q136" i="26"/>
  <c r="R136" i="26"/>
  <c r="S136" i="26"/>
  <c r="T136" i="26"/>
  <c r="U136" i="26"/>
  <c r="V136" i="26"/>
  <c r="W136" i="26"/>
  <c r="X136" i="26"/>
  <c r="Y136" i="26"/>
  <c r="N137" i="26"/>
  <c r="O137" i="26"/>
  <c r="P137" i="26"/>
  <c r="Q137" i="26"/>
  <c r="R137" i="26"/>
  <c r="S137" i="26"/>
  <c r="T137" i="26"/>
  <c r="U137" i="26"/>
  <c r="V137" i="26"/>
  <c r="W137" i="26"/>
  <c r="X137" i="26"/>
  <c r="Y137" i="26"/>
  <c r="N138" i="26"/>
  <c r="O138" i="26"/>
  <c r="P138" i="26"/>
  <c r="Q138" i="26"/>
  <c r="R138" i="26"/>
  <c r="S138" i="26"/>
  <c r="T138" i="26"/>
  <c r="U138" i="26"/>
  <c r="V138" i="26"/>
  <c r="W138" i="26"/>
  <c r="X138" i="26"/>
  <c r="Y138" i="26"/>
  <c r="N139" i="26"/>
  <c r="O139" i="26"/>
  <c r="P139" i="26"/>
  <c r="Q139" i="26"/>
  <c r="R139" i="26"/>
  <c r="S139" i="26"/>
  <c r="T139" i="26"/>
  <c r="U139" i="26"/>
  <c r="V139" i="26"/>
  <c r="W139" i="26"/>
  <c r="X139" i="26"/>
  <c r="Y139" i="26"/>
  <c r="N140" i="26"/>
  <c r="O140" i="26"/>
  <c r="P140" i="26"/>
  <c r="Q140" i="26"/>
  <c r="R140" i="26"/>
  <c r="S140" i="26"/>
  <c r="T140" i="26"/>
  <c r="U140" i="26"/>
  <c r="V140" i="26"/>
  <c r="W140" i="26"/>
  <c r="X140" i="26"/>
  <c r="Y140" i="26"/>
  <c r="N141" i="26"/>
  <c r="O141" i="26"/>
  <c r="P141" i="26"/>
  <c r="Q141" i="26"/>
  <c r="R141" i="26"/>
  <c r="S141" i="26"/>
  <c r="T141" i="26"/>
  <c r="U141" i="26"/>
  <c r="V141" i="26"/>
  <c r="W141" i="26"/>
  <c r="X141" i="26"/>
  <c r="Y141" i="26"/>
  <c r="N142" i="26"/>
  <c r="O142" i="26"/>
  <c r="P142" i="26"/>
  <c r="Q142" i="26"/>
  <c r="R142" i="26"/>
  <c r="S142" i="26"/>
  <c r="T142" i="26"/>
  <c r="U142" i="26"/>
  <c r="V142" i="26"/>
  <c r="W142" i="26"/>
  <c r="X142" i="26"/>
  <c r="Y142" i="26"/>
  <c r="N143" i="26"/>
  <c r="O143" i="26"/>
  <c r="P143" i="26"/>
  <c r="Q143" i="26"/>
  <c r="R143" i="26"/>
  <c r="S143" i="26"/>
  <c r="T143" i="26"/>
  <c r="U143" i="26"/>
  <c r="V143" i="26"/>
  <c r="W143" i="26"/>
  <c r="X143" i="26"/>
  <c r="Y143" i="26"/>
  <c r="N144" i="26"/>
  <c r="O144" i="26"/>
  <c r="P144" i="26"/>
  <c r="Q144" i="26"/>
  <c r="R144" i="26"/>
  <c r="S144" i="26"/>
  <c r="T144" i="26"/>
  <c r="U144" i="26"/>
  <c r="V144" i="26"/>
  <c r="W144" i="26"/>
  <c r="X144" i="26"/>
  <c r="Y144" i="26"/>
  <c r="N145" i="26"/>
  <c r="O145" i="26"/>
  <c r="P145" i="26"/>
  <c r="Q145" i="26"/>
  <c r="R145" i="26"/>
  <c r="S145" i="26"/>
  <c r="T145" i="26"/>
  <c r="U145" i="26"/>
  <c r="V145" i="26"/>
  <c r="W145" i="26"/>
  <c r="X145" i="26"/>
  <c r="Y145" i="26"/>
  <c r="N146" i="26"/>
  <c r="O146" i="26"/>
  <c r="P146" i="26"/>
  <c r="Q146" i="26"/>
  <c r="R146" i="26"/>
  <c r="S146" i="26"/>
  <c r="T146" i="26"/>
  <c r="U146" i="26"/>
  <c r="V146" i="26"/>
  <c r="W146" i="26"/>
  <c r="X146" i="26"/>
  <c r="Y146" i="26"/>
  <c r="N147" i="26"/>
  <c r="O147" i="26"/>
  <c r="P147" i="26"/>
  <c r="Q147" i="26"/>
  <c r="R147" i="26"/>
  <c r="S147" i="26"/>
  <c r="T147" i="26"/>
  <c r="U147" i="26"/>
  <c r="V147" i="26"/>
  <c r="W147" i="26"/>
  <c r="X147" i="26"/>
  <c r="Y147" i="26"/>
  <c r="N148" i="26"/>
  <c r="O148" i="26"/>
  <c r="P148" i="26"/>
  <c r="Q148" i="26"/>
  <c r="R148" i="26"/>
  <c r="S148" i="26"/>
  <c r="T148" i="26"/>
  <c r="U148" i="26"/>
  <c r="V148" i="26"/>
  <c r="W148" i="26"/>
  <c r="X148" i="26"/>
  <c r="Y148" i="26"/>
  <c r="N149" i="26"/>
  <c r="O149" i="26"/>
  <c r="P149" i="26"/>
  <c r="Q149" i="26"/>
  <c r="R149" i="26"/>
  <c r="S149" i="26"/>
  <c r="T149" i="26"/>
  <c r="U149" i="26"/>
  <c r="V149" i="26"/>
  <c r="W149" i="26"/>
  <c r="X149" i="26"/>
  <c r="Y149" i="26"/>
  <c r="N150" i="26"/>
  <c r="O150" i="26"/>
  <c r="P150" i="26"/>
  <c r="Q150" i="26"/>
  <c r="R150" i="26"/>
  <c r="S150" i="26"/>
  <c r="T150" i="26"/>
  <c r="U150" i="26"/>
  <c r="V150" i="26"/>
  <c r="W150" i="26"/>
  <c r="X150" i="26"/>
  <c r="Y150" i="26"/>
  <c r="N151" i="26"/>
  <c r="O151" i="26"/>
  <c r="P151" i="26"/>
  <c r="Q151" i="26"/>
  <c r="R151" i="26"/>
  <c r="S151" i="26"/>
  <c r="T151" i="26"/>
  <c r="U151" i="26"/>
  <c r="V151" i="26"/>
  <c r="W151" i="26"/>
  <c r="X151" i="26"/>
  <c r="Y151" i="26"/>
  <c r="N152" i="26"/>
  <c r="O152" i="26"/>
  <c r="P152" i="26"/>
  <c r="Q152" i="26"/>
  <c r="R152" i="26"/>
  <c r="S152" i="26"/>
  <c r="T152" i="26"/>
  <c r="U152" i="26"/>
  <c r="V152" i="26"/>
  <c r="W152" i="26"/>
  <c r="X152" i="26"/>
  <c r="Y152" i="26"/>
  <c r="N153" i="26"/>
  <c r="O153" i="26"/>
  <c r="P153" i="26"/>
  <c r="Q153" i="26"/>
  <c r="R153" i="26"/>
  <c r="S153" i="26"/>
  <c r="T153" i="26"/>
  <c r="U153" i="26"/>
  <c r="V153" i="26"/>
  <c r="W153" i="26"/>
  <c r="X153" i="26"/>
  <c r="Y153" i="26"/>
  <c r="N154" i="26"/>
  <c r="O154" i="26"/>
  <c r="P154" i="26"/>
  <c r="Q154" i="26"/>
  <c r="R154" i="26"/>
  <c r="S154" i="26"/>
  <c r="T154" i="26"/>
  <c r="U154" i="26"/>
  <c r="V154" i="26"/>
  <c r="W154" i="26"/>
  <c r="X154" i="26"/>
  <c r="Y154" i="26"/>
  <c r="N155" i="26"/>
  <c r="O155" i="26"/>
  <c r="P155" i="26"/>
  <c r="Q155" i="26"/>
  <c r="R155" i="26"/>
  <c r="S155" i="26"/>
  <c r="T155" i="26"/>
  <c r="U155" i="26"/>
  <c r="V155" i="26"/>
  <c r="W155" i="26"/>
  <c r="X155" i="26"/>
  <c r="Y155" i="26"/>
  <c r="N156" i="26"/>
  <c r="O156" i="26"/>
  <c r="P156" i="26"/>
  <c r="Q156" i="26"/>
  <c r="R156" i="26"/>
  <c r="S156" i="26"/>
  <c r="T156" i="26"/>
  <c r="U156" i="26"/>
  <c r="V156" i="26"/>
  <c r="W156" i="26"/>
  <c r="X156" i="26"/>
  <c r="Y156" i="26"/>
  <c r="N157" i="26"/>
  <c r="O157" i="26"/>
  <c r="P157" i="26"/>
  <c r="Q157" i="26"/>
  <c r="R157" i="26"/>
  <c r="S157" i="26"/>
  <c r="T157" i="26"/>
  <c r="U157" i="26"/>
  <c r="V157" i="26"/>
  <c r="W157" i="26"/>
  <c r="X157" i="26"/>
  <c r="Y157" i="26"/>
  <c r="N158" i="26"/>
  <c r="O158" i="26"/>
  <c r="P158" i="26"/>
  <c r="Q158" i="26"/>
  <c r="R158" i="26"/>
  <c r="S158" i="26"/>
  <c r="T158" i="26"/>
  <c r="U158" i="26"/>
  <c r="V158" i="26"/>
  <c r="W158" i="26"/>
  <c r="X158" i="26"/>
  <c r="Y158" i="26"/>
  <c r="N159" i="26"/>
  <c r="O159" i="26"/>
  <c r="P159" i="26"/>
  <c r="Q159" i="26"/>
  <c r="R159" i="26"/>
  <c r="S159" i="26"/>
  <c r="T159" i="26"/>
  <c r="U159" i="26"/>
  <c r="V159" i="26"/>
  <c r="W159" i="26"/>
  <c r="X159" i="26"/>
  <c r="Y159" i="26"/>
  <c r="N160" i="26"/>
  <c r="O160" i="26"/>
  <c r="P160" i="26"/>
  <c r="Q160" i="26"/>
  <c r="R160" i="26"/>
  <c r="S160" i="26"/>
  <c r="T160" i="26"/>
  <c r="U160" i="26"/>
  <c r="V160" i="26"/>
  <c r="W160" i="26"/>
  <c r="X160" i="26"/>
  <c r="Y160" i="26"/>
  <c r="N161" i="26"/>
  <c r="O161" i="26"/>
  <c r="P161" i="26"/>
  <c r="Q161" i="26"/>
  <c r="R161" i="26"/>
  <c r="S161" i="26"/>
  <c r="T161" i="26"/>
  <c r="U161" i="26"/>
  <c r="V161" i="26"/>
  <c r="W161" i="26"/>
  <c r="X161" i="26"/>
  <c r="Y161" i="26"/>
  <c r="N162" i="26"/>
  <c r="O162" i="26"/>
  <c r="P162" i="26"/>
  <c r="Q162" i="26"/>
  <c r="R162" i="26"/>
  <c r="S162" i="26"/>
  <c r="T162" i="26"/>
  <c r="U162" i="26"/>
  <c r="V162" i="26"/>
  <c r="W162" i="26"/>
  <c r="X162" i="26"/>
  <c r="Y162" i="26"/>
  <c r="N163" i="26"/>
  <c r="O163" i="26"/>
  <c r="P163" i="26"/>
  <c r="Q163" i="26"/>
  <c r="R163" i="26"/>
  <c r="S163" i="26"/>
  <c r="T163" i="26"/>
  <c r="U163" i="26"/>
  <c r="V163" i="26"/>
  <c r="W163" i="26"/>
  <c r="X163" i="26"/>
  <c r="Y163" i="26"/>
  <c r="N164" i="26"/>
  <c r="O164" i="26"/>
  <c r="P164" i="26"/>
  <c r="Q164" i="26"/>
  <c r="R164" i="26"/>
  <c r="S164" i="26"/>
  <c r="T164" i="26"/>
  <c r="U164" i="26"/>
  <c r="V164" i="26"/>
  <c r="W164" i="26"/>
  <c r="X164" i="26"/>
  <c r="Y164" i="26"/>
  <c r="N165" i="26"/>
  <c r="O165" i="26"/>
  <c r="P165" i="26"/>
  <c r="Q165" i="26"/>
  <c r="R165" i="26"/>
  <c r="S165" i="26"/>
  <c r="T165" i="26"/>
  <c r="U165" i="26"/>
  <c r="V165" i="26"/>
  <c r="W165" i="26"/>
  <c r="X165" i="26"/>
  <c r="Y165" i="26"/>
  <c r="N166" i="26"/>
  <c r="O166" i="26"/>
  <c r="P166" i="26"/>
  <c r="Q166" i="26"/>
  <c r="R166" i="26"/>
  <c r="S166" i="26"/>
  <c r="T166" i="26"/>
  <c r="U166" i="26"/>
  <c r="V166" i="26"/>
  <c r="W166" i="26"/>
  <c r="X166" i="26"/>
  <c r="Y166" i="26"/>
  <c r="N167" i="26"/>
  <c r="O167" i="26"/>
  <c r="P167" i="26"/>
  <c r="Q167" i="26"/>
  <c r="R167" i="26"/>
  <c r="S167" i="26"/>
  <c r="T167" i="26"/>
  <c r="U167" i="26"/>
  <c r="V167" i="26"/>
  <c r="W167" i="26"/>
  <c r="X167" i="26"/>
  <c r="Y167" i="26"/>
  <c r="N168" i="26"/>
  <c r="O168" i="26"/>
  <c r="P168" i="26"/>
  <c r="Q168" i="26"/>
  <c r="R168" i="26"/>
  <c r="S168" i="26"/>
  <c r="T168" i="26"/>
  <c r="U168" i="26"/>
  <c r="V168" i="26"/>
  <c r="W168" i="26"/>
  <c r="X168" i="26"/>
  <c r="Y168" i="26"/>
  <c r="N169" i="26"/>
  <c r="O169" i="26"/>
  <c r="P169" i="26"/>
  <c r="Q169" i="26"/>
  <c r="R169" i="26"/>
  <c r="S169" i="26"/>
  <c r="T169" i="26"/>
  <c r="U169" i="26"/>
  <c r="V169" i="26"/>
  <c r="W169" i="26"/>
  <c r="X169" i="26"/>
  <c r="Y169" i="26"/>
  <c r="N170" i="26"/>
  <c r="O170" i="26"/>
  <c r="P170" i="26"/>
  <c r="Q170" i="26"/>
  <c r="R170" i="26"/>
  <c r="S170" i="26"/>
  <c r="T170" i="26"/>
  <c r="U170" i="26"/>
  <c r="V170" i="26"/>
  <c r="W170" i="26"/>
  <c r="X170" i="26"/>
  <c r="Y170" i="26"/>
  <c r="N171" i="26"/>
  <c r="O171" i="26"/>
  <c r="P171" i="26"/>
  <c r="Q171" i="26"/>
  <c r="R171" i="26"/>
  <c r="S171" i="26"/>
  <c r="T171" i="26"/>
  <c r="U171" i="26"/>
  <c r="V171" i="26"/>
  <c r="W171" i="26"/>
  <c r="X171" i="26"/>
  <c r="Y171" i="26"/>
  <c r="N172" i="26"/>
  <c r="O172" i="26"/>
  <c r="P172" i="26"/>
  <c r="Q172" i="26"/>
  <c r="R172" i="26"/>
  <c r="S172" i="26"/>
  <c r="T172" i="26"/>
  <c r="U172" i="26"/>
  <c r="V172" i="26"/>
  <c r="W172" i="26"/>
  <c r="X172" i="26"/>
  <c r="Y172" i="26"/>
  <c r="N173" i="26"/>
  <c r="O173" i="26"/>
  <c r="P173" i="26"/>
  <c r="Q173" i="26"/>
  <c r="R173" i="26"/>
  <c r="S173" i="26"/>
  <c r="T173" i="26"/>
  <c r="U173" i="26"/>
  <c r="V173" i="26"/>
  <c r="W173" i="26"/>
  <c r="X173" i="26"/>
  <c r="Y173" i="26"/>
  <c r="N174" i="26"/>
  <c r="O174" i="26"/>
  <c r="P174" i="26"/>
  <c r="Q174" i="26"/>
  <c r="R174" i="26"/>
  <c r="S174" i="26"/>
  <c r="T174" i="26"/>
  <c r="U174" i="26"/>
  <c r="V174" i="26"/>
  <c r="W174" i="26"/>
  <c r="X174" i="26"/>
  <c r="Y174" i="26"/>
  <c r="N175" i="26"/>
  <c r="O175" i="26"/>
  <c r="P175" i="26"/>
  <c r="Q175" i="26"/>
  <c r="R175" i="26"/>
  <c r="S175" i="26"/>
  <c r="T175" i="26"/>
  <c r="U175" i="26"/>
  <c r="V175" i="26"/>
  <c r="W175" i="26"/>
  <c r="X175" i="26"/>
  <c r="Y175" i="26"/>
  <c r="N176" i="26"/>
  <c r="O176" i="26"/>
  <c r="P176" i="26"/>
  <c r="Q176" i="26"/>
  <c r="R176" i="26"/>
  <c r="S176" i="26"/>
  <c r="T176" i="26"/>
  <c r="U176" i="26"/>
  <c r="V176" i="26"/>
  <c r="W176" i="26"/>
  <c r="X176" i="26"/>
  <c r="Y176" i="26"/>
  <c r="N177" i="26"/>
  <c r="O177" i="26"/>
  <c r="P177" i="26"/>
  <c r="Q177" i="26"/>
  <c r="R177" i="26"/>
  <c r="S177" i="26"/>
  <c r="T177" i="26"/>
  <c r="U177" i="26"/>
  <c r="V177" i="26"/>
  <c r="W177" i="26"/>
  <c r="X177" i="26"/>
  <c r="Y177" i="26"/>
  <c r="N178" i="26"/>
  <c r="O178" i="26"/>
  <c r="P178" i="26"/>
  <c r="Q178" i="26"/>
  <c r="R178" i="26"/>
  <c r="S178" i="26"/>
  <c r="T178" i="26"/>
  <c r="U178" i="26"/>
  <c r="V178" i="26"/>
  <c r="W178" i="26"/>
  <c r="X178" i="26"/>
  <c r="Y178" i="26"/>
  <c r="N179" i="26"/>
  <c r="O179" i="26"/>
  <c r="P179" i="26"/>
  <c r="Q179" i="26"/>
  <c r="R179" i="26"/>
  <c r="S179" i="26"/>
  <c r="T179" i="26"/>
  <c r="U179" i="26"/>
  <c r="V179" i="26"/>
  <c r="W179" i="26"/>
  <c r="X179" i="26"/>
  <c r="Y179" i="26"/>
  <c r="N180" i="26"/>
  <c r="O180" i="26"/>
  <c r="P180" i="26"/>
  <c r="Q180" i="26"/>
  <c r="R180" i="26"/>
  <c r="S180" i="26"/>
  <c r="T180" i="26"/>
  <c r="U180" i="26"/>
  <c r="V180" i="26"/>
  <c r="W180" i="26"/>
  <c r="X180" i="26"/>
  <c r="Y180" i="26"/>
  <c r="N181" i="26"/>
  <c r="O181" i="26"/>
  <c r="P181" i="26"/>
  <c r="Q181" i="26"/>
  <c r="R181" i="26"/>
  <c r="S181" i="26"/>
  <c r="T181" i="26"/>
  <c r="U181" i="26"/>
  <c r="V181" i="26"/>
  <c r="W181" i="26"/>
  <c r="X181" i="26"/>
  <c r="Y181" i="26"/>
  <c r="N182" i="26"/>
  <c r="O182" i="26"/>
  <c r="P182" i="26"/>
  <c r="Q182" i="26"/>
  <c r="R182" i="26"/>
  <c r="S182" i="26"/>
  <c r="T182" i="26"/>
  <c r="U182" i="26"/>
  <c r="V182" i="26"/>
  <c r="W182" i="26"/>
  <c r="X182" i="26"/>
  <c r="Y182" i="26"/>
  <c r="N183" i="26"/>
  <c r="O183" i="26"/>
  <c r="P183" i="26"/>
  <c r="Q183" i="26"/>
  <c r="R183" i="26"/>
  <c r="S183" i="26"/>
  <c r="T183" i="26"/>
  <c r="U183" i="26"/>
  <c r="V183" i="26"/>
  <c r="W183" i="26"/>
  <c r="X183" i="26"/>
  <c r="Y183" i="26"/>
  <c r="N184" i="26"/>
  <c r="O184" i="26"/>
  <c r="P184" i="26"/>
  <c r="Q184" i="26"/>
  <c r="R184" i="26"/>
  <c r="S184" i="26"/>
  <c r="T184" i="26"/>
  <c r="U184" i="26"/>
  <c r="V184" i="26"/>
  <c r="W184" i="26"/>
  <c r="X184" i="26"/>
  <c r="Y184" i="26"/>
  <c r="N185" i="26"/>
  <c r="O185" i="26"/>
  <c r="P185" i="26"/>
  <c r="Q185" i="26"/>
  <c r="R185" i="26"/>
  <c r="S185" i="26"/>
  <c r="T185" i="26"/>
  <c r="U185" i="26"/>
  <c r="V185" i="26"/>
  <c r="W185" i="26"/>
  <c r="X185" i="26"/>
  <c r="Y185" i="26"/>
  <c r="N186" i="26"/>
  <c r="O186" i="26"/>
  <c r="P186" i="26"/>
  <c r="Q186" i="26"/>
  <c r="R186" i="26"/>
  <c r="S186" i="26"/>
  <c r="T186" i="26"/>
  <c r="U186" i="26"/>
  <c r="V186" i="26"/>
  <c r="W186" i="26"/>
  <c r="X186" i="26"/>
  <c r="Y186" i="26"/>
  <c r="N187" i="26"/>
  <c r="O187" i="26"/>
  <c r="P187" i="26"/>
  <c r="Q187" i="26"/>
  <c r="R187" i="26"/>
  <c r="S187" i="26"/>
  <c r="T187" i="26"/>
  <c r="U187" i="26"/>
  <c r="V187" i="26"/>
  <c r="W187" i="26"/>
  <c r="X187" i="26"/>
  <c r="Y187" i="26"/>
  <c r="N188" i="26"/>
  <c r="O188" i="26"/>
  <c r="P188" i="26"/>
  <c r="Q188" i="26"/>
  <c r="R188" i="26"/>
  <c r="S188" i="26"/>
  <c r="T188" i="26"/>
  <c r="U188" i="26"/>
  <c r="V188" i="26"/>
  <c r="W188" i="26"/>
  <c r="X188" i="26"/>
  <c r="Y188" i="26"/>
  <c r="N189" i="26"/>
  <c r="O189" i="26"/>
  <c r="P189" i="26"/>
  <c r="Q189" i="26"/>
  <c r="R189" i="26"/>
  <c r="S189" i="26"/>
  <c r="T189" i="26"/>
  <c r="U189" i="26"/>
  <c r="V189" i="26"/>
  <c r="W189" i="26"/>
  <c r="X189" i="26"/>
  <c r="Y189" i="26"/>
  <c r="N190" i="26"/>
  <c r="O190" i="26"/>
  <c r="P190" i="26"/>
  <c r="Q190" i="26"/>
  <c r="R190" i="26"/>
  <c r="S190" i="26"/>
  <c r="T190" i="26"/>
  <c r="U190" i="26"/>
  <c r="V190" i="26"/>
  <c r="W190" i="26"/>
  <c r="X190" i="26"/>
  <c r="Y190" i="26"/>
  <c r="N191" i="26"/>
  <c r="O191" i="26"/>
  <c r="P191" i="26"/>
  <c r="Q191" i="26"/>
  <c r="R191" i="26"/>
  <c r="S191" i="26"/>
  <c r="T191" i="26"/>
  <c r="U191" i="26"/>
  <c r="V191" i="26"/>
  <c r="W191" i="26"/>
  <c r="X191" i="26"/>
  <c r="Y191" i="26"/>
  <c r="Y32" i="26"/>
  <c r="X32" i="26"/>
  <c r="W32" i="26"/>
  <c r="V32" i="26"/>
  <c r="U32" i="26"/>
  <c r="T32" i="26"/>
  <c r="S32" i="26"/>
  <c r="R32" i="26"/>
  <c r="Q32" i="26"/>
  <c r="P32" i="26"/>
  <c r="O32" i="26"/>
  <c r="N32" i="26"/>
  <c r="G5" i="30"/>
  <c r="G6" i="30"/>
  <c r="G7" i="30"/>
  <c r="G8" i="30"/>
  <c r="G9" i="30"/>
  <c r="G10" i="30"/>
  <c r="G11" i="30"/>
  <c r="G12" i="30"/>
  <c r="G13" i="30"/>
  <c r="G14" i="30"/>
  <c r="G15" i="30"/>
  <c r="G16" i="30"/>
  <c r="G17" i="30"/>
  <c r="G18" i="30"/>
  <c r="G19" i="30"/>
  <c r="G20" i="30"/>
  <c r="G21" i="30"/>
  <c r="G22" i="30"/>
  <c r="G23" i="30"/>
  <c r="G24" i="30"/>
  <c r="G25" i="30"/>
  <c r="G26" i="30"/>
  <c r="G27" i="30"/>
  <c r="G28" i="30"/>
  <c r="G29" i="30"/>
  <c r="G30" i="30"/>
  <c r="G31" i="30"/>
  <c r="G32" i="30"/>
  <c r="G33" i="30"/>
  <c r="G34" i="30"/>
  <c r="G35" i="30"/>
  <c r="G36" i="30"/>
  <c r="G37" i="30"/>
  <c r="G38" i="30"/>
  <c r="G39" i="30"/>
  <c r="G40" i="30"/>
  <c r="G41" i="30"/>
  <c r="G42" i="30"/>
  <c r="G43" i="30"/>
  <c r="G44" i="30"/>
  <c r="G45" i="30"/>
  <c r="G46" i="30"/>
  <c r="G47" i="30"/>
  <c r="G48" i="30"/>
  <c r="G49" i="30"/>
  <c r="G50" i="30"/>
  <c r="G51" i="30"/>
  <c r="G52" i="30"/>
  <c r="G53" i="30"/>
  <c r="G54" i="30"/>
  <c r="G55" i="30"/>
  <c r="G56" i="30"/>
  <c r="G57" i="30"/>
  <c r="G58" i="30"/>
  <c r="G59" i="30"/>
  <c r="G60" i="30"/>
  <c r="G61" i="30"/>
  <c r="G62" i="30"/>
  <c r="G63" i="30"/>
  <c r="G64" i="30"/>
  <c r="G65" i="30"/>
  <c r="G66" i="30"/>
  <c r="G67" i="30"/>
  <c r="G68" i="30"/>
  <c r="G69" i="30"/>
  <c r="G70" i="30"/>
  <c r="G71" i="30"/>
  <c r="G72" i="30"/>
  <c r="G73" i="30"/>
  <c r="G74" i="30"/>
  <c r="G75" i="30"/>
  <c r="G76" i="30"/>
  <c r="G77" i="30"/>
  <c r="G78" i="30"/>
  <c r="G79" i="30"/>
  <c r="G80" i="30"/>
  <c r="G81" i="30"/>
  <c r="G82" i="30"/>
  <c r="G83" i="30"/>
  <c r="G84" i="30"/>
  <c r="G85" i="30"/>
  <c r="G86" i="30"/>
  <c r="G87" i="30"/>
  <c r="G88" i="30"/>
  <c r="G89" i="30"/>
  <c r="G90" i="30"/>
  <c r="G91" i="30"/>
  <c r="G92" i="30"/>
  <c r="G93" i="30"/>
  <c r="G94" i="30"/>
  <c r="G95" i="30"/>
  <c r="G96" i="30"/>
  <c r="G97" i="30"/>
  <c r="G98" i="30"/>
  <c r="G99" i="30"/>
  <c r="G100" i="30"/>
  <c r="G101" i="30"/>
  <c r="G102" i="30"/>
  <c r="G103" i="30"/>
  <c r="G104" i="30"/>
  <c r="G105" i="30"/>
  <c r="G106" i="30"/>
  <c r="G107" i="30"/>
  <c r="G108" i="30"/>
  <c r="G109" i="30"/>
  <c r="G110" i="30"/>
  <c r="G111" i="30"/>
  <c r="G112" i="30"/>
  <c r="G113" i="30"/>
  <c r="G114" i="30"/>
  <c r="G115" i="30"/>
  <c r="G116" i="30"/>
  <c r="G117" i="30"/>
  <c r="G118" i="30"/>
  <c r="G119" i="30"/>
  <c r="G120" i="30"/>
  <c r="G121" i="30"/>
  <c r="G122" i="30"/>
  <c r="G123" i="30"/>
  <c r="G124" i="30"/>
  <c r="G125" i="30"/>
  <c r="G126" i="30"/>
  <c r="G127" i="30"/>
  <c r="G128" i="30"/>
  <c r="G129" i="30"/>
  <c r="G130" i="30"/>
  <c r="G131" i="30"/>
  <c r="G132" i="30"/>
  <c r="G133" i="30"/>
  <c r="G134" i="30"/>
  <c r="G135" i="30"/>
  <c r="G136" i="30"/>
  <c r="G137" i="30"/>
  <c r="G138" i="30"/>
  <c r="G139" i="30"/>
  <c r="G140" i="30"/>
  <c r="G141" i="30"/>
  <c r="G142" i="30"/>
  <c r="G143" i="30"/>
  <c r="G144" i="30"/>
  <c r="G145" i="30"/>
  <c r="G146" i="30"/>
  <c r="G147" i="30"/>
  <c r="G148" i="30"/>
  <c r="G149" i="30"/>
  <c r="G150" i="30"/>
  <c r="G151" i="30"/>
  <c r="G152" i="30"/>
  <c r="G153" i="30"/>
  <c r="G154" i="30"/>
  <c r="G155" i="30"/>
  <c r="G156" i="30"/>
  <c r="G157" i="30"/>
  <c r="G158" i="30"/>
  <c r="G159" i="30"/>
  <c r="G160" i="30"/>
  <c r="G161" i="30"/>
  <c r="G162" i="30"/>
  <c r="G163" i="30"/>
  <c r="G164" i="30"/>
  <c r="G165" i="30"/>
  <c r="G166" i="30"/>
  <c r="G167" i="30"/>
  <c r="G168" i="30"/>
  <c r="G169" i="30"/>
  <c r="G170" i="30"/>
  <c r="G171" i="30"/>
  <c r="G172" i="30"/>
  <c r="G173" i="30"/>
  <c r="G174" i="30"/>
  <c r="G175" i="30"/>
  <c r="G176" i="30"/>
  <c r="G177" i="30"/>
  <c r="G178" i="30"/>
  <c r="G179" i="30"/>
  <c r="G180" i="30"/>
  <c r="G181" i="30"/>
  <c r="G182" i="30"/>
  <c r="G183" i="30"/>
  <c r="G184" i="30"/>
  <c r="G185" i="30"/>
  <c r="G186" i="30"/>
  <c r="G187" i="30"/>
  <c r="G188" i="30"/>
  <c r="G189" i="30"/>
  <c r="G190" i="30"/>
  <c r="G191" i="30"/>
  <c r="G192" i="30"/>
  <c r="G193" i="30"/>
  <c r="G194" i="30"/>
  <c r="G195" i="30"/>
  <c r="G196" i="30"/>
  <c r="G197" i="30"/>
  <c r="G198" i="30"/>
  <c r="G199" i="30"/>
  <c r="G200" i="30"/>
  <c r="G201" i="30"/>
  <c r="G202" i="30"/>
  <c r="G203" i="30"/>
  <c r="G204" i="30"/>
  <c r="G205" i="30"/>
  <c r="G206" i="30"/>
  <c r="G207" i="30"/>
  <c r="G208" i="30"/>
  <c r="G209" i="30"/>
  <c r="G210" i="30"/>
  <c r="G211" i="30"/>
  <c r="G212" i="30"/>
  <c r="G213" i="30"/>
  <c r="G214" i="30"/>
  <c r="G215" i="30"/>
  <c r="G216" i="30"/>
  <c r="G217" i="30"/>
  <c r="G218" i="30"/>
  <c r="G219" i="30"/>
  <c r="G220" i="30"/>
  <c r="G221" i="30"/>
  <c r="G222" i="30"/>
  <c r="G223" i="30"/>
  <c r="G224" i="30"/>
  <c r="G225" i="30"/>
  <c r="G226" i="30"/>
  <c r="G227" i="30"/>
  <c r="G228" i="30"/>
  <c r="G229" i="30"/>
  <c r="G230" i="30"/>
  <c r="G231" i="30"/>
  <c r="G232" i="30"/>
  <c r="G233" i="30"/>
  <c r="G234" i="30"/>
  <c r="G235" i="30"/>
  <c r="G236" i="30"/>
  <c r="G237" i="30"/>
  <c r="G238" i="30"/>
  <c r="G239" i="30"/>
  <c r="G240" i="30"/>
  <c r="G241" i="30"/>
  <c r="G242" i="30"/>
  <c r="G243" i="30"/>
  <c r="G244" i="30"/>
  <c r="G245" i="30"/>
  <c r="G246" i="30"/>
  <c r="G247" i="30"/>
  <c r="G248" i="30"/>
  <c r="G249" i="30"/>
  <c r="G250" i="30"/>
  <c r="G251" i="30"/>
  <c r="G252" i="30"/>
  <c r="G253" i="30"/>
  <c r="G254" i="30"/>
  <c r="G255" i="30"/>
  <c r="G256" i="30"/>
  <c r="G257" i="30"/>
  <c r="G258" i="30"/>
  <c r="G259" i="30"/>
  <c r="G260" i="30"/>
  <c r="G261" i="30"/>
  <c r="G262" i="30"/>
  <c r="G263" i="30"/>
  <c r="G264" i="30"/>
  <c r="G265" i="30"/>
  <c r="G266" i="30"/>
  <c r="G267" i="30"/>
  <c r="G268" i="30"/>
  <c r="G269" i="30"/>
  <c r="G270" i="30"/>
  <c r="G271" i="30"/>
  <c r="G272" i="30"/>
  <c r="G273" i="30"/>
  <c r="G274" i="30"/>
  <c r="G275" i="30"/>
  <c r="G276" i="30"/>
  <c r="G277" i="30"/>
  <c r="G278" i="30"/>
  <c r="G279" i="30"/>
  <c r="G280" i="30"/>
  <c r="G281" i="30"/>
  <c r="G282" i="30"/>
  <c r="G283" i="30"/>
  <c r="G284" i="30"/>
  <c r="G285" i="30"/>
  <c r="G286" i="30"/>
  <c r="G287" i="30"/>
  <c r="G288" i="30"/>
  <c r="G289" i="30"/>
  <c r="G290" i="30"/>
  <c r="G291" i="30"/>
  <c r="G292" i="30"/>
  <c r="G293" i="30"/>
  <c r="G294" i="30"/>
  <c r="G295" i="30"/>
  <c r="G296" i="30"/>
  <c r="G297" i="30"/>
  <c r="G298" i="30"/>
  <c r="G299" i="30"/>
  <c r="G300" i="30"/>
  <c r="G301" i="30"/>
  <c r="G302" i="30"/>
  <c r="G303" i="30"/>
  <c r="G304" i="30"/>
  <c r="G305" i="30"/>
  <c r="G306" i="30"/>
  <c r="G307" i="30"/>
  <c r="G308" i="30"/>
  <c r="G309" i="30"/>
  <c r="G310" i="30"/>
  <c r="G311" i="30"/>
  <c r="G312" i="30"/>
  <c r="G313" i="30"/>
  <c r="G314" i="30"/>
  <c r="G315" i="30"/>
  <c r="G316" i="30"/>
  <c r="G317" i="30"/>
  <c r="G318" i="30"/>
  <c r="G319" i="30"/>
  <c r="G320" i="30"/>
  <c r="G321" i="30"/>
  <c r="G322" i="30"/>
  <c r="G323" i="30"/>
  <c r="G324" i="30"/>
  <c r="G325" i="30"/>
  <c r="G326" i="30"/>
  <c r="G327" i="30"/>
  <c r="G328" i="30"/>
  <c r="G329" i="30"/>
  <c r="G330" i="30"/>
  <c r="G331" i="30"/>
  <c r="G332" i="30"/>
  <c r="G333" i="30"/>
  <c r="G334" i="30"/>
  <c r="G335" i="30"/>
  <c r="G336" i="30"/>
  <c r="G337" i="30"/>
  <c r="G338" i="30"/>
  <c r="G339" i="30"/>
  <c r="G340" i="30"/>
  <c r="G341" i="30"/>
  <c r="G342" i="30"/>
  <c r="G343" i="30"/>
  <c r="G344" i="30"/>
  <c r="G345" i="30"/>
  <c r="G346" i="30"/>
  <c r="G347" i="30"/>
  <c r="G348" i="30"/>
  <c r="G349" i="30"/>
  <c r="G350" i="30"/>
  <c r="G351" i="30"/>
  <c r="G352" i="30"/>
  <c r="G353" i="30"/>
  <c r="G354" i="30"/>
  <c r="G355" i="30"/>
  <c r="G356" i="30"/>
  <c r="G357" i="30"/>
  <c r="G358" i="30"/>
  <c r="G359" i="30"/>
  <c r="G360" i="30"/>
  <c r="G361" i="30"/>
  <c r="G362" i="30"/>
  <c r="G363" i="30"/>
  <c r="G364" i="30"/>
  <c r="G365" i="30"/>
  <c r="G366" i="30"/>
  <c r="G367" i="30"/>
  <c r="G368" i="30"/>
  <c r="G369" i="30"/>
  <c r="G370" i="30"/>
  <c r="G371" i="30"/>
  <c r="G372" i="30"/>
  <c r="G373" i="30"/>
  <c r="G374" i="30"/>
  <c r="G375" i="30"/>
  <c r="G376" i="30"/>
  <c r="G377" i="30"/>
  <c r="G378" i="30"/>
  <c r="G379" i="30"/>
  <c r="G380" i="30"/>
  <c r="G381" i="30"/>
  <c r="G382" i="30"/>
  <c r="G383" i="30"/>
  <c r="G384" i="30"/>
  <c r="G385" i="30"/>
  <c r="G386" i="30"/>
  <c r="G387" i="30"/>
  <c r="G388" i="30"/>
  <c r="G389" i="30"/>
  <c r="G390" i="30"/>
  <c r="G391" i="30"/>
  <c r="G392" i="30"/>
  <c r="G393" i="30"/>
  <c r="G394" i="30"/>
  <c r="G395" i="30"/>
  <c r="G396" i="30"/>
  <c r="G397" i="30"/>
  <c r="G398" i="30"/>
  <c r="G399" i="30"/>
  <c r="G400" i="30"/>
  <c r="G401" i="30"/>
  <c r="G402" i="30"/>
  <c r="G403" i="30"/>
  <c r="G404" i="30"/>
  <c r="G405" i="30"/>
  <c r="G406" i="30"/>
  <c r="G407" i="30"/>
  <c r="G408" i="30"/>
  <c r="G409" i="30"/>
  <c r="G410" i="30"/>
  <c r="G411" i="30"/>
  <c r="G412" i="30"/>
  <c r="G413" i="30"/>
  <c r="G414" i="30"/>
  <c r="G415" i="30"/>
  <c r="G416" i="30"/>
  <c r="G417" i="30"/>
  <c r="G418" i="30"/>
  <c r="G419" i="30"/>
  <c r="G420" i="30"/>
  <c r="G421" i="30"/>
  <c r="G422" i="30"/>
  <c r="G423" i="30"/>
  <c r="G424" i="30"/>
  <c r="G425" i="30"/>
  <c r="G426" i="30"/>
  <c r="G427" i="30"/>
  <c r="G428" i="30"/>
  <c r="G429" i="30"/>
  <c r="G430" i="30"/>
  <c r="G431" i="30"/>
  <c r="G432" i="30"/>
  <c r="G433" i="30"/>
  <c r="G434" i="30"/>
  <c r="G435" i="30"/>
  <c r="G436" i="30"/>
  <c r="G437" i="30"/>
  <c r="G438" i="30"/>
  <c r="G439" i="30"/>
  <c r="G440" i="30"/>
  <c r="G441" i="30"/>
  <c r="G442" i="30"/>
  <c r="G443" i="30"/>
  <c r="G444" i="30"/>
  <c r="G445" i="30"/>
  <c r="G446" i="30"/>
  <c r="G447" i="30"/>
  <c r="G448" i="30"/>
  <c r="G449" i="30"/>
  <c r="G450" i="30"/>
  <c r="G451" i="30"/>
  <c r="G452" i="30"/>
  <c r="G453" i="30"/>
  <c r="G454" i="30"/>
  <c r="G455" i="30"/>
  <c r="G456" i="30"/>
  <c r="G457" i="30"/>
  <c r="G458" i="30"/>
  <c r="G459" i="30"/>
  <c r="G460" i="30"/>
  <c r="G461" i="30"/>
  <c r="G462" i="30"/>
  <c r="G463" i="30"/>
  <c r="G464" i="30"/>
  <c r="G465" i="30"/>
  <c r="G466" i="30"/>
  <c r="G467" i="30"/>
  <c r="G468" i="30"/>
  <c r="G469" i="30"/>
  <c r="G470" i="30"/>
  <c r="G471" i="30"/>
  <c r="G472" i="30"/>
  <c r="G473" i="30"/>
  <c r="G474" i="30"/>
  <c r="G475" i="30"/>
  <c r="G476" i="30"/>
  <c r="G477" i="30"/>
  <c r="G478" i="30"/>
  <c r="G479" i="30"/>
  <c r="G480" i="30"/>
  <c r="G481" i="30"/>
  <c r="G482" i="30"/>
  <c r="G483" i="30"/>
  <c r="G484" i="30"/>
  <c r="G485" i="30"/>
  <c r="G486" i="30"/>
  <c r="G487" i="30"/>
  <c r="G488" i="30"/>
  <c r="G489" i="30"/>
  <c r="G490" i="30"/>
  <c r="G491" i="30"/>
  <c r="G492" i="30"/>
  <c r="G493" i="30"/>
  <c r="G494" i="30"/>
  <c r="G495" i="30"/>
  <c r="G496" i="30"/>
  <c r="G497" i="30"/>
  <c r="G498" i="30"/>
  <c r="G499" i="30"/>
  <c r="G500" i="30"/>
  <c r="G501" i="30"/>
  <c r="G502" i="30"/>
  <c r="G503" i="30"/>
  <c r="G504" i="30"/>
  <c r="G505" i="30"/>
  <c r="G506" i="30"/>
  <c r="G507" i="30"/>
  <c r="G508" i="30"/>
  <c r="G509" i="30"/>
  <c r="G510" i="30"/>
  <c r="G511" i="30"/>
  <c r="G512" i="30"/>
  <c r="G513" i="30"/>
  <c r="G514" i="30"/>
  <c r="G515" i="30"/>
  <c r="G516" i="30"/>
  <c r="G517" i="30"/>
  <c r="G518" i="30"/>
  <c r="G519" i="30"/>
  <c r="G520" i="30"/>
  <c r="G521" i="30"/>
  <c r="G522" i="30"/>
  <c r="G523" i="30"/>
  <c r="G524" i="30"/>
  <c r="G525" i="30"/>
  <c r="G526" i="30"/>
  <c r="G527" i="30"/>
  <c r="G528" i="30"/>
  <c r="G529" i="30"/>
  <c r="G530" i="30"/>
  <c r="G531" i="30"/>
  <c r="G532" i="30"/>
  <c r="G533" i="30"/>
  <c r="G534" i="30"/>
  <c r="G535" i="30"/>
  <c r="G536" i="30"/>
  <c r="G537" i="30"/>
  <c r="G538" i="30"/>
  <c r="G539" i="30"/>
  <c r="G540" i="30"/>
  <c r="G541" i="30"/>
  <c r="G542" i="30"/>
  <c r="G543" i="30"/>
  <c r="G544" i="30"/>
  <c r="G545" i="30"/>
  <c r="G546" i="30"/>
  <c r="G547" i="30"/>
  <c r="G548" i="30"/>
  <c r="G549" i="30"/>
  <c r="G550" i="30"/>
  <c r="G551" i="30"/>
  <c r="G552" i="30"/>
  <c r="G553" i="30"/>
  <c r="G554" i="30"/>
  <c r="G555" i="30"/>
  <c r="G556" i="30"/>
  <c r="G557" i="30"/>
  <c r="G558" i="30"/>
  <c r="G559" i="30"/>
  <c r="G560" i="30"/>
  <c r="G561" i="30"/>
  <c r="G562" i="30"/>
  <c r="G563" i="30"/>
  <c r="G564" i="30"/>
  <c r="G565" i="30"/>
  <c r="G566" i="30"/>
  <c r="G567" i="30"/>
  <c r="G568" i="30"/>
  <c r="G569" i="30"/>
  <c r="G570" i="30"/>
  <c r="G571" i="30"/>
  <c r="G572" i="30"/>
  <c r="G573" i="30"/>
  <c r="G574" i="30"/>
  <c r="G575" i="30"/>
  <c r="G576" i="30"/>
  <c r="G577" i="30"/>
  <c r="G578" i="30"/>
  <c r="G579" i="30"/>
  <c r="G580" i="30"/>
  <c r="G581" i="30"/>
  <c r="G582" i="30"/>
  <c r="G583" i="30"/>
  <c r="G584" i="30"/>
  <c r="G585" i="30"/>
  <c r="G586" i="30"/>
  <c r="G587" i="30"/>
  <c r="G588" i="30"/>
  <c r="G589" i="30"/>
  <c r="G590" i="30"/>
  <c r="G591" i="30"/>
  <c r="G592" i="30"/>
  <c r="G593" i="30"/>
  <c r="G594" i="30"/>
  <c r="G595" i="30"/>
  <c r="G596" i="30"/>
  <c r="G597" i="30"/>
  <c r="G598" i="30"/>
  <c r="G599" i="30"/>
  <c r="G600" i="30"/>
  <c r="G601" i="30"/>
  <c r="G602" i="30"/>
  <c r="G603" i="30"/>
  <c r="G604" i="30"/>
  <c r="G605" i="30"/>
  <c r="G606" i="30"/>
  <c r="G607" i="30"/>
  <c r="G608" i="30"/>
  <c r="G609" i="30"/>
  <c r="G610" i="30"/>
  <c r="G611" i="30"/>
  <c r="G612" i="30"/>
  <c r="G613" i="30"/>
  <c r="G614" i="30"/>
  <c r="G615" i="30"/>
  <c r="G616" i="30"/>
  <c r="G617" i="30"/>
  <c r="G618" i="30"/>
  <c r="G619" i="30"/>
  <c r="G620" i="30"/>
  <c r="G621" i="30"/>
  <c r="G622" i="30"/>
  <c r="G623" i="30"/>
  <c r="G624" i="30"/>
  <c r="G625" i="30"/>
  <c r="G626" i="30"/>
  <c r="G627" i="30"/>
  <c r="G628" i="30"/>
  <c r="G629" i="30"/>
  <c r="G630" i="30"/>
  <c r="G631" i="30"/>
  <c r="G632" i="30"/>
  <c r="G633" i="30"/>
  <c r="G634" i="30"/>
  <c r="G635" i="30"/>
  <c r="G636" i="30"/>
  <c r="G637" i="30"/>
  <c r="G638" i="30"/>
  <c r="G639" i="30"/>
  <c r="G640" i="30"/>
  <c r="G641" i="30"/>
  <c r="G642" i="30"/>
  <c r="G643" i="30"/>
  <c r="G644" i="30"/>
  <c r="G645" i="30"/>
  <c r="G646" i="30"/>
  <c r="G647" i="30"/>
  <c r="G648" i="30"/>
  <c r="G649" i="30"/>
  <c r="G650" i="30"/>
  <c r="G651" i="30"/>
  <c r="G652" i="30"/>
  <c r="G653" i="30"/>
  <c r="G654" i="30"/>
  <c r="G655" i="30"/>
  <c r="G656" i="30"/>
  <c r="G657" i="30"/>
  <c r="G658" i="30"/>
  <c r="G659" i="30"/>
  <c r="G660" i="30"/>
  <c r="G661" i="30"/>
  <c r="G662" i="30"/>
  <c r="G663" i="30"/>
  <c r="G664" i="30"/>
  <c r="G665" i="30"/>
  <c r="G666" i="30"/>
  <c r="G667" i="30"/>
  <c r="G668" i="30"/>
  <c r="G669" i="30"/>
  <c r="G670" i="30"/>
  <c r="G671" i="30"/>
  <c r="G672" i="30"/>
  <c r="G673" i="30"/>
  <c r="G674" i="30"/>
  <c r="G675" i="30"/>
  <c r="G676" i="30"/>
  <c r="G677" i="30"/>
  <c r="G678" i="30"/>
  <c r="G679" i="30"/>
  <c r="G680" i="30"/>
  <c r="G681" i="30"/>
  <c r="G682" i="30"/>
  <c r="G683" i="30"/>
  <c r="G684" i="30"/>
  <c r="G685" i="30"/>
  <c r="G686" i="30"/>
  <c r="G687" i="30"/>
  <c r="G688" i="30"/>
  <c r="G689" i="30"/>
  <c r="G690" i="30"/>
  <c r="G691" i="30"/>
  <c r="G692" i="30"/>
  <c r="G693" i="30"/>
  <c r="G694" i="30"/>
  <c r="G695" i="30"/>
  <c r="G696" i="30"/>
  <c r="G697" i="30"/>
  <c r="G698" i="30"/>
  <c r="G699" i="30"/>
  <c r="G700" i="30"/>
  <c r="G701" i="30"/>
  <c r="G702" i="30"/>
  <c r="G703" i="30"/>
  <c r="G704" i="30"/>
  <c r="G705" i="30"/>
  <c r="G706" i="30"/>
  <c r="G707" i="30"/>
  <c r="G708" i="30"/>
  <c r="G709" i="30"/>
  <c r="G710" i="30"/>
  <c r="G711" i="30"/>
  <c r="G712" i="30"/>
  <c r="G713" i="30"/>
  <c r="G714" i="30"/>
  <c r="G715" i="30"/>
  <c r="G716" i="30"/>
  <c r="G717" i="30"/>
  <c r="G718" i="30"/>
  <c r="G719" i="30"/>
  <c r="G720" i="30"/>
  <c r="G721" i="30"/>
  <c r="G722" i="30"/>
  <c r="G723" i="30"/>
  <c r="G724" i="30"/>
  <c r="G725" i="30"/>
  <c r="G726" i="30"/>
  <c r="G727" i="30"/>
  <c r="G728" i="30"/>
  <c r="G729" i="30"/>
  <c r="G730" i="30"/>
  <c r="G731" i="30"/>
  <c r="G732" i="30"/>
  <c r="G733" i="30"/>
  <c r="G734" i="30"/>
  <c r="G735" i="30"/>
  <c r="G736" i="30"/>
  <c r="G737" i="30"/>
  <c r="G738" i="30"/>
  <c r="G739" i="30"/>
  <c r="G740" i="30"/>
  <c r="G741" i="30"/>
  <c r="G742" i="30"/>
  <c r="G743" i="30"/>
  <c r="G744" i="30"/>
  <c r="G745" i="30"/>
  <c r="G746" i="30"/>
  <c r="G747" i="30"/>
  <c r="G748" i="30"/>
  <c r="G749" i="30"/>
  <c r="G750" i="30"/>
  <c r="G751" i="30"/>
  <c r="G752" i="30"/>
  <c r="G753" i="30"/>
  <c r="G754" i="30"/>
  <c r="G755" i="30"/>
  <c r="G756" i="30"/>
  <c r="G757" i="30"/>
  <c r="G758" i="30"/>
  <c r="G759" i="30"/>
  <c r="G760" i="30"/>
  <c r="G761" i="30"/>
  <c r="G762" i="30"/>
  <c r="G763" i="30"/>
  <c r="G764" i="30"/>
  <c r="G765" i="30"/>
  <c r="G766" i="30"/>
  <c r="G767" i="30"/>
  <c r="G768" i="30"/>
  <c r="G769" i="30"/>
  <c r="G770" i="30"/>
  <c r="G771" i="30"/>
  <c r="G772" i="30"/>
  <c r="G773" i="30"/>
  <c r="G774" i="30"/>
  <c r="G775" i="30"/>
  <c r="G776" i="30"/>
  <c r="G777" i="30"/>
  <c r="G778" i="30"/>
  <c r="G779" i="30"/>
  <c r="G780" i="30"/>
  <c r="G781" i="30"/>
  <c r="G782" i="30"/>
  <c r="G783" i="30"/>
  <c r="G784" i="30"/>
  <c r="G785" i="30"/>
  <c r="G786" i="30"/>
  <c r="G787" i="30"/>
  <c r="G788" i="30"/>
  <c r="G789" i="30"/>
  <c r="G790" i="30"/>
  <c r="G791" i="30"/>
  <c r="G792" i="30"/>
  <c r="G793" i="30"/>
  <c r="G794" i="30"/>
  <c r="G795" i="30"/>
  <c r="G796" i="30"/>
  <c r="G797" i="30"/>
  <c r="G798" i="30"/>
  <c r="G799" i="30"/>
  <c r="G800" i="30"/>
  <c r="G801" i="30"/>
  <c r="G802" i="30"/>
  <c r="G803" i="30"/>
  <c r="G804" i="30"/>
  <c r="G805" i="30"/>
  <c r="G806" i="30"/>
  <c r="G807" i="30"/>
  <c r="G808" i="30"/>
  <c r="G809" i="30"/>
  <c r="G810" i="30"/>
  <c r="G811" i="30"/>
  <c r="G812" i="30"/>
  <c r="G813" i="30"/>
  <c r="G814" i="30"/>
  <c r="G815" i="30"/>
  <c r="G816" i="30"/>
  <c r="G817" i="30"/>
  <c r="G818" i="30"/>
  <c r="G819" i="30"/>
  <c r="G820" i="30"/>
  <c r="G821" i="30"/>
  <c r="G822" i="30"/>
  <c r="G823" i="30"/>
  <c r="G824" i="30"/>
  <c r="G825" i="30"/>
  <c r="G826" i="30"/>
  <c r="G827" i="30"/>
  <c r="G828" i="30"/>
  <c r="G829" i="30"/>
  <c r="G830" i="30"/>
  <c r="G831" i="30"/>
  <c r="G832" i="30"/>
  <c r="G833" i="30"/>
  <c r="G834" i="30"/>
  <c r="G835" i="30"/>
  <c r="G836" i="30"/>
  <c r="G837" i="30"/>
  <c r="G838" i="30"/>
  <c r="G839" i="30"/>
  <c r="G840" i="30"/>
  <c r="G841" i="30"/>
  <c r="G842" i="30"/>
  <c r="G843" i="30"/>
  <c r="G844" i="30"/>
  <c r="G845" i="30"/>
  <c r="G846" i="30"/>
  <c r="G847" i="30"/>
  <c r="G848" i="30"/>
  <c r="G849" i="30"/>
  <c r="G850" i="30"/>
  <c r="G851" i="30"/>
  <c r="G852" i="30"/>
  <c r="G853" i="30"/>
  <c r="G854" i="30"/>
  <c r="G855" i="30"/>
  <c r="G856" i="30"/>
  <c r="G857" i="30"/>
  <c r="G858" i="30"/>
  <c r="G859" i="30"/>
  <c r="G860" i="30"/>
  <c r="G861" i="30"/>
  <c r="G862" i="30"/>
  <c r="G863" i="30"/>
  <c r="G864" i="30"/>
  <c r="G865" i="30"/>
  <c r="G866" i="30"/>
  <c r="G867" i="30"/>
  <c r="G868" i="30"/>
  <c r="G869" i="30"/>
  <c r="G870" i="30"/>
  <c r="G871" i="30"/>
  <c r="G872" i="30"/>
  <c r="G873" i="30"/>
  <c r="G874" i="30"/>
  <c r="G875" i="30"/>
  <c r="G876" i="30"/>
  <c r="G877" i="30"/>
  <c r="G878" i="30"/>
  <c r="G879" i="30"/>
  <c r="G880" i="30"/>
  <c r="G881" i="30"/>
  <c r="G882" i="30"/>
  <c r="G883" i="30"/>
  <c r="G884" i="30"/>
  <c r="G885" i="30"/>
  <c r="G886" i="30"/>
  <c r="G887" i="30"/>
  <c r="G888" i="30"/>
  <c r="G889" i="30"/>
  <c r="G890" i="30"/>
  <c r="G891" i="30"/>
  <c r="G892" i="30"/>
  <c r="G893" i="30"/>
  <c r="G894" i="30"/>
  <c r="G895" i="30"/>
  <c r="G896" i="30"/>
  <c r="G897" i="30"/>
  <c r="G898" i="30"/>
  <c r="G899" i="30"/>
  <c r="G900" i="30"/>
  <c r="G901" i="30"/>
  <c r="G902" i="30"/>
  <c r="G903" i="30"/>
  <c r="G904" i="30"/>
  <c r="G905" i="30"/>
  <c r="G906" i="30"/>
  <c r="G907" i="30"/>
  <c r="G908" i="30"/>
  <c r="G909" i="30"/>
  <c r="G910" i="30"/>
  <c r="G911" i="30"/>
  <c r="G912" i="30"/>
  <c r="G913" i="30"/>
  <c r="G914" i="30"/>
  <c r="G915" i="30"/>
  <c r="G916" i="30"/>
  <c r="G917" i="30"/>
  <c r="G918" i="30"/>
  <c r="G919" i="30"/>
  <c r="G920" i="30"/>
  <c r="G921" i="30"/>
  <c r="G922" i="30"/>
  <c r="G923" i="30"/>
  <c r="G924" i="30"/>
  <c r="G925" i="30"/>
  <c r="G926" i="30"/>
  <c r="G927" i="30"/>
  <c r="G928" i="30"/>
  <c r="G929" i="30"/>
  <c r="G930" i="30"/>
  <c r="G931" i="30"/>
  <c r="G932" i="30"/>
  <c r="G933" i="30"/>
  <c r="G934" i="30"/>
  <c r="G935" i="30"/>
  <c r="G936" i="30"/>
  <c r="G937" i="30"/>
  <c r="G938" i="30"/>
  <c r="G939" i="30"/>
  <c r="G940" i="30"/>
  <c r="G941" i="30"/>
  <c r="G942" i="30"/>
  <c r="G943" i="30"/>
  <c r="G944" i="30"/>
  <c r="G945" i="30"/>
  <c r="G946" i="30"/>
  <c r="G947" i="30"/>
  <c r="G948" i="30"/>
  <c r="G949" i="30"/>
  <c r="G950" i="30"/>
  <c r="G951" i="30"/>
  <c r="G952" i="30"/>
  <c r="G953" i="30"/>
  <c r="G954" i="30"/>
  <c r="G955" i="30"/>
  <c r="G956" i="30"/>
  <c r="G957" i="30"/>
  <c r="G958" i="30"/>
  <c r="G959" i="30"/>
  <c r="G960" i="30"/>
  <c r="G961" i="30"/>
  <c r="G962" i="30"/>
  <c r="G963" i="30"/>
  <c r="G964" i="30"/>
  <c r="G965" i="30"/>
  <c r="G966" i="30"/>
  <c r="G967" i="30"/>
  <c r="G968" i="30"/>
  <c r="G969" i="30"/>
  <c r="G970" i="30"/>
  <c r="G971" i="30"/>
  <c r="G972" i="30"/>
  <c r="G973" i="30"/>
  <c r="G974" i="30"/>
  <c r="G975" i="30"/>
  <c r="G976" i="30"/>
  <c r="G977" i="30"/>
  <c r="G978" i="30"/>
  <c r="G979" i="30"/>
  <c r="G980" i="30"/>
  <c r="G981" i="30"/>
  <c r="G982" i="30"/>
  <c r="G983" i="30"/>
  <c r="G984" i="30"/>
  <c r="G985" i="30"/>
  <c r="G986" i="30"/>
  <c r="G987" i="30"/>
  <c r="G988" i="30"/>
  <c r="G989" i="30"/>
  <c r="G990" i="30"/>
  <c r="G991" i="30"/>
  <c r="G992" i="30"/>
  <c r="G993" i="30"/>
  <c r="G994" i="30"/>
  <c r="G995" i="30"/>
  <c r="G996" i="30"/>
  <c r="G997" i="30"/>
  <c r="G998" i="30"/>
  <c r="G999" i="30"/>
  <c r="G1000" i="30"/>
  <c r="G1001" i="30"/>
  <c r="G1002" i="30"/>
  <c r="G1003" i="30"/>
  <c r="G1004" i="30"/>
  <c r="G1005" i="30"/>
  <c r="G1006" i="30"/>
  <c r="G1007" i="30"/>
  <c r="G1008" i="30"/>
  <c r="G1009" i="30"/>
  <c r="G1010" i="30"/>
  <c r="G1011" i="30"/>
  <c r="G1012" i="30"/>
  <c r="G1013" i="30"/>
  <c r="G1014" i="30"/>
  <c r="G1015" i="30"/>
  <c r="G1016" i="30"/>
  <c r="G1017" i="30"/>
  <c r="G1018" i="30"/>
  <c r="G1019" i="30"/>
  <c r="G1020" i="30"/>
  <c r="G1021" i="30"/>
  <c r="G1022" i="30"/>
  <c r="G1023" i="30"/>
  <c r="G1024" i="30"/>
  <c r="G1025" i="30"/>
  <c r="G1026" i="30"/>
  <c r="G1027" i="30"/>
  <c r="G1028" i="30"/>
  <c r="G1029" i="30"/>
  <c r="G1030" i="30"/>
  <c r="G1031" i="30"/>
  <c r="G1032" i="30"/>
  <c r="G1033" i="30"/>
  <c r="G1034" i="30"/>
  <c r="G1035" i="30"/>
  <c r="G1036" i="30"/>
  <c r="G1037" i="30"/>
  <c r="G1038" i="30"/>
  <c r="G1039" i="30"/>
  <c r="G1040" i="30"/>
  <c r="G1041" i="30"/>
  <c r="G1042" i="30"/>
  <c r="G1043" i="30"/>
  <c r="G1044" i="30"/>
  <c r="G1045" i="30"/>
  <c r="G1046" i="30"/>
  <c r="G1047" i="30"/>
  <c r="G1048" i="30"/>
  <c r="G1049" i="30"/>
  <c r="G1050" i="30"/>
  <c r="G1051" i="30"/>
  <c r="G1052" i="30"/>
  <c r="G1053" i="30"/>
  <c r="G1054" i="30"/>
  <c r="G1055" i="30"/>
  <c r="G1056" i="30"/>
  <c r="G1057" i="30"/>
  <c r="G1058" i="30"/>
  <c r="G1059" i="30"/>
  <c r="G1060" i="30"/>
  <c r="G1061" i="30"/>
  <c r="G1062" i="30"/>
  <c r="G1063" i="30"/>
  <c r="G1064" i="30"/>
  <c r="G1065" i="30"/>
  <c r="G1066" i="30"/>
  <c r="G1067" i="30"/>
  <c r="G1068" i="30"/>
  <c r="G1069" i="30"/>
  <c r="G1070" i="30"/>
  <c r="G1071" i="30"/>
  <c r="G1072" i="30"/>
  <c r="G1073" i="30"/>
  <c r="G1074" i="30"/>
  <c r="G1075" i="30"/>
  <c r="G1076" i="30"/>
  <c r="G1077" i="30"/>
  <c r="G1078" i="30"/>
  <c r="G1079" i="30"/>
  <c r="G1080" i="30"/>
  <c r="G1081" i="30"/>
  <c r="G1082" i="30"/>
  <c r="G1083" i="30"/>
  <c r="G1084" i="30"/>
  <c r="G1085" i="30"/>
  <c r="G1086" i="30"/>
  <c r="G1087" i="30"/>
  <c r="G1088" i="30"/>
  <c r="G1089" i="30"/>
  <c r="G1090" i="30"/>
  <c r="G1091" i="30"/>
  <c r="G1092" i="30"/>
  <c r="G1093" i="30"/>
  <c r="G1094" i="30"/>
  <c r="G1095" i="30"/>
  <c r="G1096" i="30"/>
  <c r="G1097" i="30"/>
  <c r="G1098" i="30"/>
  <c r="G1099" i="30"/>
  <c r="G1100" i="30"/>
  <c r="G1101" i="30"/>
  <c r="G1102" i="30"/>
  <c r="G1103" i="30"/>
  <c r="G1104" i="30"/>
  <c r="G1105" i="30"/>
  <c r="G1106" i="30"/>
  <c r="G1107" i="30"/>
  <c r="G1108" i="30"/>
  <c r="G1109" i="30"/>
  <c r="G1110" i="30"/>
  <c r="G1111" i="30"/>
  <c r="G1112" i="30"/>
  <c r="G1113" i="30"/>
  <c r="G1114" i="30"/>
  <c r="G1115" i="30"/>
  <c r="G1116" i="30"/>
  <c r="G1117" i="30"/>
  <c r="G1118" i="30"/>
  <c r="G1119" i="30"/>
  <c r="G1120" i="30"/>
  <c r="G1121" i="30"/>
  <c r="G1122" i="30"/>
  <c r="G1123" i="30"/>
  <c r="G1124" i="30"/>
  <c r="G1125" i="30"/>
  <c r="G1126" i="30"/>
  <c r="G1127" i="30"/>
  <c r="G1128" i="30"/>
  <c r="G1129" i="30"/>
  <c r="G1130" i="30"/>
  <c r="G1131" i="30"/>
  <c r="G1132" i="30"/>
  <c r="G1133" i="30"/>
  <c r="G1134" i="30"/>
  <c r="G1135" i="30"/>
  <c r="G1136" i="30"/>
  <c r="G1137" i="30"/>
  <c r="G1138" i="30"/>
  <c r="G1139" i="30"/>
  <c r="G1140" i="30"/>
  <c r="G1141" i="30"/>
  <c r="G1142" i="30"/>
  <c r="G1143" i="30"/>
  <c r="G1144" i="30"/>
  <c r="G1145" i="30"/>
  <c r="G1146" i="30"/>
  <c r="G1147" i="30"/>
  <c r="G1148" i="30"/>
  <c r="G1149" i="30"/>
  <c r="G1150" i="30"/>
  <c r="G1151" i="30"/>
  <c r="G1152" i="30"/>
  <c r="G1153" i="30"/>
  <c r="G1154" i="30"/>
  <c r="G1155" i="30"/>
  <c r="G1156" i="30"/>
  <c r="G1157" i="30"/>
  <c r="G1158" i="30"/>
  <c r="G1159" i="30"/>
  <c r="G1160" i="30"/>
  <c r="G1161" i="30"/>
  <c r="G1162" i="30"/>
  <c r="G1163" i="30"/>
  <c r="G1164" i="30"/>
  <c r="G1165" i="30"/>
  <c r="G1166" i="30"/>
  <c r="G1167" i="30"/>
  <c r="G1168" i="30"/>
  <c r="G1169" i="30"/>
  <c r="G1170" i="30"/>
  <c r="G1171" i="30"/>
  <c r="G1172" i="30"/>
  <c r="G1173" i="30"/>
  <c r="G1174" i="30"/>
  <c r="G1175" i="30"/>
  <c r="G1176" i="30"/>
  <c r="G1177" i="30"/>
  <c r="G1178" i="30"/>
  <c r="G1179" i="30"/>
  <c r="G1180" i="30"/>
  <c r="G1181" i="30"/>
  <c r="G1182" i="30"/>
  <c r="G1183" i="30"/>
  <c r="G1184" i="30"/>
  <c r="G1185" i="30"/>
  <c r="G1186" i="30"/>
  <c r="G1187" i="30"/>
  <c r="G1188" i="30"/>
  <c r="G1189" i="30"/>
  <c r="G1190" i="30"/>
  <c r="G1191" i="30"/>
  <c r="G1192" i="30"/>
  <c r="G1193" i="30"/>
  <c r="G1194" i="30"/>
  <c r="G1195" i="30"/>
  <c r="G1196" i="30"/>
  <c r="G1197" i="30"/>
  <c r="G1198" i="30"/>
  <c r="G1199" i="30"/>
  <c r="G1200" i="30"/>
  <c r="G1201" i="30"/>
  <c r="G1202" i="30"/>
  <c r="G1203" i="30"/>
  <c r="G1204" i="30"/>
  <c r="G1205" i="30"/>
  <c r="G1206" i="30"/>
  <c r="G1207" i="30"/>
  <c r="G1208" i="30"/>
  <c r="G1209" i="30"/>
  <c r="G1210" i="30"/>
  <c r="G1211" i="30"/>
  <c r="G1212" i="30"/>
  <c r="G1213" i="30"/>
  <c r="G1214" i="30"/>
  <c r="G1215" i="30"/>
  <c r="G1216" i="30"/>
  <c r="G1217" i="30"/>
  <c r="G1218" i="30"/>
  <c r="G1219" i="30"/>
  <c r="G1220" i="30"/>
  <c r="G1221" i="30"/>
  <c r="G1222" i="30"/>
  <c r="G1223" i="30"/>
  <c r="G1224" i="30"/>
  <c r="G1225" i="30"/>
  <c r="G1226" i="30"/>
  <c r="G1227" i="30"/>
  <c r="G1228" i="30"/>
  <c r="G1229" i="30"/>
  <c r="G1230" i="30"/>
  <c r="G1231" i="30"/>
  <c r="G1232" i="30"/>
  <c r="G1233" i="30"/>
  <c r="G1234" i="30"/>
  <c r="G1235" i="30"/>
  <c r="G1236" i="30"/>
  <c r="G1237" i="30"/>
  <c r="G1238" i="30"/>
  <c r="G1239" i="30"/>
  <c r="G1240" i="30"/>
  <c r="G1241" i="30"/>
  <c r="G1242" i="30"/>
  <c r="G1243" i="30"/>
  <c r="G1244" i="30"/>
  <c r="G1245" i="30"/>
  <c r="G1246" i="30"/>
  <c r="G1247" i="30"/>
  <c r="G1248" i="30"/>
  <c r="G1249" i="30"/>
  <c r="G1250" i="30"/>
  <c r="G1251" i="30"/>
  <c r="G1252" i="30"/>
  <c r="G1253" i="30"/>
  <c r="G1254" i="30"/>
  <c r="G1255" i="30"/>
  <c r="G1256" i="30"/>
  <c r="G1257" i="30"/>
  <c r="G1258" i="30"/>
  <c r="G1259" i="30"/>
  <c r="G1260" i="30"/>
  <c r="G1261" i="30"/>
  <c r="G1262" i="30"/>
  <c r="G1263" i="30"/>
  <c r="G1264" i="30"/>
  <c r="G1265" i="30"/>
  <c r="G1266" i="30"/>
  <c r="G1267" i="30"/>
  <c r="G1268" i="30"/>
  <c r="G1269" i="30"/>
  <c r="G1270" i="30"/>
  <c r="G1271" i="30"/>
  <c r="G1272" i="30"/>
  <c r="G1273" i="30"/>
  <c r="G1274" i="30"/>
  <c r="G1275" i="30"/>
  <c r="G1276" i="30"/>
  <c r="G1277" i="30"/>
  <c r="G1278" i="30"/>
  <c r="G1279" i="30"/>
  <c r="G1280" i="30"/>
  <c r="G1281" i="30"/>
  <c r="G1282" i="30"/>
  <c r="G1283" i="30"/>
  <c r="G1284" i="30"/>
  <c r="G1285" i="30"/>
  <c r="G1286" i="30"/>
  <c r="G1287" i="30"/>
  <c r="G1288" i="30"/>
  <c r="G1289" i="30"/>
  <c r="G1290" i="30"/>
  <c r="G1291" i="30"/>
  <c r="G1292" i="30"/>
  <c r="G1293" i="30"/>
  <c r="G1294" i="30"/>
  <c r="G1295" i="30"/>
  <c r="G1296" i="30"/>
  <c r="G1297" i="30"/>
  <c r="G1298" i="30"/>
  <c r="G1299" i="30"/>
  <c r="G1300" i="30"/>
  <c r="G1301" i="30"/>
  <c r="G1302" i="30"/>
  <c r="G1303" i="30"/>
  <c r="G1304" i="30"/>
  <c r="G1305" i="30"/>
  <c r="G1306" i="30"/>
  <c r="G1307" i="30"/>
  <c r="G1308" i="30"/>
  <c r="G1309" i="30"/>
  <c r="G1310" i="30"/>
  <c r="G1311" i="30"/>
  <c r="G1312" i="30"/>
  <c r="G1313" i="30"/>
  <c r="G1314" i="30"/>
  <c r="G1315" i="30"/>
  <c r="G1316" i="30"/>
  <c r="G1317" i="30"/>
  <c r="G1318" i="30"/>
  <c r="G1319" i="30"/>
  <c r="G1320" i="30"/>
  <c r="G1321" i="30"/>
  <c r="G1322" i="30"/>
  <c r="G1323" i="30"/>
  <c r="G1324" i="30"/>
  <c r="G1325" i="30"/>
  <c r="G1326" i="30"/>
  <c r="G1327" i="30"/>
  <c r="G1328" i="30"/>
  <c r="G1329" i="30"/>
  <c r="G1330" i="30"/>
  <c r="G1331" i="30"/>
  <c r="G1332" i="30"/>
  <c r="G1333" i="30"/>
  <c r="G1334" i="30"/>
  <c r="G1335" i="30"/>
  <c r="G1336" i="30"/>
  <c r="G1337" i="30"/>
  <c r="G1338" i="30"/>
  <c r="G1339" i="30"/>
  <c r="G1340" i="30"/>
  <c r="G1341" i="30"/>
  <c r="G1342" i="30"/>
  <c r="G1343" i="30"/>
  <c r="G1344" i="30"/>
  <c r="G1345" i="30"/>
  <c r="G1346" i="30"/>
  <c r="G1347" i="30"/>
  <c r="G1348" i="30"/>
  <c r="G1349" i="30"/>
  <c r="G1350" i="30"/>
  <c r="G1351" i="30"/>
  <c r="G1352" i="30"/>
  <c r="G1353" i="30"/>
  <c r="G1354" i="30"/>
  <c r="G1355" i="30"/>
  <c r="G1356" i="30"/>
  <c r="G1357" i="30"/>
  <c r="G1358" i="30"/>
  <c r="G1359" i="30"/>
  <c r="G1360" i="30"/>
  <c r="G1361" i="30"/>
  <c r="G1362" i="30"/>
  <c r="G1363" i="30"/>
  <c r="G1364" i="30"/>
  <c r="G1365" i="30"/>
  <c r="G1366" i="30"/>
  <c r="G1367" i="30"/>
  <c r="G1368" i="30"/>
  <c r="G1369" i="30"/>
  <c r="G1370" i="30"/>
  <c r="G1371" i="30"/>
  <c r="G1372" i="30"/>
  <c r="G1373" i="30"/>
  <c r="G1374" i="30"/>
  <c r="G1375" i="30"/>
  <c r="G1376" i="30"/>
  <c r="G1377" i="30"/>
  <c r="G1378" i="30"/>
  <c r="G1379" i="30"/>
  <c r="G1380" i="30"/>
  <c r="G1381" i="30"/>
  <c r="G1382" i="30"/>
  <c r="G1383" i="30"/>
  <c r="G1384" i="30"/>
  <c r="G1385" i="30"/>
  <c r="G1386" i="30"/>
  <c r="G1387" i="30"/>
  <c r="G1388" i="30"/>
  <c r="G1389" i="30"/>
  <c r="G1390" i="30"/>
  <c r="G1391" i="30"/>
  <c r="G1392" i="30"/>
  <c r="G1393" i="30"/>
  <c r="G1394" i="30"/>
  <c r="G1395" i="30"/>
  <c r="G1396" i="30"/>
  <c r="G1397" i="30"/>
  <c r="G1398" i="30"/>
  <c r="G1399" i="30"/>
  <c r="G1400" i="30"/>
  <c r="G1401" i="30"/>
  <c r="G1402" i="30"/>
  <c r="G1403" i="30"/>
  <c r="G1404" i="30"/>
  <c r="G1405" i="30"/>
  <c r="G1406" i="30"/>
  <c r="G1407" i="30"/>
  <c r="G1408" i="30"/>
  <c r="G1409" i="30"/>
  <c r="G1410" i="30"/>
  <c r="G1411" i="30"/>
  <c r="G1412" i="30"/>
  <c r="G1413" i="30"/>
  <c r="G1414" i="30"/>
  <c r="G1415" i="30"/>
  <c r="G1416" i="30"/>
  <c r="G1417" i="30"/>
  <c r="G1418" i="30"/>
  <c r="G1419" i="30"/>
  <c r="G1420" i="30"/>
  <c r="G1421" i="30"/>
  <c r="G1422" i="30"/>
  <c r="G1423" i="30"/>
  <c r="G1424" i="30"/>
  <c r="G1425" i="30"/>
  <c r="G1426" i="30"/>
  <c r="G1427" i="30"/>
  <c r="G1428" i="30"/>
  <c r="G1429" i="30"/>
  <c r="G1430" i="30"/>
  <c r="G1431" i="30"/>
  <c r="G1432" i="30"/>
  <c r="G1433" i="30"/>
  <c r="G1434" i="30"/>
  <c r="G1435" i="30"/>
  <c r="G1436" i="30"/>
  <c r="G1437" i="30"/>
  <c r="G1438" i="30"/>
  <c r="G1439" i="30"/>
  <c r="G1440" i="30"/>
  <c r="G1441" i="30"/>
  <c r="G1442" i="30"/>
  <c r="G1443" i="30"/>
  <c r="G1444" i="30"/>
  <c r="G1445" i="30"/>
  <c r="G1446" i="30"/>
  <c r="G1447" i="30"/>
  <c r="G1448" i="30"/>
  <c r="G1449" i="30"/>
  <c r="G1450" i="30"/>
  <c r="G1451" i="30"/>
  <c r="G1452" i="30"/>
  <c r="G1453" i="30"/>
  <c r="G1454" i="30"/>
  <c r="G1455" i="30"/>
  <c r="G1456" i="30"/>
  <c r="G1457" i="30"/>
  <c r="G1458" i="30"/>
  <c r="G1459" i="30"/>
  <c r="G1460" i="30"/>
  <c r="G1461" i="30"/>
  <c r="G1462" i="30"/>
  <c r="G1463" i="30"/>
  <c r="G1464" i="30"/>
  <c r="G1465" i="30"/>
  <c r="G1466" i="30"/>
  <c r="G1467" i="30"/>
  <c r="G1468" i="30"/>
  <c r="G1469" i="30"/>
  <c r="G1470" i="30"/>
  <c r="G1471" i="30"/>
  <c r="G1472" i="30"/>
  <c r="G1473" i="30"/>
  <c r="G1474" i="30"/>
  <c r="G1475" i="30"/>
  <c r="G1476" i="30"/>
  <c r="G1477" i="30"/>
  <c r="G1478" i="30"/>
  <c r="G1479" i="30"/>
  <c r="G1480" i="30"/>
  <c r="G1481" i="30"/>
  <c r="G1482" i="30"/>
  <c r="G1483" i="30"/>
  <c r="G1484" i="30"/>
  <c r="G1485" i="30"/>
  <c r="G1486" i="30"/>
  <c r="G1487" i="30"/>
  <c r="G1488" i="30"/>
  <c r="G1489" i="30"/>
  <c r="G1490" i="30"/>
  <c r="G1491" i="30"/>
  <c r="G1492" i="30"/>
  <c r="G1493" i="30"/>
  <c r="G1494" i="30"/>
  <c r="G1495" i="30"/>
  <c r="G1496" i="30"/>
  <c r="G1497" i="30"/>
  <c r="G1498" i="30"/>
  <c r="G1499" i="30"/>
  <c r="G1500" i="30"/>
  <c r="G1501" i="30"/>
  <c r="G1502" i="30"/>
  <c r="G1503" i="30"/>
  <c r="G1504" i="30"/>
  <c r="G1505" i="30"/>
  <c r="G1506" i="30"/>
  <c r="G1507" i="30"/>
  <c r="G1508" i="30"/>
  <c r="G1509" i="30"/>
  <c r="G1510" i="30"/>
  <c r="G1511" i="30"/>
  <c r="G1512" i="30"/>
  <c r="G1513" i="30"/>
  <c r="G1514" i="30"/>
  <c r="G1515" i="30"/>
  <c r="G1516" i="30"/>
  <c r="G1517" i="30"/>
  <c r="G1518" i="30"/>
  <c r="G1519" i="30"/>
  <c r="G1520" i="30"/>
  <c r="G1521" i="30"/>
  <c r="G1522" i="30"/>
  <c r="G1523" i="30"/>
  <c r="G1524" i="30"/>
  <c r="G1525" i="30"/>
  <c r="G1526" i="30"/>
  <c r="G1527" i="30"/>
  <c r="G1528" i="30"/>
  <c r="G1529" i="30"/>
  <c r="G1530" i="30"/>
  <c r="G1531" i="30"/>
  <c r="G1532" i="30"/>
  <c r="G1533" i="30"/>
  <c r="G1534" i="30"/>
  <c r="G1535" i="30"/>
  <c r="G1536" i="30"/>
  <c r="G1537" i="30"/>
  <c r="G1538" i="30"/>
  <c r="G1539" i="30"/>
  <c r="G1540" i="30"/>
  <c r="G1541" i="30"/>
  <c r="G1542" i="30"/>
  <c r="G1543" i="30"/>
  <c r="G1544" i="30"/>
  <c r="G1545" i="30"/>
  <c r="G1546" i="30"/>
  <c r="G1547" i="30"/>
  <c r="G1548" i="30"/>
  <c r="G1549" i="30"/>
  <c r="G1550" i="30"/>
  <c r="G1551" i="30"/>
  <c r="G1552" i="30"/>
  <c r="G1553" i="30"/>
  <c r="G1554" i="30"/>
  <c r="G1555" i="30"/>
  <c r="G1556" i="30"/>
  <c r="G1557" i="30"/>
  <c r="G1558" i="30"/>
  <c r="G1559" i="30"/>
  <c r="G1560" i="30"/>
  <c r="G1561" i="30"/>
  <c r="G1562" i="30"/>
  <c r="G1563" i="30"/>
  <c r="G1564" i="30"/>
  <c r="G1565" i="30"/>
  <c r="G1566" i="30"/>
  <c r="G1567" i="30"/>
  <c r="G1568" i="30"/>
  <c r="G1569" i="30"/>
  <c r="G1570" i="30"/>
  <c r="G1571" i="30"/>
  <c r="G1572" i="30"/>
  <c r="G1573" i="30"/>
  <c r="G1574" i="30"/>
  <c r="G1575" i="30"/>
  <c r="G1576" i="30"/>
  <c r="G1577" i="30"/>
  <c r="G1578" i="30"/>
  <c r="G1579" i="30"/>
  <c r="G1580" i="30"/>
  <c r="G1581" i="30"/>
  <c r="G1582" i="30"/>
  <c r="G1583" i="30"/>
  <c r="G1584" i="30"/>
  <c r="G1585" i="30"/>
  <c r="G1586" i="30"/>
  <c r="G1587" i="30"/>
  <c r="G1588" i="30"/>
  <c r="G1589" i="30"/>
  <c r="G1590" i="30"/>
  <c r="G1591" i="30"/>
  <c r="G1592" i="30"/>
  <c r="G1593" i="30"/>
  <c r="G1594" i="30"/>
  <c r="G1595" i="30"/>
  <c r="G1596" i="30"/>
  <c r="G1597" i="30"/>
  <c r="G1598" i="30"/>
  <c r="G1599" i="30"/>
  <c r="G1600" i="30"/>
  <c r="G1601" i="30"/>
  <c r="G1602" i="30"/>
  <c r="G1603" i="30"/>
  <c r="G1604" i="30"/>
  <c r="G1605" i="30"/>
  <c r="G1606" i="30"/>
  <c r="G1607" i="30"/>
  <c r="G1608" i="30"/>
  <c r="G1609" i="30"/>
  <c r="G1610" i="30"/>
  <c r="G1611" i="30"/>
  <c r="G1612" i="30"/>
  <c r="G1613" i="30"/>
  <c r="G1614" i="30"/>
  <c r="G1615" i="30"/>
  <c r="G1616" i="30"/>
  <c r="G1617" i="30"/>
  <c r="G1618" i="30"/>
  <c r="G1619" i="30"/>
  <c r="G1620" i="30"/>
  <c r="G1621" i="30"/>
  <c r="G1622" i="30"/>
  <c r="G1623" i="30"/>
  <c r="G1624" i="30"/>
  <c r="G1625" i="30"/>
  <c r="G1626" i="30"/>
  <c r="G1627" i="30"/>
  <c r="G1628" i="30"/>
  <c r="G1629" i="30"/>
  <c r="G1630" i="30"/>
  <c r="G1631" i="30"/>
  <c r="G1632" i="30"/>
  <c r="G1633" i="30"/>
  <c r="G1634" i="30"/>
  <c r="G1635" i="30"/>
  <c r="G1636" i="30"/>
  <c r="G1637" i="30"/>
  <c r="G1638" i="30"/>
  <c r="G1639" i="30"/>
  <c r="G1640" i="30"/>
  <c r="G1641" i="30"/>
  <c r="G1642" i="30"/>
  <c r="G1643" i="30"/>
  <c r="G1644" i="30"/>
  <c r="G1645" i="30"/>
  <c r="G1646" i="30"/>
  <c r="G1647" i="30"/>
  <c r="G1648" i="30"/>
  <c r="G1649" i="30"/>
  <c r="G1650" i="30"/>
  <c r="G1651" i="30"/>
  <c r="G1652" i="30"/>
  <c r="G1653" i="30"/>
  <c r="G1654" i="30"/>
  <c r="G1655" i="30"/>
  <c r="G1656" i="30"/>
  <c r="G1657" i="30"/>
  <c r="G1658" i="30"/>
  <c r="G1659" i="30"/>
  <c r="G1660" i="30"/>
  <c r="G1661" i="30"/>
  <c r="G1662" i="30"/>
  <c r="G1663" i="30"/>
  <c r="G1664" i="30"/>
  <c r="G1665" i="30"/>
  <c r="G1666" i="30"/>
  <c r="G1667" i="30"/>
  <c r="G1668" i="30"/>
  <c r="G1669" i="30"/>
  <c r="G1670" i="30"/>
  <c r="G1671" i="30"/>
  <c r="G1672" i="30"/>
  <c r="G1673" i="30"/>
  <c r="G1674" i="30"/>
  <c r="G1675" i="30"/>
  <c r="G1676" i="30"/>
  <c r="G1677" i="30"/>
  <c r="G1678" i="30"/>
  <c r="G1679" i="30"/>
  <c r="G1680" i="30"/>
  <c r="G1681" i="30"/>
  <c r="G1682" i="30"/>
  <c r="G1683" i="30"/>
  <c r="G1684" i="30"/>
  <c r="G1685" i="30"/>
  <c r="G1686" i="30"/>
  <c r="G1687" i="30"/>
  <c r="G1688" i="30"/>
  <c r="G1689" i="30"/>
  <c r="G1690" i="30"/>
  <c r="G1691" i="30"/>
  <c r="G1692" i="30"/>
  <c r="G1693" i="30"/>
  <c r="G1694" i="30"/>
  <c r="G1695" i="30"/>
  <c r="G1696" i="30"/>
  <c r="G1697" i="30"/>
  <c r="G1698" i="30"/>
  <c r="G1699" i="30"/>
  <c r="G1700" i="30"/>
  <c r="G1701" i="30"/>
  <c r="G1702" i="30"/>
  <c r="G1703" i="30"/>
  <c r="G1704" i="30"/>
  <c r="G1705" i="30"/>
  <c r="G1706" i="30"/>
  <c r="G1707" i="30"/>
  <c r="G1708" i="30"/>
  <c r="G1709" i="30"/>
  <c r="G1710" i="30"/>
  <c r="G1711" i="30"/>
  <c r="G1712" i="30"/>
  <c r="G1713" i="30"/>
  <c r="G1714" i="30"/>
  <c r="G1715" i="30"/>
  <c r="G1716" i="30"/>
  <c r="G1717" i="30"/>
  <c r="G1718" i="30"/>
  <c r="G1719" i="30"/>
  <c r="G1720" i="30"/>
  <c r="G1721" i="30"/>
  <c r="G1722" i="30"/>
  <c r="G1723" i="30"/>
  <c r="G1724" i="30"/>
  <c r="G1725" i="30"/>
  <c r="G1726" i="30"/>
  <c r="G1727" i="30"/>
  <c r="G1728" i="30"/>
  <c r="G1729" i="30"/>
  <c r="G1730" i="30"/>
  <c r="G1731" i="30"/>
  <c r="G1732" i="30"/>
  <c r="G1733" i="30"/>
  <c r="G1734" i="30"/>
  <c r="G1735" i="30"/>
  <c r="G1736" i="30"/>
  <c r="G1737" i="30"/>
  <c r="G1738" i="30"/>
  <c r="G1739" i="30"/>
  <c r="G1740" i="30"/>
  <c r="G1741" i="30"/>
  <c r="G1742" i="30"/>
  <c r="G1743" i="30"/>
  <c r="G1744" i="30"/>
  <c r="G1745" i="30"/>
  <c r="G1746" i="30"/>
  <c r="G1747" i="30"/>
  <c r="G1748" i="30"/>
  <c r="G1749" i="30"/>
  <c r="G1750" i="30"/>
  <c r="G1751" i="30"/>
  <c r="G1752" i="30"/>
  <c r="G1753" i="30"/>
  <c r="G1754" i="30"/>
  <c r="G1755" i="30"/>
  <c r="G1756" i="30"/>
  <c r="G1757" i="30"/>
  <c r="G1758" i="30"/>
  <c r="G1759" i="30"/>
  <c r="G1760" i="30"/>
  <c r="G1761" i="30"/>
  <c r="G1762" i="30"/>
  <c r="G1763" i="30"/>
  <c r="G1764" i="30"/>
  <c r="G1765" i="30"/>
  <c r="G1766" i="30"/>
  <c r="G1767" i="30"/>
  <c r="G1768" i="30"/>
  <c r="G1769" i="30"/>
  <c r="G1770" i="30"/>
  <c r="G1771" i="30"/>
  <c r="G1772" i="30"/>
  <c r="G1773" i="30"/>
  <c r="G1774" i="30"/>
  <c r="G1775" i="30"/>
  <c r="G1776" i="30"/>
  <c r="G1777" i="30"/>
  <c r="G1778" i="30"/>
  <c r="G1779" i="30"/>
  <c r="G1780" i="30"/>
  <c r="G1781" i="30"/>
  <c r="G1782" i="30"/>
  <c r="G1783" i="30"/>
  <c r="G1784" i="30"/>
  <c r="G1785" i="30"/>
  <c r="G1786" i="30"/>
  <c r="G1787" i="30"/>
  <c r="G1788" i="30"/>
  <c r="G1789" i="30"/>
  <c r="G1790" i="30"/>
  <c r="G1791" i="30"/>
  <c r="G1792" i="30"/>
  <c r="G1793" i="30"/>
  <c r="G1794" i="30"/>
  <c r="G1795" i="30"/>
  <c r="G1796" i="30"/>
  <c r="G1797" i="30"/>
  <c r="G1798" i="30"/>
  <c r="G1799" i="30"/>
  <c r="G1800" i="30"/>
  <c r="G1801" i="30"/>
  <c r="G1802" i="30"/>
  <c r="G1803" i="30"/>
  <c r="G1804" i="30"/>
  <c r="G1805" i="30"/>
  <c r="G1806" i="30"/>
  <c r="G1807" i="30"/>
  <c r="G1808" i="30"/>
  <c r="G1809" i="30"/>
  <c r="G1810" i="30"/>
  <c r="G1811" i="30"/>
  <c r="G1812" i="30"/>
  <c r="G1813" i="30"/>
  <c r="G1814" i="30"/>
  <c r="G1815" i="30"/>
  <c r="G1816" i="30"/>
  <c r="G1817" i="30"/>
  <c r="G1818" i="30"/>
  <c r="G1819" i="30"/>
  <c r="G1820" i="30"/>
  <c r="G1821" i="30"/>
  <c r="G1822" i="30"/>
  <c r="G1823" i="30"/>
  <c r="G1824" i="30"/>
  <c r="G1825" i="30"/>
  <c r="G1826" i="30"/>
  <c r="G1827" i="30"/>
  <c r="G1828" i="30"/>
  <c r="G1829" i="30"/>
  <c r="G1830" i="30"/>
  <c r="G1831" i="30"/>
  <c r="G1832" i="30"/>
  <c r="G1833" i="30"/>
  <c r="G1834" i="30"/>
  <c r="G1835" i="30"/>
  <c r="G1836" i="30"/>
  <c r="G1837" i="30"/>
  <c r="G1838" i="30"/>
  <c r="G1839" i="30"/>
  <c r="G1840" i="30"/>
  <c r="G1841" i="30"/>
  <c r="G1842" i="30"/>
  <c r="G1843" i="30"/>
  <c r="G1844" i="30"/>
  <c r="G1845" i="30"/>
  <c r="G1846" i="30"/>
  <c r="G1847" i="30"/>
  <c r="G1848" i="30"/>
  <c r="G1849" i="30"/>
  <c r="G1850" i="30"/>
  <c r="G1851" i="30"/>
  <c r="G1852" i="30"/>
  <c r="G1853" i="30"/>
  <c r="G1854" i="30"/>
  <c r="G1855" i="30"/>
  <c r="G1856" i="30"/>
  <c r="G1857" i="30"/>
  <c r="G1858" i="30"/>
  <c r="G1859" i="30"/>
  <c r="G1860" i="30"/>
  <c r="G1861" i="30"/>
  <c r="G1862" i="30"/>
  <c r="G1863" i="30"/>
  <c r="G1864" i="30"/>
  <c r="G1865" i="30"/>
  <c r="G1866" i="30"/>
  <c r="G1867" i="30"/>
  <c r="G1868" i="30"/>
  <c r="G1869" i="30"/>
  <c r="G1870" i="30"/>
  <c r="G1871" i="30"/>
  <c r="G1872" i="30"/>
  <c r="G1873" i="30"/>
  <c r="G1874" i="30"/>
  <c r="G1875" i="30"/>
  <c r="G1876" i="30"/>
  <c r="G1877" i="30"/>
  <c r="G1878" i="30"/>
  <c r="G1879" i="30"/>
  <c r="G1880" i="30"/>
  <c r="G1881" i="30"/>
  <c r="G1882" i="30"/>
  <c r="G1883" i="30"/>
  <c r="G1884" i="30"/>
  <c r="G1885" i="30"/>
  <c r="G1886" i="30"/>
  <c r="G1887" i="30"/>
  <c r="G1888" i="30"/>
  <c r="G1889" i="30"/>
  <c r="G1890" i="30"/>
  <c r="G1891" i="30"/>
  <c r="G1892" i="30"/>
  <c r="G1893" i="30"/>
  <c r="G1894" i="30"/>
  <c r="G1895" i="30"/>
  <c r="G1896" i="30"/>
  <c r="G1897" i="30"/>
  <c r="G1898" i="30"/>
  <c r="G1899" i="30"/>
  <c r="G1900" i="30"/>
  <c r="G1901" i="30"/>
  <c r="G1902" i="30"/>
  <c r="G1903" i="30"/>
  <c r="G1904" i="30"/>
  <c r="G1905" i="30"/>
  <c r="G1906" i="30"/>
  <c r="G1907" i="30"/>
  <c r="G1908" i="30"/>
  <c r="G1909" i="30"/>
  <c r="G1910" i="30"/>
  <c r="G1911" i="30"/>
  <c r="G1912" i="30"/>
  <c r="G1913" i="30"/>
  <c r="G1914" i="30"/>
  <c r="G1915" i="30"/>
  <c r="G1916" i="30"/>
  <c r="G1917" i="30"/>
  <c r="G1918" i="30"/>
  <c r="G1919" i="30"/>
  <c r="G1920" i="30"/>
  <c r="G1921" i="30"/>
  <c r="G1922" i="30"/>
  <c r="G1923" i="30"/>
  <c r="G1924" i="30"/>
  <c r="G1925" i="30"/>
  <c r="G1926" i="30"/>
  <c r="G1927" i="30"/>
  <c r="G1928" i="30"/>
  <c r="G1929" i="30"/>
  <c r="G1930" i="30"/>
  <c r="G1931" i="30"/>
  <c r="G1932" i="30"/>
  <c r="G1933" i="30"/>
  <c r="G1934" i="30"/>
  <c r="G1935" i="30"/>
  <c r="G1936" i="30"/>
  <c r="G1937" i="30"/>
  <c r="G1938" i="30"/>
  <c r="G1939" i="30"/>
  <c r="G1940" i="30"/>
  <c r="G1941" i="30"/>
  <c r="G1942" i="30"/>
  <c r="G1943" i="30"/>
  <c r="G1944" i="30"/>
  <c r="G1945" i="30"/>
  <c r="G1946" i="30"/>
  <c r="G1947" i="30"/>
  <c r="G1948" i="30"/>
  <c r="G1949" i="30"/>
  <c r="G1950" i="30"/>
  <c r="G1951" i="30"/>
  <c r="G1952" i="30"/>
  <c r="G1953" i="30"/>
  <c r="G1954" i="30"/>
  <c r="G1955" i="30"/>
  <c r="G1956" i="30"/>
  <c r="G1957" i="30"/>
  <c r="G1958" i="30"/>
  <c r="G1959" i="30"/>
  <c r="G1960" i="30"/>
  <c r="G1961" i="30"/>
  <c r="G1962" i="30"/>
  <c r="G1963" i="30"/>
  <c r="G1964" i="30"/>
  <c r="G1965" i="30"/>
  <c r="G1966" i="30"/>
  <c r="G1967" i="30"/>
  <c r="G1968" i="30"/>
  <c r="G1969" i="30"/>
  <c r="G1970" i="30"/>
  <c r="G1971" i="30"/>
  <c r="G1972" i="30"/>
  <c r="G1973" i="30"/>
  <c r="G1974" i="30"/>
  <c r="G1975" i="30"/>
  <c r="G1976" i="30"/>
  <c r="G1977" i="30"/>
  <c r="G1978" i="30"/>
  <c r="G1979" i="30"/>
  <c r="G1980" i="30"/>
  <c r="G1981" i="30"/>
  <c r="G1982" i="30"/>
  <c r="G1983" i="30"/>
  <c r="G1984" i="30"/>
  <c r="G1985" i="30"/>
  <c r="G1986" i="30"/>
  <c r="G1987" i="30"/>
  <c r="G1988" i="30"/>
  <c r="G1989" i="30"/>
  <c r="G1990" i="30"/>
  <c r="G1991" i="30"/>
  <c r="G1992" i="30"/>
  <c r="G1993" i="30"/>
  <c r="G1994" i="30"/>
  <c r="G1995" i="30"/>
  <c r="G1996" i="30"/>
  <c r="G1997" i="30"/>
  <c r="G1998" i="30"/>
  <c r="G1999" i="30"/>
  <c r="G2000" i="30"/>
  <c r="G2001" i="30"/>
  <c r="G2002" i="30"/>
  <c r="G2003" i="30"/>
  <c r="G2004" i="30"/>
  <c r="G2005" i="30"/>
  <c r="G2006" i="30"/>
  <c r="G2007" i="30"/>
  <c r="G2008" i="30"/>
  <c r="G2009" i="30"/>
  <c r="G2010" i="30"/>
  <c r="G2011" i="30"/>
  <c r="G2012" i="30"/>
  <c r="G2013" i="30"/>
  <c r="G2014" i="30"/>
  <c r="G2015" i="30"/>
  <c r="G2016" i="30"/>
  <c r="G2017" i="30"/>
  <c r="G2018" i="30"/>
  <c r="G2019" i="30"/>
  <c r="G2020" i="30"/>
  <c r="G2021" i="30"/>
  <c r="G2022" i="30"/>
  <c r="G2023" i="30"/>
  <c r="G2024" i="30"/>
  <c r="G2025" i="30"/>
  <c r="G2026" i="30"/>
  <c r="G2027" i="30"/>
  <c r="G2028" i="30"/>
  <c r="G2029" i="30"/>
  <c r="G2030" i="30"/>
  <c r="G2031" i="30"/>
  <c r="G2032" i="30"/>
  <c r="G2033" i="30"/>
  <c r="G2034" i="30"/>
  <c r="G2035" i="30"/>
  <c r="G2036" i="30"/>
  <c r="G2037" i="30"/>
  <c r="G2038" i="30"/>
  <c r="G2039" i="30"/>
  <c r="G2040" i="30"/>
  <c r="G2041" i="30"/>
  <c r="G2042" i="30"/>
  <c r="G2043" i="30"/>
  <c r="G2044" i="30"/>
  <c r="G2045" i="30"/>
  <c r="G2046" i="30"/>
  <c r="G2047" i="30"/>
  <c r="G2048" i="30"/>
  <c r="G2049" i="30"/>
  <c r="G2050" i="30"/>
  <c r="G2051" i="30"/>
  <c r="G2052" i="30"/>
  <c r="G2053" i="30"/>
  <c r="G2054" i="30"/>
  <c r="G2055" i="30"/>
  <c r="G2056" i="30"/>
  <c r="G2057" i="30"/>
  <c r="G2058" i="30"/>
  <c r="G2059" i="30"/>
  <c r="G2060" i="30"/>
  <c r="G2061" i="30"/>
  <c r="G2062" i="30"/>
  <c r="G2063" i="30"/>
  <c r="G2064" i="30"/>
  <c r="G2065" i="30"/>
  <c r="G2066" i="30"/>
  <c r="G2067" i="30"/>
  <c r="G2068" i="30"/>
  <c r="G2069" i="30"/>
  <c r="G2070" i="30"/>
  <c r="G2071" i="30"/>
  <c r="G2072" i="30"/>
  <c r="G2073" i="30"/>
  <c r="G2074" i="30"/>
  <c r="G2075" i="30"/>
  <c r="G2076" i="30"/>
  <c r="G2077" i="30"/>
  <c r="G2078" i="30"/>
  <c r="G2079" i="30"/>
  <c r="G2080" i="30"/>
  <c r="G2081" i="30"/>
  <c r="G2082" i="30"/>
  <c r="G2083" i="30"/>
  <c r="G2084" i="30"/>
  <c r="G2085" i="30"/>
  <c r="G2086" i="30"/>
  <c r="G2087" i="30"/>
  <c r="G2088" i="30"/>
  <c r="G2089" i="30"/>
  <c r="G2090" i="30"/>
  <c r="G2091" i="30"/>
  <c r="G2092" i="30"/>
  <c r="G2093" i="30"/>
  <c r="G2094" i="30"/>
  <c r="G2095" i="30"/>
  <c r="G2096" i="30"/>
  <c r="G2097" i="30"/>
  <c r="G2098" i="30"/>
  <c r="G2099" i="30"/>
  <c r="G2100" i="30"/>
  <c r="G2101" i="30"/>
  <c r="G2102" i="30"/>
  <c r="G2103" i="30"/>
  <c r="G2104" i="30"/>
  <c r="G2105" i="30"/>
  <c r="G2106" i="30"/>
  <c r="G2107" i="30"/>
  <c r="G2108" i="30"/>
  <c r="G2109" i="30"/>
  <c r="G2110" i="30"/>
  <c r="G2111" i="30"/>
  <c r="G2112" i="30"/>
  <c r="G2113" i="30"/>
  <c r="G2114" i="30"/>
  <c r="G2115" i="30"/>
  <c r="G2116" i="30"/>
  <c r="G2117" i="30"/>
  <c r="G2118" i="30"/>
  <c r="G2119" i="30"/>
  <c r="G2120" i="30"/>
  <c r="G2121" i="30"/>
  <c r="G2122" i="30"/>
  <c r="G2123" i="30"/>
  <c r="G2124" i="30"/>
  <c r="G2125" i="30"/>
  <c r="G2126" i="30"/>
  <c r="G2127" i="30"/>
  <c r="G2128" i="30"/>
  <c r="G2129" i="30"/>
  <c r="G2130" i="30"/>
  <c r="G2131" i="30"/>
  <c r="G2132" i="30"/>
  <c r="G2133" i="30"/>
  <c r="G2134" i="30"/>
  <c r="G2135" i="30"/>
  <c r="G2136" i="30"/>
  <c r="G2137" i="30"/>
  <c r="G2138" i="30"/>
  <c r="G2139" i="30"/>
  <c r="G2140" i="30"/>
  <c r="G2141" i="30"/>
  <c r="G2142" i="30"/>
  <c r="G2143" i="30"/>
  <c r="G2144" i="30"/>
  <c r="G2145" i="30"/>
  <c r="G2146" i="30"/>
  <c r="G2147" i="30"/>
  <c r="G2148" i="30"/>
  <c r="G2149" i="30"/>
  <c r="G2150" i="30"/>
  <c r="G2151" i="30"/>
  <c r="G2152" i="30"/>
  <c r="G2153" i="30"/>
  <c r="G2154" i="30"/>
  <c r="G2155" i="30"/>
  <c r="G2156" i="30"/>
  <c r="G2157" i="30"/>
  <c r="G2158" i="30"/>
  <c r="G2159" i="30"/>
  <c r="G2160" i="30"/>
  <c r="G2161" i="30"/>
  <c r="G2162" i="30"/>
  <c r="G2163" i="30"/>
  <c r="G2164" i="30"/>
  <c r="G2165" i="30"/>
  <c r="G2166" i="30"/>
  <c r="G2167" i="30"/>
  <c r="G2168" i="30"/>
  <c r="G2169" i="30"/>
  <c r="G2170" i="30"/>
  <c r="G2171" i="30"/>
  <c r="G2172" i="30"/>
  <c r="G2173" i="30"/>
  <c r="G2174" i="30"/>
  <c r="G2175" i="30"/>
  <c r="G2176" i="30"/>
  <c r="G2177" i="30"/>
  <c r="G2178" i="30"/>
  <c r="G2179" i="30"/>
  <c r="G2180" i="30"/>
  <c r="G2181" i="30"/>
  <c r="G2182" i="30"/>
  <c r="G2183" i="30"/>
  <c r="G2184" i="30"/>
  <c r="G2185" i="30"/>
  <c r="G2186" i="30"/>
  <c r="G2187" i="30"/>
  <c r="G2188" i="30"/>
  <c r="G2189" i="30"/>
  <c r="G2190" i="30"/>
  <c r="G2191" i="30"/>
  <c r="G2192" i="30"/>
  <c r="G2193" i="30"/>
  <c r="G2194" i="30"/>
  <c r="G2195" i="30"/>
  <c r="G2196" i="30"/>
  <c r="G2197" i="30"/>
  <c r="G2198" i="30"/>
  <c r="G2199" i="30"/>
  <c r="G2200" i="30"/>
  <c r="G2201" i="30"/>
  <c r="G2202" i="30"/>
  <c r="G2203" i="30"/>
  <c r="G2204" i="30"/>
  <c r="G2205" i="30"/>
  <c r="G2206" i="30"/>
  <c r="G2207" i="30"/>
  <c r="G2208" i="30"/>
  <c r="G2209" i="30"/>
  <c r="G2210" i="30"/>
  <c r="G2211" i="30"/>
  <c r="G2212" i="30"/>
  <c r="G2213" i="30"/>
  <c r="G2214" i="30"/>
  <c r="G2215" i="30"/>
  <c r="G2216" i="30"/>
  <c r="G2217" i="30"/>
  <c r="G2218" i="30"/>
  <c r="G2219" i="30"/>
  <c r="G2220" i="30"/>
  <c r="G2221" i="30"/>
  <c r="G2222" i="30"/>
  <c r="G2223" i="30"/>
  <c r="G2224" i="30"/>
  <c r="G2225" i="30"/>
  <c r="G2226" i="30"/>
  <c r="G2227" i="30"/>
  <c r="G2228" i="30"/>
  <c r="G2229" i="30"/>
  <c r="G2230" i="30"/>
  <c r="G2231" i="30"/>
  <c r="G2232" i="30"/>
  <c r="G2233" i="30"/>
  <c r="G2234" i="30"/>
  <c r="G2235" i="30"/>
  <c r="G2236" i="30"/>
  <c r="G2237" i="30"/>
  <c r="G2238" i="30"/>
  <c r="G2239" i="30"/>
  <c r="G2240" i="30"/>
  <c r="G2241" i="30"/>
  <c r="G2242" i="30"/>
  <c r="G2243" i="30"/>
  <c r="G2244" i="30"/>
  <c r="G2245" i="30"/>
  <c r="G2246" i="30"/>
  <c r="G2247" i="30"/>
  <c r="G2248" i="30"/>
  <c r="G2249" i="30"/>
  <c r="G2250" i="30"/>
  <c r="G2251" i="30"/>
  <c r="G2252" i="30"/>
  <c r="G2253" i="30"/>
  <c r="G2254" i="30"/>
  <c r="G2255" i="30"/>
  <c r="G2256" i="30"/>
  <c r="G2257" i="30"/>
  <c r="G2258" i="30"/>
  <c r="G2259" i="30"/>
  <c r="G2260" i="30"/>
  <c r="G2261" i="30"/>
  <c r="G2262" i="30"/>
  <c r="G2263" i="30"/>
  <c r="G2264" i="30"/>
  <c r="G2265" i="30"/>
  <c r="G2266" i="30"/>
  <c r="G2267" i="30"/>
  <c r="G2268" i="30"/>
  <c r="G2269" i="30"/>
  <c r="G2270" i="30"/>
  <c r="G2271" i="30"/>
  <c r="G2272" i="30"/>
  <c r="G2273" i="30"/>
  <c r="G2274" i="30"/>
  <c r="G2275" i="30"/>
  <c r="G2276" i="30"/>
  <c r="G2277" i="30"/>
  <c r="G2278" i="30"/>
  <c r="G2279" i="30"/>
  <c r="G2280" i="30"/>
  <c r="G2281" i="30"/>
  <c r="G2282" i="30"/>
  <c r="G2283" i="30"/>
  <c r="G2284" i="30"/>
  <c r="G2285" i="30"/>
  <c r="G2286" i="30"/>
  <c r="G2287" i="30"/>
  <c r="G2288" i="30"/>
  <c r="G2289" i="30"/>
  <c r="G2290" i="30"/>
  <c r="G2291" i="30"/>
  <c r="G2292" i="30"/>
  <c r="G2293" i="30"/>
  <c r="G2294" i="30"/>
  <c r="G2295" i="30"/>
  <c r="G2296" i="30"/>
  <c r="G2297" i="30"/>
  <c r="G2298" i="30"/>
  <c r="G2299" i="30"/>
  <c r="G2300" i="30"/>
  <c r="G2301" i="30"/>
  <c r="G2302" i="30"/>
  <c r="G2303" i="30"/>
  <c r="G2304" i="30"/>
  <c r="G2305" i="30"/>
  <c r="G2306" i="30"/>
  <c r="G2307" i="30"/>
  <c r="G2308" i="30"/>
  <c r="G2309" i="30"/>
  <c r="G2310" i="30"/>
  <c r="G2311" i="30"/>
  <c r="G2312" i="30"/>
  <c r="G2313" i="30"/>
  <c r="G2314" i="30"/>
  <c r="G2315" i="30"/>
  <c r="G2316" i="30"/>
  <c r="G2317" i="30"/>
  <c r="G2318" i="30"/>
  <c r="G2319" i="30"/>
  <c r="G2320" i="30"/>
  <c r="G2321" i="30"/>
  <c r="G2322" i="30"/>
  <c r="G2323" i="30"/>
  <c r="G2324" i="30"/>
  <c r="G2325" i="30"/>
  <c r="G2326" i="30"/>
  <c r="G2327" i="30"/>
  <c r="G2328" i="30"/>
  <c r="G2329" i="30"/>
  <c r="G2330" i="30"/>
  <c r="G2331" i="30"/>
  <c r="G2332" i="30"/>
  <c r="G2333" i="30"/>
  <c r="G2334" i="30"/>
  <c r="G2335" i="30"/>
  <c r="G2336" i="30"/>
  <c r="G2337" i="30"/>
  <c r="G2338" i="30"/>
  <c r="G2339" i="30"/>
  <c r="G2340" i="30"/>
  <c r="G2341" i="30"/>
  <c r="G2342" i="30"/>
  <c r="G2343" i="30"/>
  <c r="G2344" i="30"/>
  <c r="G2345" i="30"/>
  <c r="G2346" i="30"/>
  <c r="G2347" i="30"/>
  <c r="G2348" i="30"/>
  <c r="G2349" i="30"/>
  <c r="G2350" i="30"/>
  <c r="G2351" i="30"/>
  <c r="G2352" i="30"/>
  <c r="G2353" i="30"/>
  <c r="G2354" i="30"/>
  <c r="G2355" i="30"/>
  <c r="G2356" i="30"/>
  <c r="G2357" i="30"/>
  <c r="G2358" i="30"/>
  <c r="G2359" i="30"/>
  <c r="G2360" i="30"/>
  <c r="G2361" i="30"/>
  <c r="G2362" i="30"/>
  <c r="G2363" i="30"/>
  <c r="G2364" i="30"/>
  <c r="G2365" i="30"/>
  <c r="G2366" i="30"/>
  <c r="G2367" i="30"/>
  <c r="G2368" i="30"/>
  <c r="G2369" i="30"/>
  <c r="G2370" i="30"/>
  <c r="G2371" i="30"/>
  <c r="G2372" i="30"/>
  <c r="G2373" i="30"/>
  <c r="G2374" i="30"/>
  <c r="G2375" i="30"/>
  <c r="G2376" i="30"/>
  <c r="G2377" i="30"/>
  <c r="G2378" i="30"/>
  <c r="G2379" i="30"/>
  <c r="G2380" i="30"/>
  <c r="G2381" i="30"/>
  <c r="G2382" i="30"/>
  <c r="G2383" i="30"/>
  <c r="G2384" i="30"/>
  <c r="G2385" i="30"/>
  <c r="G2386" i="30"/>
  <c r="G2387" i="30"/>
  <c r="G2388" i="30"/>
  <c r="G2389" i="30"/>
  <c r="G2390" i="30"/>
  <c r="G2391" i="30"/>
  <c r="G2392" i="30"/>
  <c r="G2393" i="30"/>
  <c r="G2394" i="30"/>
  <c r="G2395" i="30"/>
  <c r="G2396" i="30"/>
  <c r="G2397" i="30"/>
  <c r="G2398" i="30"/>
  <c r="G2399" i="30"/>
  <c r="G2400" i="30"/>
  <c r="G2401" i="30"/>
  <c r="G2402" i="30"/>
  <c r="G2403" i="30"/>
  <c r="G2404" i="30"/>
  <c r="G2405" i="30"/>
  <c r="G2406" i="30"/>
  <c r="G2407" i="30"/>
  <c r="G2408" i="30"/>
  <c r="G2409" i="30"/>
  <c r="G2410" i="30"/>
  <c r="G2411" i="30"/>
  <c r="G2412" i="30"/>
  <c r="G2413" i="30"/>
  <c r="G2414" i="30"/>
  <c r="G2415" i="30"/>
  <c r="G2416" i="30"/>
  <c r="G2417" i="30"/>
  <c r="G2418" i="30"/>
  <c r="G2419" i="30"/>
  <c r="G2420" i="30"/>
  <c r="G2421" i="30"/>
  <c r="G2422" i="30"/>
  <c r="G2423" i="30"/>
  <c r="G2424" i="30"/>
  <c r="G2425" i="30"/>
  <c r="G2426" i="30"/>
  <c r="G2427" i="30"/>
  <c r="G2428" i="30"/>
  <c r="G2429" i="30"/>
  <c r="G2430" i="30"/>
  <c r="G2431" i="30"/>
  <c r="G2432" i="30"/>
  <c r="G2433" i="30"/>
  <c r="G2434" i="30"/>
  <c r="G2435" i="30"/>
  <c r="G2436" i="30"/>
  <c r="G2437" i="30"/>
  <c r="G2438" i="30"/>
  <c r="G2439" i="30"/>
  <c r="G2440" i="30"/>
  <c r="G2441" i="30"/>
  <c r="G2442" i="30"/>
  <c r="G2443" i="30"/>
  <c r="G2444" i="30"/>
  <c r="G2445" i="30"/>
  <c r="G2446" i="30"/>
  <c r="G2447" i="30"/>
  <c r="G2448" i="30"/>
  <c r="G2449" i="30"/>
  <c r="G2450" i="30"/>
  <c r="G2451" i="30"/>
  <c r="G2452" i="30"/>
  <c r="G2453" i="30"/>
  <c r="G2454" i="30"/>
  <c r="G2455" i="30"/>
  <c r="G2456" i="30"/>
  <c r="G2457" i="30"/>
  <c r="G2458" i="30"/>
  <c r="G2459" i="30"/>
  <c r="G2460" i="30"/>
  <c r="G2461" i="30"/>
  <c r="G2462" i="30"/>
  <c r="G2463" i="30"/>
  <c r="G2464" i="30"/>
  <c r="G2465" i="30"/>
  <c r="G2466" i="30"/>
  <c r="G2467" i="30"/>
  <c r="G2468" i="30"/>
  <c r="G2469" i="30"/>
  <c r="G2470" i="30"/>
  <c r="G2471" i="30"/>
  <c r="G2472" i="30"/>
  <c r="G2473" i="30"/>
  <c r="G2474" i="30"/>
  <c r="G2475" i="30"/>
  <c r="G2476" i="30"/>
  <c r="G2477" i="30"/>
  <c r="G2478" i="30"/>
  <c r="G2479" i="30"/>
  <c r="G2480" i="30"/>
  <c r="G2481" i="30"/>
  <c r="G2482" i="30"/>
  <c r="G2483" i="30"/>
  <c r="G2484" i="30"/>
  <c r="G2485" i="30"/>
  <c r="G2486" i="30"/>
  <c r="G2487" i="30"/>
  <c r="G2488" i="30"/>
  <c r="G2489" i="30"/>
  <c r="G2490" i="30"/>
  <c r="G2491" i="30"/>
  <c r="G2492" i="30"/>
  <c r="G2493" i="30"/>
  <c r="G2494" i="30"/>
  <c r="G2495" i="30"/>
  <c r="G2496" i="30"/>
  <c r="G2497" i="30"/>
  <c r="G2498" i="30"/>
  <c r="G2499" i="30"/>
  <c r="G2500" i="30"/>
  <c r="G2501" i="30"/>
  <c r="G2502" i="30"/>
  <c r="G2503" i="30"/>
  <c r="G2504" i="30"/>
  <c r="G2505" i="30"/>
  <c r="G2506" i="30"/>
  <c r="G2507" i="30"/>
  <c r="G2508" i="30"/>
  <c r="G2509" i="30"/>
  <c r="G2510" i="30"/>
  <c r="G2511" i="30"/>
  <c r="G2512" i="30"/>
  <c r="G2513" i="30"/>
  <c r="G2514" i="30"/>
  <c r="G2515" i="30"/>
  <c r="G2516" i="30"/>
  <c r="G2517" i="30"/>
  <c r="G2518" i="30"/>
  <c r="G2519" i="30"/>
  <c r="G2520" i="30"/>
  <c r="G2521" i="30"/>
  <c r="G2522" i="30"/>
  <c r="G2523" i="30"/>
  <c r="G2524" i="30"/>
  <c r="G2525" i="30"/>
  <c r="G2526" i="30"/>
  <c r="G2527" i="30"/>
  <c r="G2528" i="30"/>
  <c r="G2529" i="30"/>
  <c r="G2530" i="30"/>
  <c r="G2531" i="30"/>
  <c r="G2532" i="30"/>
  <c r="G2533" i="30"/>
  <c r="G2534" i="30"/>
  <c r="G2535" i="30"/>
  <c r="G2536" i="30"/>
  <c r="G2537" i="30"/>
  <c r="G2538" i="30"/>
  <c r="G2539" i="30"/>
  <c r="G2540" i="30"/>
  <c r="G2541" i="30"/>
  <c r="G2542" i="30"/>
  <c r="G2543" i="30"/>
  <c r="G2544" i="30"/>
  <c r="G2545" i="30"/>
  <c r="G2546" i="30"/>
  <c r="G2547" i="30"/>
  <c r="G2548" i="30"/>
  <c r="G2549" i="30"/>
  <c r="G2550" i="30"/>
  <c r="G2551" i="30"/>
  <c r="G2552" i="30"/>
  <c r="G2553" i="30"/>
  <c r="G2554" i="30"/>
  <c r="G2555" i="30"/>
  <c r="G2556" i="30"/>
  <c r="G2557" i="30"/>
  <c r="G2558" i="30"/>
  <c r="G2559" i="30"/>
  <c r="G2560" i="30"/>
  <c r="G2561" i="30"/>
  <c r="G2562" i="30"/>
  <c r="G2563" i="30"/>
  <c r="G2564" i="30"/>
  <c r="G2565" i="30"/>
  <c r="G2566" i="30"/>
  <c r="G2567" i="30"/>
  <c r="G2568" i="30"/>
  <c r="G2569" i="30"/>
  <c r="G2570" i="30"/>
  <c r="G2571" i="30"/>
  <c r="G2572" i="30"/>
  <c r="G2573" i="30"/>
  <c r="G2574" i="30"/>
  <c r="G2575" i="30"/>
  <c r="G2576" i="30"/>
  <c r="G2577" i="30"/>
  <c r="G2578" i="30"/>
  <c r="G2579" i="30"/>
  <c r="G2580" i="30"/>
  <c r="G2581" i="30"/>
  <c r="G2582" i="30"/>
  <c r="G2583" i="30"/>
  <c r="G2584" i="30"/>
  <c r="G2585" i="30"/>
  <c r="G2586" i="30"/>
  <c r="G2587" i="30"/>
  <c r="G2588" i="30"/>
  <c r="G2589" i="30"/>
  <c r="G2590" i="30"/>
  <c r="G2591" i="30"/>
  <c r="G2592" i="30"/>
  <c r="G2593" i="30"/>
  <c r="G2594" i="30"/>
  <c r="G2595" i="30"/>
  <c r="G2596" i="30"/>
  <c r="G2597" i="30"/>
  <c r="G2598" i="30"/>
  <c r="G2599" i="30"/>
  <c r="G2600" i="30"/>
  <c r="G2601" i="30"/>
  <c r="G2602" i="30"/>
  <c r="G2603" i="30"/>
  <c r="G2604" i="30"/>
  <c r="G2605" i="30"/>
  <c r="G2606" i="30"/>
  <c r="G2607" i="30"/>
  <c r="G2608" i="30"/>
  <c r="G2609" i="30"/>
  <c r="G2610" i="30"/>
  <c r="G2611" i="30"/>
  <c r="G2612" i="30"/>
  <c r="G2613" i="30"/>
  <c r="G2614" i="30"/>
  <c r="G2615" i="30"/>
  <c r="G2616" i="30"/>
  <c r="G2617" i="30"/>
  <c r="G2618" i="30"/>
  <c r="G2619" i="30"/>
  <c r="G2620" i="30"/>
  <c r="G2621" i="30"/>
  <c r="G2622" i="30"/>
  <c r="G2623" i="30"/>
  <c r="G2624" i="30"/>
  <c r="G2625" i="30"/>
  <c r="G2626" i="30"/>
  <c r="G2627" i="30"/>
  <c r="G2628" i="30"/>
  <c r="G2629" i="30"/>
  <c r="G2630" i="30"/>
  <c r="G2631" i="30"/>
  <c r="G2632" i="30"/>
  <c r="G2633" i="30"/>
  <c r="G2634" i="30"/>
  <c r="G2635" i="30"/>
  <c r="G2636" i="30"/>
  <c r="G2637" i="30"/>
  <c r="G2638" i="30"/>
  <c r="G2639" i="30"/>
  <c r="G2640" i="30"/>
  <c r="G2641" i="30"/>
  <c r="G2642" i="30"/>
  <c r="G2643" i="30"/>
  <c r="G2644" i="30"/>
  <c r="G2645" i="30"/>
  <c r="G2646" i="30"/>
  <c r="G2647" i="30"/>
  <c r="G2648" i="30"/>
  <c r="G2649" i="30"/>
  <c r="G2650" i="30"/>
  <c r="G2651" i="30"/>
  <c r="G2652" i="30"/>
  <c r="G2653" i="30"/>
  <c r="G2654" i="30"/>
  <c r="G2655" i="30"/>
  <c r="G2656" i="30"/>
  <c r="G2657" i="30"/>
  <c r="G2658" i="30"/>
  <c r="G2659" i="30"/>
  <c r="G2660" i="30"/>
  <c r="G2661" i="30"/>
  <c r="G2662" i="30"/>
  <c r="G2663" i="30"/>
  <c r="G2664" i="30"/>
  <c r="G2665" i="30"/>
  <c r="G2666" i="30"/>
  <c r="G2667" i="30"/>
  <c r="G2668" i="30"/>
  <c r="G2669" i="30"/>
  <c r="G2670" i="30"/>
  <c r="G2671" i="30"/>
  <c r="G2672" i="30"/>
  <c r="G2673" i="30"/>
  <c r="G2674" i="30"/>
  <c r="G2675" i="30"/>
  <c r="G2676" i="30"/>
  <c r="G2677" i="30"/>
  <c r="G2678" i="30"/>
  <c r="G2679" i="30"/>
  <c r="G2680" i="30"/>
  <c r="G2681" i="30"/>
  <c r="G2682" i="30"/>
  <c r="G2683" i="30"/>
  <c r="G2684" i="30"/>
  <c r="G2685" i="30"/>
  <c r="G2686" i="30"/>
  <c r="G2687" i="30"/>
  <c r="G2688" i="30"/>
  <c r="G2689" i="30"/>
  <c r="G2690" i="30"/>
  <c r="G2691" i="30"/>
  <c r="G2692" i="30"/>
  <c r="G2693" i="30"/>
  <c r="G2694" i="30"/>
  <c r="G2695" i="30"/>
  <c r="G2696" i="30"/>
  <c r="G2697" i="30"/>
  <c r="G2698" i="30"/>
  <c r="G2699" i="30"/>
  <c r="G2700" i="30"/>
  <c r="G2701" i="30"/>
  <c r="G2702" i="30"/>
  <c r="G2703" i="30"/>
  <c r="G2704" i="30"/>
  <c r="G2705" i="30"/>
  <c r="G2706" i="30"/>
  <c r="G2707" i="30"/>
  <c r="G2708" i="30"/>
  <c r="G2709" i="30"/>
  <c r="G2710" i="30"/>
  <c r="G2711" i="30"/>
  <c r="G2712" i="30"/>
  <c r="G2713" i="30"/>
  <c r="G2714" i="30"/>
  <c r="G2715" i="30"/>
  <c r="G2716" i="30"/>
  <c r="G2717" i="30"/>
  <c r="G2718" i="30"/>
  <c r="G2719" i="30"/>
  <c r="G2720" i="30"/>
  <c r="G2721" i="30"/>
  <c r="G2722" i="30"/>
  <c r="G2723" i="30"/>
  <c r="G2724" i="30"/>
  <c r="G2725" i="30"/>
  <c r="G2726" i="30"/>
  <c r="G2727" i="30"/>
  <c r="G2728" i="30"/>
  <c r="G2729" i="30"/>
  <c r="G2730" i="30"/>
  <c r="G2731" i="30"/>
  <c r="G2732" i="30"/>
  <c r="G2733" i="30"/>
  <c r="G2734" i="30"/>
  <c r="G2735" i="30"/>
  <c r="G2736" i="30"/>
  <c r="G2737" i="30"/>
  <c r="G2738" i="30"/>
  <c r="G2739" i="30"/>
  <c r="G2740" i="30"/>
  <c r="G2741" i="30"/>
  <c r="G2742" i="30"/>
  <c r="G2743" i="30"/>
  <c r="G2744" i="30"/>
  <c r="G2745" i="30"/>
  <c r="G2746" i="30"/>
  <c r="G2747" i="30"/>
  <c r="G2748" i="30"/>
  <c r="G2749" i="30"/>
  <c r="G2750" i="30"/>
  <c r="G2751" i="30"/>
  <c r="G2752" i="30"/>
  <c r="G2753" i="30"/>
  <c r="G2754" i="30"/>
  <c r="G2755" i="30"/>
  <c r="G2756" i="30"/>
  <c r="G2757" i="30"/>
  <c r="G2758" i="30"/>
  <c r="G2759" i="30"/>
  <c r="G2760" i="30"/>
  <c r="G2761" i="30"/>
  <c r="G2762" i="30"/>
  <c r="G2763" i="30"/>
  <c r="G2764" i="30"/>
  <c r="G2765" i="30"/>
  <c r="G2766" i="30"/>
  <c r="G2767" i="30"/>
  <c r="G2768" i="30"/>
  <c r="G2769" i="30"/>
  <c r="G2770" i="30"/>
  <c r="G2771" i="30"/>
  <c r="G2772" i="30"/>
  <c r="G2773" i="30"/>
  <c r="G2774" i="30"/>
  <c r="G2775" i="30"/>
  <c r="G2776" i="30"/>
  <c r="G2777" i="30"/>
  <c r="G2778" i="30"/>
  <c r="G2779" i="30"/>
  <c r="G2780" i="30"/>
  <c r="G2781" i="30"/>
  <c r="G2782" i="30"/>
  <c r="G2783" i="30"/>
  <c r="G2784" i="30"/>
  <c r="G2785" i="30"/>
  <c r="G2786" i="30"/>
  <c r="G2787" i="30"/>
  <c r="G2788" i="30"/>
  <c r="G2789" i="30"/>
  <c r="G2790" i="30"/>
  <c r="G2791" i="30"/>
  <c r="G2792" i="30"/>
  <c r="G2793" i="30"/>
  <c r="G2794" i="30"/>
  <c r="G2795" i="30"/>
  <c r="G2796" i="30"/>
  <c r="G2797" i="30"/>
  <c r="G2798" i="30"/>
  <c r="G2799" i="30"/>
  <c r="G2800" i="30"/>
  <c r="G2801" i="30"/>
  <c r="G2802" i="30"/>
  <c r="G2803" i="30"/>
  <c r="G4" i="30"/>
  <c r="Q9" i="30"/>
  <c r="Q14" i="30"/>
  <c r="Q19" i="30"/>
  <c r="Q24" i="30"/>
  <c r="Q29" i="30"/>
  <c r="Q34" i="30"/>
  <c r="Q39" i="30"/>
  <c r="Q44" i="30"/>
  <c r="Q49" i="30"/>
  <c r="Q54" i="30"/>
  <c r="Q59" i="30"/>
  <c r="Q64" i="30"/>
  <c r="Q69" i="30"/>
  <c r="Q74" i="30"/>
  <c r="Q79" i="30"/>
  <c r="Q84" i="30"/>
  <c r="Q89" i="30"/>
  <c r="Q94" i="30"/>
  <c r="Q99" i="30"/>
  <c r="Q104" i="30"/>
  <c r="Q109" i="30"/>
  <c r="Q114" i="30"/>
  <c r="Q119" i="30"/>
  <c r="Q124" i="30"/>
  <c r="Q129" i="30"/>
  <c r="Q134" i="30"/>
  <c r="Q139" i="30"/>
  <c r="Q144" i="30"/>
  <c r="Q149" i="30"/>
  <c r="Q154" i="30"/>
  <c r="Q159" i="30"/>
  <c r="Q164" i="30"/>
  <c r="Q169" i="30"/>
  <c r="Q174" i="30"/>
  <c r="Q179" i="30"/>
  <c r="Q184" i="30"/>
  <c r="Q189" i="30"/>
  <c r="Q194" i="30"/>
  <c r="Q199" i="30"/>
  <c r="Q204" i="30"/>
  <c r="Q209" i="30"/>
  <c r="Q214" i="30"/>
  <c r="Q219" i="30"/>
  <c r="Q224" i="30"/>
  <c r="Q229" i="30"/>
  <c r="Q234" i="30"/>
  <c r="Q239" i="30"/>
  <c r="Q244" i="30"/>
  <c r="Q249" i="30"/>
  <c r="Q254" i="30"/>
  <c r="Q259" i="30"/>
  <c r="Q264" i="30"/>
  <c r="Q269" i="30"/>
  <c r="Q274" i="30"/>
  <c r="Q279" i="30"/>
  <c r="Q284" i="30"/>
  <c r="Q289" i="30"/>
  <c r="Q294" i="30"/>
  <c r="Q299" i="30"/>
  <c r="Q304" i="30"/>
  <c r="Q309" i="30"/>
  <c r="Q314" i="30"/>
  <c r="Q319" i="30"/>
  <c r="Q324" i="30"/>
  <c r="Q329" i="30"/>
  <c r="Q334" i="30"/>
  <c r="Q339" i="30"/>
  <c r="Q344" i="30"/>
  <c r="Q349" i="30"/>
  <c r="Q354" i="30"/>
  <c r="Q359" i="30"/>
  <c r="Q364" i="30"/>
  <c r="Q369" i="30"/>
  <c r="Q374" i="30"/>
  <c r="Q379" i="30"/>
  <c r="Q384" i="30"/>
  <c r="Q389" i="30"/>
  <c r="Q394" i="30"/>
  <c r="Q399" i="30"/>
  <c r="Q404" i="30"/>
  <c r="Q409" i="30"/>
  <c r="Q414" i="30"/>
  <c r="Q419" i="30"/>
  <c r="Q424" i="30"/>
  <c r="Q429" i="30"/>
  <c r="Q434" i="30"/>
  <c r="Q439" i="30"/>
  <c r="Q444" i="30"/>
  <c r="Q449" i="30"/>
  <c r="Q454" i="30"/>
  <c r="Q459" i="30"/>
  <c r="Q464" i="30"/>
  <c r="Q469" i="30"/>
  <c r="Q474" i="30"/>
  <c r="Q479" i="30"/>
  <c r="Q484" i="30"/>
  <c r="Q489" i="30"/>
  <c r="Q494" i="30"/>
  <c r="Q499" i="30"/>
  <c r="Q504" i="30"/>
  <c r="Q509" i="30"/>
  <c r="Q514" i="30"/>
  <c r="Q519" i="30"/>
  <c r="Q524" i="30"/>
  <c r="Q529" i="30"/>
  <c r="Q534" i="30"/>
  <c r="Q539" i="30"/>
  <c r="Q544" i="30"/>
  <c r="Q549" i="30"/>
  <c r="Q554" i="30"/>
  <c r="Q559" i="30"/>
  <c r="Q564" i="30"/>
  <c r="Q569" i="30"/>
  <c r="Q574" i="30"/>
  <c r="Q579" i="30"/>
  <c r="Q584" i="30"/>
  <c r="Q589" i="30"/>
  <c r="Q594" i="30"/>
  <c r="Q599" i="30"/>
  <c r="Q604" i="30"/>
  <c r="Q609" i="30"/>
  <c r="Q614" i="30"/>
  <c r="Q619" i="30"/>
  <c r="Q624" i="30"/>
  <c r="Q629" i="30"/>
  <c r="Q634" i="30"/>
  <c r="Q639" i="30"/>
  <c r="Q644" i="30"/>
  <c r="Q649" i="30"/>
  <c r="Q654" i="30"/>
  <c r="Q659" i="30"/>
  <c r="Q664" i="30"/>
  <c r="Q669" i="30"/>
  <c r="Q674" i="30"/>
  <c r="Q679" i="30"/>
  <c r="Q684" i="30"/>
  <c r="Q689" i="30"/>
  <c r="Q694" i="30"/>
  <c r="Q699" i="30"/>
  <c r="Q704" i="30"/>
  <c r="Q709" i="30"/>
  <c r="Q714" i="30"/>
  <c r="Q719" i="30"/>
  <c r="Q724" i="30"/>
  <c r="Q729" i="30"/>
  <c r="Q734" i="30"/>
  <c r="Q739" i="30"/>
  <c r="Q744" i="30"/>
  <c r="Q749" i="30"/>
  <c r="Q754" i="30"/>
  <c r="Q759" i="30"/>
  <c r="Q764" i="30"/>
  <c r="Q769" i="30"/>
  <c r="Q774" i="30"/>
  <c r="Q779" i="30"/>
  <c r="Q784" i="30"/>
  <c r="Q789" i="30"/>
  <c r="Q794" i="30"/>
  <c r="Q799" i="30"/>
  <c r="Q804" i="30"/>
  <c r="Q809" i="30"/>
  <c r="Q814" i="30"/>
  <c r="Q819" i="30"/>
  <c r="Q824" i="30"/>
  <c r="Q829" i="30"/>
  <c r="Q834" i="30"/>
  <c r="Q839" i="30"/>
  <c r="Q844" i="30"/>
  <c r="Q849" i="30"/>
  <c r="Q854" i="30"/>
  <c r="Q859" i="30"/>
  <c r="Q864" i="30"/>
  <c r="Q869" i="30"/>
  <c r="Q874" i="30"/>
  <c r="Q879" i="30"/>
  <c r="Q884" i="30"/>
  <c r="Q889" i="30"/>
  <c r="Q894" i="30"/>
  <c r="Q899" i="30"/>
  <c r="Q904" i="30"/>
  <c r="Q909" i="30"/>
  <c r="Q914" i="30"/>
  <c r="Q919" i="30"/>
  <c r="Q924" i="30"/>
  <c r="Q929" i="30"/>
  <c r="Q934" i="30"/>
  <c r="Q939" i="30"/>
  <c r="Q944" i="30"/>
  <c r="Q949" i="30"/>
  <c r="Q954" i="30"/>
  <c r="Q959" i="30"/>
  <c r="Q964" i="30"/>
  <c r="Q969" i="30"/>
  <c r="Q974" i="30"/>
  <c r="Q979" i="30"/>
  <c r="Q984" i="30"/>
  <c r="Q989" i="30"/>
  <c r="Q994" i="30"/>
  <c r="Q999" i="30"/>
  <c r="Q1004" i="30"/>
  <c r="Q1009" i="30"/>
  <c r="Q1014" i="30"/>
  <c r="Q1019" i="30"/>
  <c r="Q1024" i="30"/>
  <c r="Q1029" i="30"/>
  <c r="Q1034" i="30"/>
  <c r="Q1039" i="30"/>
  <c r="Q1044" i="30"/>
  <c r="Q1049" i="30"/>
  <c r="Q1054" i="30"/>
  <c r="Q1059" i="30"/>
  <c r="Q1064" i="30"/>
  <c r="Q1069" i="30"/>
  <c r="Q1074" i="30"/>
  <c r="Q1079" i="30"/>
  <c r="Q1084" i="30"/>
  <c r="Q1089" i="30"/>
  <c r="Q1094" i="30"/>
  <c r="Q1099" i="30"/>
  <c r="Q1104" i="30"/>
  <c r="Q1109" i="30"/>
  <c r="Q1114" i="30"/>
  <c r="Q1119" i="30"/>
  <c r="Q1124" i="30"/>
  <c r="Q1129" i="30"/>
  <c r="Q1134" i="30"/>
  <c r="Q1139" i="30"/>
  <c r="Q1144" i="30"/>
  <c r="Q1149" i="30"/>
  <c r="Q1154" i="30"/>
  <c r="Q1159" i="30"/>
  <c r="Q1164" i="30"/>
  <c r="Q1169" i="30"/>
  <c r="Q1174" i="30"/>
  <c r="Q1179" i="30"/>
  <c r="Q1184" i="30"/>
  <c r="Q1189" i="30"/>
  <c r="Q1194" i="30"/>
  <c r="Q1199" i="30"/>
  <c r="Q1204" i="30"/>
  <c r="Q1209" i="30"/>
  <c r="Q1214" i="30"/>
  <c r="Q1219" i="30"/>
  <c r="Q1224" i="30"/>
  <c r="Q1229" i="30"/>
  <c r="Q1234" i="30"/>
  <c r="Q1239" i="30"/>
  <c r="Q1244" i="30"/>
  <c r="Q1249" i="30"/>
  <c r="Q1254" i="30"/>
  <c r="Q1259" i="30"/>
  <c r="Q1264" i="30"/>
  <c r="Q1269" i="30"/>
  <c r="Q1274" i="30"/>
  <c r="Q1279" i="30"/>
  <c r="Q1284" i="30"/>
  <c r="Q1289" i="30"/>
  <c r="Q1294" i="30"/>
  <c r="Q1299" i="30"/>
  <c r="Q1304" i="30"/>
  <c r="Q1309" i="30"/>
  <c r="Q1314" i="30"/>
  <c r="Q1319" i="30"/>
  <c r="Q1324" i="30"/>
  <c r="Q1329" i="30"/>
  <c r="Q1334" i="30"/>
  <c r="Q1339" i="30"/>
  <c r="Q1344" i="30"/>
  <c r="Q1349" i="30"/>
  <c r="Q1354" i="30"/>
  <c r="Q1359" i="30"/>
  <c r="Q1364" i="30"/>
  <c r="Q1369" i="30"/>
  <c r="Q1374" i="30"/>
  <c r="Q1379" i="30"/>
  <c r="Q1384" i="30"/>
  <c r="Q1389" i="30"/>
  <c r="Q1394" i="30"/>
  <c r="Q1399" i="30"/>
  <c r="Q1404" i="30"/>
  <c r="Q1409" i="30"/>
  <c r="Q1414" i="30"/>
  <c r="Q1419" i="30"/>
  <c r="Q1424" i="30"/>
  <c r="Q1429" i="30"/>
  <c r="Q1434" i="30"/>
  <c r="Q1439" i="30"/>
  <c r="Q1444" i="30"/>
  <c r="Q1449" i="30"/>
  <c r="Q1454" i="30"/>
  <c r="Q1459" i="30"/>
  <c r="Q1464" i="30"/>
  <c r="Q1469" i="30"/>
  <c r="Q1474" i="30"/>
  <c r="Q1479" i="30"/>
  <c r="Q1484" i="30"/>
  <c r="Q1489" i="30"/>
  <c r="Q1494" i="30"/>
  <c r="Q1499" i="30"/>
  <c r="Q1504" i="30"/>
  <c r="Q1509" i="30"/>
  <c r="Q1514" i="30"/>
  <c r="Q1519" i="30"/>
  <c r="Q1524" i="30"/>
  <c r="Q1529" i="30"/>
  <c r="Q1534" i="30"/>
  <c r="Q1539" i="30"/>
  <c r="Q1544" i="30"/>
  <c r="Q1549" i="30"/>
  <c r="Q1554" i="30"/>
  <c r="Q1559" i="30"/>
  <c r="Q1564" i="30"/>
  <c r="Q1569" i="30"/>
  <c r="Q1574" i="30"/>
  <c r="Q1579" i="30"/>
  <c r="Q1584" i="30"/>
  <c r="Q1589" i="30"/>
  <c r="Q1594" i="30"/>
  <c r="Q1599" i="30"/>
  <c r="Q1604" i="30"/>
  <c r="Q1609" i="30"/>
  <c r="Q1614" i="30"/>
  <c r="Q1619" i="30"/>
  <c r="Q1624" i="30"/>
  <c r="Q1629" i="30"/>
  <c r="Q1634" i="30"/>
  <c r="Q1639" i="30"/>
  <c r="Q1644" i="30"/>
  <c r="Q1649" i="30"/>
  <c r="Q1654" i="30"/>
  <c r="Q1659" i="30"/>
  <c r="Q1664" i="30"/>
  <c r="Q1669" i="30"/>
  <c r="Q1674" i="30"/>
  <c r="Q1679" i="30"/>
  <c r="Q1684" i="30"/>
  <c r="Q1689" i="30"/>
  <c r="Q1694" i="30"/>
  <c r="Q1699" i="30"/>
  <c r="Q1704" i="30"/>
  <c r="Q1709" i="30"/>
  <c r="Q1714" i="30"/>
  <c r="Q1719" i="30"/>
  <c r="Q1724" i="30"/>
  <c r="Q1729" i="30"/>
  <c r="Q1734" i="30"/>
  <c r="Q1739" i="30"/>
  <c r="Q1744" i="30"/>
  <c r="Q1749" i="30"/>
  <c r="Q1754" i="30"/>
  <c r="Q1759" i="30"/>
  <c r="Q1764" i="30"/>
  <c r="Q1769" i="30"/>
  <c r="Q1774" i="30"/>
  <c r="Q1779" i="30"/>
  <c r="Q1784" i="30"/>
  <c r="Q1789" i="30"/>
  <c r="Q1794" i="30"/>
  <c r="Q1799" i="30"/>
  <c r="Q1804" i="30"/>
  <c r="Q1809" i="30"/>
  <c r="Q1814" i="30"/>
  <c r="Q1819" i="30"/>
  <c r="Q1824" i="30"/>
  <c r="Q1829" i="30"/>
  <c r="Q1834" i="30"/>
  <c r="Q1839" i="30"/>
  <c r="Q1844" i="30"/>
  <c r="Q1849" i="30"/>
  <c r="Q1854" i="30"/>
  <c r="Q1859" i="30"/>
  <c r="Q1864" i="30"/>
  <c r="Q1869" i="30"/>
  <c r="Q1874" i="30"/>
  <c r="Q1879" i="30"/>
  <c r="Q1884" i="30"/>
  <c r="Q1889" i="30"/>
  <c r="Q1894" i="30"/>
  <c r="Q1899" i="30"/>
  <c r="Q1904" i="30"/>
  <c r="Q1909" i="30"/>
  <c r="Q1914" i="30"/>
  <c r="Q1919" i="30"/>
  <c r="Q1924" i="30"/>
  <c r="Q1929" i="30"/>
  <c r="Q1934" i="30"/>
  <c r="Q1939" i="30"/>
  <c r="Q1944" i="30"/>
  <c r="Q1949" i="30"/>
  <c r="Q1954" i="30"/>
  <c r="Q1959" i="30"/>
  <c r="Q1964" i="30"/>
  <c r="Q1969" i="30"/>
  <c r="Q1974" i="30"/>
  <c r="Q1979" i="30"/>
  <c r="Q1984" i="30"/>
  <c r="Q1989" i="30"/>
  <c r="Q1994" i="30"/>
  <c r="Q1999" i="30"/>
  <c r="Q2004" i="30"/>
  <c r="Q2009" i="30"/>
  <c r="Q2014" i="30"/>
  <c r="Q2019" i="30"/>
  <c r="Q2024" i="30"/>
  <c r="Q2029" i="30"/>
  <c r="Q2034" i="30"/>
  <c r="Q2039" i="30"/>
  <c r="Q2044" i="30"/>
  <c r="Q2049" i="30"/>
  <c r="Q2054" i="30"/>
  <c r="Q2059" i="30"/>
  <c r="Q2064" i="30"/>
  <c r="Q2069" i="30"/>
  <c r="Q2074" i="30"/>
  <c r="Q2079" i="30"/>
  <c r="Q2084" i="30"/>
  <c r="Q2089" i="30"/>
  <c r="Q2094" i="30"/>
  <c r="Q2099" i="30"/>
  <c r="Q2104" i="30"/>
  <c r="Q2109" i="30"/>
  <c r="Q2114" i="30"/>
  <c r="Q2119" i="30"/>
  <c r="Q2124" i="30"/>
  <c r="Q2129" i="30"/>
  <c r="Q2134" i="30"/>
  <c r="Q2139" i="30"/>
  <c r="Q2144" i="30"/>
  <c r="Q2149" i="30"/>
  <c r="Q2154" i="30"/>
  <c r="Q2159" i="30"/>
  <c r="Q2164" i="30"/>
  <c r="Q2169" i="30"/>
  <c r="Q2174" i="30"/>
  <c r="Q2179" i="30"/>
  <c r="Q2184" i="30"/>
  <c r="Q2189" i="30"/>
  <c r="Q2194" i="30"/>
  <c r="Q2199" i="30"/>
  <c r="Q2204" i="30"/>
  <c r="Q2209" i="30"/>
  <c r="Q2214" i="30"/>
  <c r="Q2219" i="30"/>
  <c r="Q2224" i="30"/>
  <c r="Q2229" i="30"/>
  <c r="Q2234" i="30"/>
  <c r="Q2239" i="30"/>
  <c r="Q2244" i="30"/>
  <c r="Q2249" i="30"/>
  <c r="Q2254" i="30"/>
  <c r="Q2259" i="30"/>
  <c r="Q2264" i="30"/>
  <c r="Q2269" i="30"/>
  <c r="Q2274" i="30"/>
  <c r="Q2279" i="30"/>
  <c r="Q2284" i="30"/>
  <c r="Q2289" i="30"/>
  <c r="Q2294" i="30"/>
  <c r="Q2299" i="30"/>
  <c r="Q2304" i="30"/>
  <c r="Q2309" i="30"/>
  <c r="Q2314" i="30"/>
  <c r="Q2319" i="30"/>
  <c r="Q2324" i="30"/>
  <c r="Q2329" i="30"/>
  <c r="Q2334" i="30"/>
  <c r="Q2339" i="30"/>
  <c r="Q2344" i="30"/>
  <c r="Q2349" i="30"/>
  <c r="Q2354" i="30"/>
  <c r="Q2359" i="30"/>
  <c r="Q2364" i="30"/>
  <c r="Q2369" i="30"/>
  <c r="Q2374" i="30"/>
  <c r="Q2379" i="30"/>
  <c r="Q2384" i="30"/>
  <c r="Q2389" i="30"/>
  <c r="Q2394" i="30"/>
  <c r="Q2399" i="30"/>
  <c r="Q2404" i="30"/>
  <c r="Q2409" i="30"/>
  <c r="Q2414" i="30"/>
  <c r="Q2419" i="30"/>
  <c r="Q2424" i="30"/>
  <c r="Q2429" i="30"/>
  <c r="Q2434" i="30"/>
  <c r="Q2439" i="30"/>
  <c r="Q2444" i="30"/>
  <c r="Q2449" i="30"/>
  <c r="Q2454" i="30"/>
  <c r="Q2459" i="30"/>
  <c r="Q2464" i="30"/>
  <c r="Q2469" i="30"/>
  <c r="Q2474" i="30"/>
  <c r="Q2479" i="30"/>
  <c r="Q2484" i="30"/>
  <c r="Q2489" i="30"/>
  <c r="Q2494" i="30"/>
  <c r="Q2499" i="30"/>
  <c r="Q2504" i="30"/>
  <c r="Q2509" i="30"/>
  <c r="Q2514" i="30"/>
  <c r="Q2519" i="30"/>
  <c r="Q2524" i="30"/>
  <c r="Q2529" i="30"/>
  <c r="Q2534" i="30"/>
  <c r="Q2539" i="30"/>
  <c r="Q2544" i="30"/>
  <c r="Q2549" i="30"/>
  <c r="Q2554" i="30"/>
  <c r="Q2559" i="30"/>
  <c r="Q2564" i="30"/>
  <c r="Q2569" i="30"/>
  <c r="Q2574" i="30"/>
  <c r="Q2579" i="30"/>
  <c r="Q2584" i="30"/>
  <c r="Q2589" i="30"/>
  <c r="Q2594" i="30"/>
  <c r="Q2599" i="30"/>
  <c r="Q2604" i="30"/>
  <c r="Q2609" i="30"/>
  <c r="Q2614" i="30"/>
  <c r="Q2619" i="30"/>
  <c r="Q2624" i="30"/>
  <c r="Q2629" i="30"/>
  <c r="Q2634" i="30"/>
  <c r="Q2639" i="30"/>
  <c r="Q2644" i="30"/>
  <c r="Q2649" i="30"/>
  <c r="Q2654" i="30"/>
  <c r="Q2659" i="30"/>
  <c r="Q2664" i="30"/>
  <c r="Q2669" i="30"/>
  <c r="Q2674" i="30"/>
  <c r="Q2679" i="30"/>
  <c r="Q2684" i="30"/>
  <c r="Q2689" i="30"/>
  <c r="Q2694" i="30"/>
  <c r="Q2699" i="30"/>
  <c r="Q2704" i="30"/>
  <c r="Q2709" i="30"/>
  <c r="Q2714" i="30"/>
  <c r="Q2719" i="30"/>
  <c r="Q2724" i="30"/>
  <c r="Q2729" i="30"/>
  <c r="Q2734" i="30"/>
  <c r="Q2739" i="30"/>
  <c r="Q2744" i="30"/>
  <c r="Q2749" i="30"/>
  <c r="Q2754" i="30"/>
  <c r="Q2759" i="30"/>
  <c r="Q2764" i="30"/>
  <c r="Q2769" i="30"/>
  <c r="Q2774" i="30"/>
  <c r="Q2779" i="30"/>
  <c r="Q2784" i="30"/>
  <c r="Q2789" i="30"/>
  <c r="Q2794" i="30"/>
  <c r="Q2799" i="30"/>
  <c r="Q4" i="30"/>
  <c r="E33" i="26"/>
  <c r="E34" i="26"/>
  <c r="E35" i="26"/>
  <c r="E36" i="26"/>
  <c r="E37" i="26"/>
  <c r="E38" i="26"/>
  <c r="E39" i="26"/>
  <c r="E40" i="26"/>
  <c r="E41" i="26"/>
  <c r="E42" i="26"/>
  <c r="E43" i="26"/>
  <c r="E44" i="26"/>
  <c r="E45" i="26"/>
  <c r="E46" i="26"/>
  <c r="E47" i="26"/>
  <c r="E48" i="26"/>
  <c r="E49" i="26"/>
  <c r="E50" i="26"/>
  <c r="E51" i="26"/>
  <c r="E52" i="26"/>
  <c r="E53" i="26"/>
  <c r="E54" i="26"/>
  <c r="E55" i="26"/>
  <c r="E56" i="26"/>
  <c r="E57" i="26"/>
  <c r="E58" i="26"/>
  <c r="E59" i="26"/>
  <c r="E60" i="26"/>
  <c r="E61" i="26"/>
  <c r="E62" i="26"/>
  <c r="E63" i="26"/>
  <c r="E32" i="26"/>
  <c r="E30" i="26"/>
  <c r="F5" i="29"/>
  <c r="F6" i="29"/>
  <c r="F7" i="29"/>
  <c r="F8" i="29"/>
  <c r="F9" i="29"/>
  <c r="F10" i="29"/>
  <c r="F11" i="29"/>
  <c r="F12" i="29"/>
  <c r="F13" i="29"/>
  <c r="F14" i="29"/>
  <c r="F15" i="29"/>
  <c r="F16" i="29"/>
  <c r="F17" i="29"/>
  <c r="F18" i="29"/>
  <c r="F19" i="29"/>
  <c r="F20" i="29"/>
  <c r="F21" i="29"/>
  <c r="F22" i="29"/>
  <c r="F23" i="29"/>
  <c r="F24" i="29"/>
  <c r="F25" i="29"/>
  <c r="F26" i="29"/>
  <c r="F27" i="29"/>
  <c r="F28" i="29"/>
  <c r="F29" i="29"/>
  <c r="F30" i="29"/>
  <c r="F31" i="29"/>
  <c r="F32" i="29"/>
  <c r="F33" i="29"/>
  <c r="F34" i="29"/>
  <c r="F35" i="29"/>
  <c r="F36" i="29"/>
  <c r="F37" i="29"/>
  <c r="F38" i="29"/>
  <c r="F39" i="29"/>
  <c r="F40" i="29"/>
  <c r="F41" i="29"/>
  <c r="F42" i="29"/>
  <c r="F43" i="29"/>
  <c r="F44" i="29"/>
  <c r="F45" i="29"/>
  <c r="F46" i="29"/>
  <c r="F47" i="29"/>
  <c r="F48" i="29"/>
  <c r="F49" i="29"/>
  <c r="F50" i="29"/>
  <c r="F51" i="29"/>
  <c r="F52" i="29"/>
  <c r="F53" i="29"/>
  <c r="F54" i="29"/>
  <c r="F55" i="29"/>
  <c r="F56" i="29"/>
  <c r="F57" i="29"/>
  <c r="F58" i="29"/>
  <c r="F59" i="29"/>
  <c r="F60" i="29"/>
  <c r="F61" i="29"/>
  <c r="F62" i="29"/>
  <c r="F63" i="29"/>
  <c r="F64" i="29"/>
  <c r="F65" i="29"/>
  <c r="F66" i="29"/>
  <c r="F67" i="29"/>
  <c r="F68" i="29"/>
  <c r="F69" i="29"/>
  <c r="F70" i="29"/>
  <c r="F71" i="29"/>
  <c r="F72" i="29"/>
  <c r="F73" i="29"/>
  <c r="F74" i="29"/>
  <c r="F75" i="29"/>
  <c r="F76" i="29"/>
  <c r="F77" i="29"/>
  <c r="F78" i="29"/>
  <c r="F79" i="29"/>
  <c r="F80" i="29"/>
  <c r="F81" i="29"/>
  <c r="F82" i="29"/>
  <c r="F83" i="29"/>
  <c r="F84" i="29"/>
  <c r="F85" i="29"/>
  <c r="F86" i="29"/>
  <c r="F87" i="29"/>
  <c r="F88" i="29"/>
  <c r="F89" i="29"/>
  <c r="F90" i="29"/>
  <c r="F91" i="29"/>
  <c r="F92" i="29"/>
  <c r="F93" i="29"/>
  <c r="F94" i="29"/>
  <c r="F95" i="29"/>
  <c r="F96" i="29"/>
  <c r="F97" i="29"/>
  <c r="F98" i="29"/>
  <c r="F99" i="29"/>
  <c r="F100" i="29"/>
  <c r="F101" i="29"/>
  <c r="F102" i="29"/>
  <c r="F103" i="29"/>
  <c r="F104" i="29"/>
  <c r="F105" i="29"/>
  <c r="F106" i="29"/>
  <c r="F107" i="29"/>
  <c r="F108" i="29"/>
  <c r="F109" i="29"/>
  <c r="F110" i="29"/>
  <c r="F111" i="29"/>
  <c r="F112" i="29"/>
  <c r="F113" i="29"/>
  <c r="F114" i="29"/>
  <c r="F115" i="29"/>
  <c r="F116" i="29"/>
  <c r="F117" i="29"/>
  <c r="F118" i="29"/>
  <c r="F119" i="29"/>
  <c r="F120" i="29"/>
  <c r="F121" i="29"/>
  <c r="F122" i="29"/>
  <c r="F123" i="29"/>
  <c r="F124" i="29"/>
  <c r="F125" i="29"/>
  <c r="F126" i="29"/>
  <c r="F127" i="29"/>
  <c r="F128" i="29"/>
  <c r="F129" i="29"/>
  <c r="F130" i="29"/>
  <c r="F131" i="29"/>
  <c r="F132" i="29"/>
  <c r="F133" i="29"/>
  <c r="F134" i="29"/>
  <c r="F135" i="29"/>
  <c r="F136" i="29"/>
  <c r="F137" i="29"/>
  <c r="F138" i="29"/>
  <c r="F139" i="29"/>
  <c r="F140" i="29"/>
  <c r="F141" i="29"/>
  <c r="F142" i="29"/>
  <c r="F143" i="29"/>
  <c r="F144" i="29"/>
  <c r="F145" i="29"/>
  <c r="F146" i="29"/>
  <c r="F147" i="29"/>
  <c r="F148" i="29"/>
  <c r="F149" i="29"/>
  <c r="F150" i="29"/>
  <c r="F151" i="29"/>
  <c r="F152" i="29"/>
  <c r="F153" i="29"/>
  <c r="F154" i="29"/>
  <c r="F155" i="29"/>
  <c r="F156" i="29"/>
  <c r="F157" i="29"/>
  <c r="F158" i="29"/>
  <c r="F159" i="29"/>
  <c r="F160" i="29"/>
  <c r="F161" i="29"/>
  <c r="F162" i="29"/>
  <c r="F163" i="29"/>
  <c r="F164" i="29"/>
  <c r="F165" i="29"/>
  <c r="F166" i="29"/>
  <c r="F167" i="29"/>
  <c r="F168" i="29"/>
  <c r="F169" i="29"/>
  <c r="F170" i="29"/>
  <c r="F171" i="29"/>
  <c r="F172" i="29"/>
  <c r="F173" i="29"/>
  <c r="F174" i="29"/>
  <c r="F175" i="29"/>
  <c r="F176" i="29"/>
  <c r="F177" i="29"/>
  <c r="F178" i="29"/>
  <c r="F179" i="29"/>
  <c r="F180" i="29"/>
  <c r="F181" i="29"/>
  <c r="F182" i="29"/>
  <c r="F183" i="29"/>
  <c r="F184" i="29"/>
  <c r="F185" i="29"/>
  <c r="F186" i="29"/>
  <c r="F187" i="29"/>
  <c r="F188" i="29"/>
  <c r="F189" i="29"/>
  <c r="F190" i="29"/>
  <c r="F191" i="29"/>
  <c r="F192" i="29"/>
  <c r="F193" i="29"/>
  <c r="F194" i="29"/>
  <c r="F195" i="29"/>
  <c r="F196" i="29"/>
  <c r="F197" i="29"/>
  <c r="F198" i="29"/>
  <c r="F199" i="29"/>
  <c r="F200" i="29"/>
  <c r="F201" i="29"/>
  <c r="F202" i="29"/>
  <c r="F203" i="29"/>
  <c r="F204" i="29"/>
  <c r="F205" i="29"/>
  <c r="F206" i="29"/>
  <c r="F207" i="29"/>
  <c r="F208" i="29"/>
  <c r="F209" i="29"/>
  <c r="F210" i="29"/>
  <c r="F211" i="29"/>
  <c r="F212" i="29"/>
  <c r="F213" i="29"/>
  <c r="F214" i="29"/>
  <c r="F215" i="29"/>
  <c r="F216" i="29"/>
  <c r="F217" i="29"/>
  <c r="F218" i="29"/>
  <c r="F219" i="29"/>
  <c r="F220" i="29"/>
  <c r="F221" i="29"/>
  <c r="F222" i="29"/>
  <c r="F223" i="29"/>
  <c r="F224" i="29"/>
  <c r="F225" i="29"/>
  <c r="F226" i="29"/>
  <c r="F227" i="29"/>
  <c r="F228" i="29"/>
  <c r="F229" i="29"/>
  <c r="F230" i="29"/>
  <c r="F231" i="29"/>
  <c r="F232" i="29"/>
  <c r="F233" i="29"/>
  <c r="F234" i="29"/>
  <c r="F235" i="29"/>
  <c r="F236" i="29"/>
  <c r="F237" i="29"/>
  <c r="F238" i="29"/>
  <c r="F239" i="29"/>
  <c r="F240" i="29"/>
  <c r="F241" i="29"/>
  <c r="F242" i="29"/>
  <c r="F243" i="29"/>
  <c r="F244" i="29"/>
  <c r="F245" i="29"/>
  <c r="F246" i="29"/>
  <c r="F247" i="29"/>
  <c r="F248" i="29"/>
  <c r="F249" i="29"/>
  <c r="F250" i="29"/>
  <c r="F251" i="29"/>
  <c r="F252" i="29"/>
  <c r="F253" i="29"/>
  <c r="F254" i="29"/>
  <c r="F255" i="29"/>
  <c r="F256" i="29"/>
  <c r="F257" i="29"/>
  <c r="F258" i="29"/>
  <c r="F259" i="29"/>
  <c r="F260" i="29"/>
  <c r="F261" i="29"/>
  <c r="F262" i="29"/>
  <c r="F263" i="29"/>
  <c r="F264" i="29"/>
  <c r="F265" i="29"/>
  <c r="F266" i="29"/>
  <c r="F267" i="29"/>
  <c r="F268" i="29"/>
  <c r="F269" i="29"/>
  <c r="F270" i="29"/>
  <c r="F271" i="29"/>
  <c r="F272" i="29"/>
  <c r="F273" i="29"/>
  <c r="F274" i="29"/>
  <c r="F275" i="29"/>
  <c r="F276" i="29"/>
  <c r="F277" i="29"/>
  <c r="F278" i="29"/>
  <c r="F279" i="29"/>
  <c r="F280" i="29"/>
  <c r="F281" i="29"/>
  <c r="F282" i="29"/>
  <c r="F283" i="29"/>
  <c r="F284" i="29"/>
  <c r="F285" i="29"/>
  <c r="F286" i="29"/>
  <c r="F287" i="29"/>
  <c r="F288" i="29"/>
  <c r="F289" i="29"/>
  <c r="F290" i="29"/>
  <c r="F291" i="29"/>
  <c r="F292" i="29"/>
  <c r="F293" i="29"/>
  <c r="F294" i="29"/>
  <c r="F295" i="29"/>
  <c r="F296" i="29"/>
  <c r="F297" i="29"/>
  <c r="F298" i="29"/>
  <c r="F299" i="29"/>
  <c r="F300" i="29"/>
  <c r="F301" i="29"/>
  <c r="F302" i="29"/>
  <c r="F303" i="29"/>
  <c r="F304" i="29"/>
  <c r="F305" i="29"/>
  <c r="F306" i="29"/>
  <c r="F307" i="29"/>
  <c r="F308" i="29"/>
  <c r="F309" i="29"/>
  <c r="F310" i="29"/>
  <c r="F311" i="29"/>
  <c r="F312" i="29"/>
  <c r="F313" i="29"/>
  <c r="F314" i="29"/>
  <c r="F315" i="29"/>
  <c r="F316" i="29"/>
  <c r="F317" i="29"/>
  <c r="F318" i="29"/>
  <c r="F319" i="29"/>
  <c r="F320" i="29"/>
  <c r="F321" i="29"/>
  <c r="F322" i="29"/>
  <c r="F323" i="29"/>
  <c r="F324" i="29"/>
  <c r="F325" i="29"/>
  <c r="F326" i="29"/>
  <c r="F327" i="29"/>
  <c r="F328" i="29"/>
  <c r="F329" i="29"/>
  <c r="F330" i="29"/>
  <c r="F331" i="29"/>
  <c r="F332" i="29"/>
  <c r="F333" i="29"/>
  <c r="F334" i="29"/>
  <c r="F335" i="29"/>
  <c r="F336" i="29"/>
  <c r="F337" i="29"/>
  <c r="F338" i="29"/>
  <c r="F339" i="29"/>
  <c r="F340" i="29"/>
  <c r="F341" i="29"/>
  <c r="F342" i="29"/>
  <c r="F343" i="29"/>
  <c r="F344" i="29"/>
  <c r="F345" i="29"/>
  <c r="F346" i="29"/>
  <c r="F347" i="29"/>
  <c r="F348" i="29"/>
  <c r="F349" i="29"/>
  <c r="F350" i="29"/>
  <c r="F351" i="29"/>
  <c r="F352" i="29"/>
  <c r="F353" i="29"/>
  <c r="F354" i="29"/>
  <c r="F355" i="29"/>
  <c r="F356" i="29"/>
  <c r="F357" i="29"/>
  <c r="F358" i="29"/>
  <c r="F359" i="29"/>
  <c r="F360" i="29"/>
  <c r="F361" i="29"/>
  <c r="F362" i="29"/>
  <c r="F363" i="29"/>
  <c r="F364" i="29"/>
  <c r="F365" i="29"/>
  <c r="F366" i="29"/>
  <c r="F367" i="29"/>
  <c r="F368" i="29"/>
  <c r="F369" i="29"/>
  <c r="F370" i="29"/>
  <c r="F371" i="29"/>
  <c r="F372" i="29"/>
  <c r="F373" i="29"/>
  <c r="F374" i="29"/>
  <c r="F375" i="29"/>
  <c r="F376" i="29"/>
  <c r="F377" i="29"/>
  <c r="F378" i="29"/>
  <c r="F379" i="29"/>
  <c r="F380" i="29"/>
  <c r="F381" i="29"/>
  <c r="F382" i="29"/>
  <c r="F383" i="29"/>
  <c r="F384" i="29"/>
  <c r="F385" i="29"/>
  <c r="F386" i="29"/>
  <c r="F387" i="29"/>
  <c r="F388" i="29"/>
  <c r="F389" i="29"/>
  <c r="F390" i="29"/>
  <c r="F391" i="29"/>
  <c r="F392" i="29"/>
  <c r="F393" i="29"/>
  <c r="F394" i="29"/>
  <c r="F395" i="29"/>
  <c r="F396" i="29"/>
  <c r="F397" i="29"/>
  <c r="F398" i="29"/>
  <c r="F399" i="29"/>
  <c r="F400" i="29"/>
  <c r="F401" i="29"/>
  <c r="F402" i="29"/>
  <c r="F403" i="29"/>
  <c r="F404" i="29"/>
  <c r="F405" i="29"/>
  <c r="F406" i="29"/>
  <c r="F407" i="29"/>
  <c r="F408" i="29"/>
  <c r="F409" i="29"/>
  <c r="F410" i="29"/>
  <c r="F411" i="29"/>
  <c r="F4" i="29"/>
  <c r="O5" i="29"/>
  <c r="O6" i="29"/>
  <c r="O7" i="29"/>
  <c r="O8" i="29"/>
  <c r="O9" i="29"/>
  <c r="O11" i="29"/>
  <c r="O12" i="29"/>
  <c r="O13" i="29"/>
  <c r="O14" i="29"/>
  <c r="O15" i="29"/>
  <c r="O17" i="29"/>
  <c r="O18" i="29"/>
  <c r="O19" i="29"/>
  <c r="O20" i="29"/>
  <c r="O21" i="29"/>
  <c r="O23" i="29"/>
  <c r="O24" i="29"/>
  <c r="O25" i="29"/>
  <c r="O26" i="29"/>
  <c r="O27" i="29"/>
  <c r="O29" i="29"/>
  <c r="O30" i="29"/>
  <c r="O31" i="29"/>
  <c r="O32" i="29"/>
  <c r="O33" i="29"/>
  <c r="O35" i="29"/>
  <c r="O36" i="29"/>
  <c r="O37" i="29"/>
  <c r="O38" i="29"/>
  <c r="O39" i="29"/>
  <c r="O41" i="29"/>
  <c r="O42" i="29"/>
  <c r="O43" i="29"/>
  <c r="O44" i="29"/>
  <c r="O45" i="29"/>
  <c r="O47" i="29"/>
  <c r="O48" i="29"/>
  <c r="O49" i="29"/>
  <c r="O50" i="29"/>
  <c r="O51" i="29"/>
  <c r="O53" i="29"/>
  <c r="O54" i="29"/>
  <c r="O55" i="29"/>
  <c r="O56" i="29"/>
  <c r="O57" i="29"/>
  <c r="O59" i="29"/>
  <c r="O60" i="29"/>
  <c r="O61" i="29"/>
  <c r="O62" i="29"/>
  <c r="O63" i="29"/>
  <c r="O65" i="29"/>
  <c r="O66" i="29"/>
  <c r="O67" i="29"/>
  <c r="O68" i="29"/>
  <c r="O69" i="29"/>
  <c r="O71" i="29"/>
  <c r="O72" i="29"/>
  <c r="O73" i="29"/>
  <c r="O74" i="29"/>
  <c r="O75" i="29"/>
  <c r="O77" i="29"/>
  <c r="O78" i="29"/>
  <c r="O79" i="29"/>
  <c r="O80" i="29"/>
  <c r="O81" i="29"/>
  <c r="O83" i="29"/>
  <c r="O84" i="29"/>
  <c r="O85" i="29"/>
  <c r="O86" i="29"/>
  <c r="O87" i="29"/>
  <c r="O89" i="29"/>
  <c r="O90" i="29"/>
  <c r="O91" i="29"/>
  <c r="O92" i="29"/>
  <c r="O93" i="29"/>
  <c r="O95" i="29"/>
  <c r="O96" i="29"/>
  <c r="O97" i="29"/>
  <c r="O98" i="29"/>
  <c r="O99" i="29"/>
  <c r="O101" i="29"/>
  <c r="O102" i="29"/>
  <c r="O103" i="29"/>
  <c r="O104" i="29"/>
  <c r="O105" i="29"/>
  <c r="O107" i="29"/>
  <c r="O108" i="29"/>
  <c r="O109" i="29"/>
  <c r="O110" i="29"/>
  <c r="O111" i="29"/>
  <c r="O113" i="29"/>
  <c r="O114" i="29"/>
  <c r="O115" i="29"/>
  <c r="O116" i="29"/>
  <c r="O117" i="29"/>
  <c r="O119" i="29"/>
  <c r="O120" i="29"/>
  <c r="O121" i="29"/>
  <c r="O122" i="29"/>
  <c r="O123" i="29"/>
  <c r="O125" i="29"/>
  <c r="O126" i="29"/>
  <c r="O127" i="29"/>
  <c r="O128" i="29"/>
  <c r="O129" i="29"/>
  <c r="O131" i="29"/>
  <c r="O132" i="29"/>
  <c r="O133" i="29"/>
  <c r="O134" i="29"/>
  <c r="O135" i="29"/>
  <c r="O137" i="29"/>
  <c r="O138" i="29"/>
  <c r="O139" i="29"/>
  <c r="O140" i="29"/>
  <c r="O141" i="29"/>
  <c r="O143" i="29"/>
  <c r="O144" i="29"/>
  <c r="O145" i="29"/>
  <c r="O146" i="29"/>
  <c r="O147" i="29"/>
  <c r="O149" i="29"/>
  <c r="O150" i="29"/>
  <c r="O151" i="29"/>
  <c r="O152" i="29"/>
  <c r="O153" i="29"/>
  <c r="O155" i="29"/>
  <c r="O156" i="29"/>
  <c r="O157" i="29"/>
  <c r="O158" i="29"/>
  <c r="O159" i="29"/>
  <c r="O161" i="29"/>
  <c r="O162" i="29"/>
  <c r="O163" i="29"/>
  <c r="O164" i="29"/>
  <c r="O165" i="29"/>
  <c r="O167" i="29"/>
  <c r="O168" i="29"/>
  <c r="O169" i="29"/>
  <c r="O170" i="29"/>
  <c r="O171" i="29"/>
  <c r="O173" i="29"/>
  <c r="O174" i="29"/>
  <c r="O175" i="29"/>
  <c r="O176" i="29"/>
  <c r="O177" i="29"/>
  <c r="O179" i="29"/>
  <c r="O180" i="29"/>
  <c r="O181" i="29"/>
  <c r="O182" i="29"/>
  <c r="O183" i="29"/>
  <c r="O185" i="29"/>
  <c r="O186" i="29"/>
  <c r="O187" i="29"/>
  <c r="O188" i="29"/>
  <c r="O189" i="29"/>
  <c r="O191" i="29"/>
  <c r="O192" i="29"/>
  <c r="O193" i="29"/>
  <c r="O194" i="29"/>
  <c r="O195" i="29"/>
  <c r="O197" i="29"/>
  <c r="O198" i="29"/>
  <c r="O199" i="29"/>
  <c r="O200" i="29"/>
  <c r="O201" i="29"/>
  <c r="O203" i="29"/>
  <c r="O204" i="29"/>
  <c r="O205" i="29"/>
  <c r="O206" i="29"/>
  <c r="O207" i="29"/>
  <c r="O209" i="29"/>
  <c r="O210" i="29"/>
  <c r="O211" i="29"/>
  <c r="O212" i="29"/>
  <c r="O213" i="29"/>
  <c r="O215" i="29"/>
  <c r="O216" i="29"/>
  <c r="O217" i="29"/>
  <c r="O218" i="29"/>
  <c r="O219" i="29"/>
  <c r="O221" i="29"/>
  <c r="O222" i="29"/>
  <c r="O223" i="29"/>
  <c r="O224" i="29"/>
  <c r="O225" i="29"/>
  <c r="O227" i="29"/>
  <c r="O228" i="29"/>
  <c r="O229" i="29"/>
  <c r="O230" i="29"/>
  <c r="O231" i="29"/>
  <c r="O233" i="29"/>
  <c r="O234" i="29"/>
  <c r="O235" i="29"/>
  <c r="O236" i="29"/>
  <c r="O237" i="29"/>
  <c r="O239" i="29"/>
  <c r="O240" i="29"/>
  <c r="O241" i="29"/>
  <c r="O242" i="29"/>
  <c r="O243" i="29"/>
  <c r="O245" i="29"/>
  <c r="O246" i="29"/>
  <c r="O247" i="29"/>
  <c r="O248" i="29"/>
  <c r="O249" i="29"/>
  <c r="O251" i="29"/>
  <c r="O252" i="29"/>
  <c r="O253" i="29"/>
  <c r="O254" i="29"/>
  <c r="O255" i="29"/>
  <c r="O257" i="29"/>
  <c r="O258" i="29"/>
  <c r="O259" i="29"/>
  <c r="O260" i="29"/>
  <c r="O261" i="29"/>
  <c r="O263" i="29"/>
  <c r="O264" i="29"/>
  <c r="O265" i="29"/>
  <c r="O266" i="29"/>
  <c r="O267" i="29"/>
  <c r="O269" i="29"/>
  <c r="O270" i="29"/>
  <c r="O271" i="29"/>
  <c r="O272" i="29"/>
  <c r="O273" i="29"/>
  <c r="O275" i="29"/>
  <c r="O276" i="29"/>
  <c r="O277" i="29"/>
  <c r="O278" i="29"/>
  <c r="O279" i="29"/>
  <c r="O281" i="29"/>
  <c r="O282" i="29"/>
  <c r="O283" i="29"/>
  <c r="O284" i="29"/>
  <c r="O285" i="29"/>
  <c r="O287" i="29"/>
  <c r="O288" i="29"/>
  <c r="O289" i="29"/>
  <c r="O290" i="29"/>
  <c r="O291" i="29"/>
  <c r="O293" i="29"/>
  <c r="O294" i="29"/>
  <c r="O295" i="29"/>
  <c r="O296" i="29"/>
  <c r="O297" i="29"/>
  <c r="O299" i="29"/>
  <c r="O300" i="29"/>
  <c r="O301" i="29"/>
  <c r="O302" i="29"/>
  <c r="O303" i="29"/>
  <c r="O305" i="29"/>
  <c r="O306" i="29"/>
  <c r="O307" i="29"/>
  <c r="O308" i="29"/>
  <c r="O309" i="29"/>
  <c r="O311" i="29"/>
  <c r="O312" i="29"/>
  <c r="O313" i="29"/>
  <c r="O314" i="29"/>
  <c r="O315" i="29"/>
  <c r="O317" i="29"/>
  <c r="O318" i="29"/>
  <c r="O319" i="29"/>
  <c r="O320" i="29"/>
  <c r="O321" i="29"/>
  <c r="O323" i="29"/>
  <c r="O324" i="29"/>
  <c r="O325" i="29"/>
  <c r="O326" i="29"/>
  <c r="O327" i="29"/>
  <c r="O329" i="29"/>
  <c r="O330" i="29"/>
  <c r="O331" i="29"/>
  <c r="O332" i="29"/>
  <c r="O333" i="29"/>
  <c r="O335" i="29"/>
  <c r="O336" i="29"/>
  <c r="O337" i="29"/>
  <c r="O338" i="29"/>
  <c r="O339" i="29"/>
  <c r="O341" i="29"/>
  <c r="O342" i="29"/>
  <c r="O343" i="29"/>
  <c r="O344" i="29"/>
  <c r="O345" i="29"/>
  <c r="O347" i="29"/>
  <c r="O348" i="29"/>
  <c r="O349" i="29"/>
  <c r="O350" i="29"/>
  <c r="O351" i="29"/>
  <c r="O353" i="29"/>
  <c r="O354" i="29"/>
  <c r="O355" i="29"/>
  <c r="O356" i="29"/>
  <c r="O357" i="29"/>
  <c r="O359" i="29"/>
  <c r="O360" i="29"/>
  <c r="O361" i="29"/>
  <c r="O362" i="29"/>
  <c r="O363" i="29"/>
  <c r="O365" i="29"/>
  <c r="O366" i="29"/>
  <c r="O367" i="29"/>
  <c r="O368" i="29"/>
  <c r="O369" i="29"/>
  <c r="O371" i="29"/>
  <c r="O372" i="29"/>
  <c r="O373" i="29"/>
  <c r="O374" i="29"/>
  <c r="O375" i="29"/>
  <c r="O377" i="29"/>
  <c r="O378" i="29"/>
  <c r="O379" i="29"/>
  <c r="O380" i="29"/>
  <c r="O381" i="29"/>
  <c r="O383" i="29"/>
  <c r="O384" i="29"/>
  <c r="O385" i="29"/>
  <c r="O386" i="29"/>
  <c r="O387" i="29"/>
  <c r="O389" i="29"/>
  <c r="O390" i="29"/>
  <c r="O391" i="29"/>
  <c r="O392" i="29"/>
  <c r="O393" i="29"/>
  <c r="O395" i="29"/>
  <c r="O396" i="29"/>
  <c r="O397" i="29"/>
  <c r="O398" i="29"/>
  <c r="O399" i="29"/>
  <c r="O401" i="29"/>
  <c r="O402" i="29"/>
  <c r="O403" i="29"/>
  <c r="O404" i="29"/>
  <c r="O405" i="29"/>
  <c r="O407" i="29"/>
  <c r="O408" i="29"/>
  <c r="O409" i="29"/>
  <c r="O410" i="29"/>
  <c r="O411" i="29"/>
  <c r="N5" i="29"/>
  <c r="N6" i="29"/>
  <c r="N7" i="29"/>
  <c r="N8" i="29"/>
  <c r="N9" i="29"/>
  <c r="N10" i="29"/>
  <c r="N11" i="29"/>
  <c r="N12" i="29"/>
  <c r="N13" i="29"/>
  <c r="N14" i="29"/>
  <c r="N15" i="29"/>
  <c r="N16" i="29"/>
  <c r="N17" i="29"/>
  <c r="N18" i="29"/>
  <c r="N19" i="29"/>
  <c r="N20" i="29"/>
  <c r="N21" i="29"/>
  <c r="N22" i="29"/>
  <c r="N23" i="29"/>
  <c r="N24" i="29"/>
  <c r="N25" i="29"/>
  <c r="N26" i="29"/>
  <c r="N27" i="29"/>
  <c r="N28" i="29"/>
  <c r="N29" i="29"/>
  <c r="N30" i="29"/>
  <c r="N31" i="29"/>
  <c r="N32" i="29"/>
  <c r="N33" i="29"/>
  <c r="N34" i="29"/>
  <c r="N35" i="29"/>
  <c r="N36" i="29"/>
  <c r="N37" i="29"/>
  <c r="N38" i="29"/>
  <c r="N39" i="29"/>
  <c r="N40" i="29"/>
  <c r="N41" i="29"/>
  <c r="N42" i="29"/>
  <c r="N43" i="29"/>
  <c r="N44" i="29"/>
  <c r="N45" i="29"/>
  <c r="N46" i="29"/>
  <c r="N47" i="29"/>
  <c r="N48" i="29"/>
  <c r="N49" i="29"/>
  <c r="N50" i="29"/>
  <c r="N51" i="29"/>
  <c r="N52" i="29"/>
  <c r="N53" i="29"/>
  <c r="N54" i="29"/>
  <c r="N55" i="29"/>
  <c r="N56" i="29"/>
  <c r="N57" i="29"/>
  <c r="N58" i="29"/>
  <c r="N59" i="29"/>
  <c r="N60" i="29"/>
  <c r="N61" i="29"/>
  <c r="N62" i="29"/>
  <c r="N63" i="29"/>
  <c r="N64" i="29"/>
  <c r="N65" i="29"/>
  <c r="N66" i="29"/>
  <c r="N67" i="29"/>
  <c r="N68" i="29"/>
  <c r="N69" i="29"/>
  <c r="N70" i="29"/>
  <c r="N71" i="29"/>
  <c r="N72" i="29"/>
  <c r="N73" i="29"/>
  <c r="N74" i="29"/>
  <c r="N75" i="29"/>
  <c r="N76" i="29"/>
  <c r="N77" i="29"/>
  <c r="N78" i="29"/>
  <c r="N79" i="29"/>
  <c r="N80" i="29"/>
  <c r="N81" i="29"/>
  <c r="N82" i="29"/>
  <c r="N83" i="29"/>
  <c r="N84" i="29"/>
  <c r="N85" i="29"/>
  <c r="N86" i="29"/>
  <c r="N87" i="29"/>
  <c r="N88" i="29"/>
  <c r="N89" i="29"/>
  <c r="N90" i="29"/>
  <c r="N91" i="29"/>
  <c r="N92" i="29"/>
  <c r="N93" i="29"/>
  <c r="N94" i="29"/>
  <c r="N95" i="29"/>
  <c r="N96" i="29"/>
  <c r="N97" i="29"/>
  <c r="N98" i="29"/>
  <c r="N99" i="29"/>
  <c r="N100" i="29"/>
  <c r="N101" i="29"/>
  <c r="N102" i="29"/>
  <c r="N103" i="29"/>
  <c r="N104" i="29"/>
  <c r="N105" i="29"/>
  <c r="N106" i="29"/>
  <c r="N107" i="29"/>
  <c r="N108" i="29"/>
  <c r="N109" i="29"/>
  <c r="N110" i="29"/>
  <c r="N111" i="29"/>
  <c r="N112" i="29"/>
  <c r="N113" i="29"/>
  <c r="N114" i="29"/>
  <c r="N115" i="29"/>
  <c r="N116" i="29"/>
  <c r="N117" i="29"/>
  <c r="N118" i="29"/>
  <c r="N119" i="29"/>
  <c r="N120" i="29"/>
  <c r="N121" i="29"/>
  <c r="N122" i="29"/>
  <c r="N123" i="29"/>
  <c r="N124" i="29"/>
  <c r="N125" i="29"/>
  <c r="N126" i="29"/>
  <c r="N127" i="29"/>
  <c r="N128" i="29"/>
  <c r="N129" i="29"/>
  <c r="N130" i="29"/>
  <c r="N131" i="29"/>
  <c r="N132" i="29"/>
  <c r="N133" i="29"/>
  <c r="N134" i="29"/>
  <c r="N135" i="29"/>
  <c r="N136" i="29"/>
  <c r="N137" i="29"/>
  <c r="N138" i="29"/>
  <c r="N139" i="29"/>
  <c r="N140" i="29"/>
  <c r="N141" i="29"/>
  <c r="N142" i="29"/>
  <c r="N143" i="29"/>
  <c r="N144" i="29"/>
  <c r="N145" i="29"/>
  <c r="N146" i="29"/>
  <c r="N147" i="29"/>
  <c r="N148" i="29"/>
  <c r="N149" i="29"/>
  <c r="N150" i="29"/>
  <c r="N151" i="29"/>
  <c r="N152" i="29"/>
  <c r="N153" i="29"/>
  <c r="N154" i="29"/>
  <c r="N155" i="29"/>
  <c r="N156" i="29"/>
  <c r="N157" i="29"/>
  <c r="N158" i="29"/>
  <c r="N159" i="29"/>
  <c r="N160" i="29"/>
  <c r="N161" i="29"/>
  <c r="N162" i="29"/>
  <c r="N163" i="29"/>
  <c r="N164" i="29"/>
  <c r="N165" i="29"/>
  <c r="N166" i="29"/>
  <c r="N167" i="29"/>
  <c r="N168" i="29"/>
  <c r="N169" i="29"/>
  <c r="N170" i="29"/>
  <c r="N171" i="29"/>
  <c r="N172" i="29"/>
  <c r="N173" i="29"/>
  <c r="N174" i="29"/>
  <c r="N175" i="29"/>
  <c r="N176" i="29"/>
  <c r="N177" i="29"/>
  <c r="N178" i="29"/>
  <c r="N179" i="29"/>
  <c r="N180" i="29"/>
  <c r="N181" i="29"/>
  <c r="N182" i="29"/>
  <c r="N183" i="29"/>
  <c r="N184" i="29"/>
  <c r="N185" i="29"/>
  <c r="N186" i="29"/>
  <c r="N187" i="29"/>
  <c r="N188" i="29"/>
  <c r="N189" i="29"/>
  <c r="N190" i="29"/>
  <c r="N191" i="29"/>
  <c r="N192" i="29"/>
  <c r="N193" i="29"/>
  <c r="N194" i="29"/>
  <c r="N195" i="29"/>
  <c r="N196" i="29"/>
  <c r="N197" i="29"/>
  <c r="N198" i="29"/>
  <c r="N199" i="29"/>
  <c r="N200" i="29"/>
  <c r="N201" i="29"/>
  <c r="N202" i="29"/>
  <c r="N203" i="29"/>
  <c r="N204" i="29"/>
  <c r="N205" i="29"/>
  <c r="N206" i="29"/>
  <c r="N207" i="29"/>
  <c r="N208" i="29"/>
  <c r="N209" i="29"/>
  <c r="N210" i="29"/>
  <c r="N211" i="29"/>
  <c r="N212" i="29"/>
  <c r="N213" i="29"/>
  <c r="N214" i="29"/>
  <c r="N215" i="29"/>
  <c r="N216" i="29"/>
  <c r="N217" i="29"/>
  <c r="N218" i="29"/>
  <c r="N219" i="29"/>
  <c r="N220" i="29"/>
  <c r="N221" i="29"/>
  <c r="N222" i="29"/>
  <c r="N223" i="29"/>
  <c r="N224" i="29"/>
  <c r="N225" i="29"/>
  <c r="N226" i="29"/>
  <c r="N227" i="29"/>
  <c r="N228" i="29"/>
  <c r="N229" i="29"/>
  <c r="N230" i="29"/>
  <c r="N231" i="29"/>
  <c r="N232" i="29"/>
  <c r="N233" i="29"/>
  <c r="N234" i="29"/>
  <c r="N235" i="29"/>
  <c r="N236" i="29"/>
  <c r="N237" i="29"/>
  <c r="N238" i="29"/>
  <c r="N239" i="29"/>
  <c r="N240" i="29"/>
  <c r="N241" i="29"/>
  <c r="N242" i="29"/>
  <c r="N243" i="29"/>
  <c r="N244" i="29"/>
  <c r="N245" i="29"/>
  <c r="N246" i="29"/>
  <c r="N247" i="29"/>
  <c r="N248" i="29"/>
  <c r="N249" i="29"/>
  <c r="N250" i="29"/>
  <c r="N251" i="29"/>
  <c r="N252" i="29"/>
  <c r="N253" i="29"/>
  <c r="N254" i="29"/>
  <c r="N255" i="29"/>
  <c r="N256" i="29"/>
  <c r="N257" i="29"/>
  <c r="N258" i="29"/>
  <c r="N259" i="29"/>
  <c r="N260" i="29"/>
  <c r="N261" i="29"/>
  <c r="N262" i="29"/>
  <c r="N263" i="29"/>
  <c r="N264" i="29"/>
  <c r="N265" i="29"/>
  <c r="N266" i="29"/>
  <c r="N267" i="29"/>
  <c r="N268" i="29"/>
  <c r="N269" i="29"/>
  <c r="N270" i="29"/>
  <c r="N271" i="29"/>
  <c r="N272" i="29"/>
  <c r="N273" i="29"/>
  <c r="N274" i="29"/>
  <c r="N275" i="29"/>
  <c r="N276" i="29"/>
  <c r="N277" i="29"/>
  <c r="N278" i="29"/>
  <c r="N279" i="29"/>
  <c r="N280" i="29"/>
  <c r="N281" i="29"/>
  <c r="N282" i="29"/>
  <c r="N283" i="29"/>
  <c r="N284" i="29"/>
  <c r="N285" i="29"/>
  <c r="N286" i="29"/>
  <c r="N287" i="29"/>
  <c r="N288" i="29"/>
  <c r="N289" i="29"/>
  <c r="N290" i="29"/>
  <c r="N291" i="29"/>
  <c r="N292" i="29"/>
  <c r="N293" i="29"/>
  <c r="N294" i="29"/>
  <c r="N295" i="29"/>
  <c r="N296" i="29"/>
  <c r="N297" i="29"/>
  <c r="N298" i="29"/>
  <c r="N299" i="29"/>
  <c r="N300" i="29"/>
  <c r="N301" i="29"/>
  <c r="N302" i="29"/>
  <c r="N303" i="29"/>
  <c r="N304" i="29"/>
  <c r="N305" i="29"/>
  <c r="N306" i="29"/>
  <c r="N307" i="29"/>
  <c r="N308" i="29"/>
  <c r="N309" i="29"/>
  <c r="N310" i="29"/>
  <c r="N311" i="29"/>
  <c r="N312" i="29"/>
  <c r="N313" i="29"/>
  <c r="N314" i="29"/>
  <c r="N315" i="29"/>
  <c r="N316" i="29"/>
  <c r="N317" i="29"/>
  <c r="N318" i="29"/>
  <c r="N319" i="29"/>
  <c r="N320" i="29"/>
  <c r="N321" i="29"/>
  <c r="N322" i="29"/>
  <c r="N323" i="29"/>
  <c r="N324" i="29"/>
  <c r="N325" i="29"/>
  <c r="N326" i="29"/>
  <c r="N327" i="29"/>
  <c r="N328" i="29"/>
  <c r="N329" i="29"/>
  <c r="N330" i="29"/>
  <c r="N331" i="29"/>
  <c r="N332" i="29"/>
  <c r="N333" i="29"/>
  <c r="N334" i="29"/>
  <c r="N335" i="29"/>
  <c r="N336" i="29"/>
  <c r="N337" i="29"/>
  <c r="N338" i="29"/>
  <c r="N339" i="29"/>
  <c r="N340" i="29"/>
  <c r="N341" i="29"/>
  <c r="N342" i="29"/>
  <c r="N343" i="29"/>
  <c r="N344" i="29"/>
  <c r="N345" i="29"/>
  <c r="N346" i="29"/>
  <c r="N347" i="29"/>
  <c r="N348" i="29"/>
  <c r="N349" i="29"/>
  <c r="N350" i="29"/>
  <c r="N351" i="29"/>
  <c r="N352" i="29"/>
  <c r="N353" i="29"/>
  <c r="N354" i="29"/>
  <c r="N355" i="29"/>
  <c r="N356" i="29"/>
  <c r="N357" i="29"/>
  <c r="N358" i="29"/>
  <c r="N359" i="29"/>
  <c r="N360" i="29"/>
  <c r="N361" i="29"/>
  <c r="N362" i="29"/>
  <c r="N363" i="29"/>
  <c r="N364" i="29"/>
  <c r="N365" i="29"/>
  <c r="N366" i="29"/>
  <c r="N367" i="29"/>
  <c r="N368" i="29"/>
  <c r="N369" i="29"/>
  <c r="N370" i="29"/>
  <c r="N371" i="29"/>
  <c r="N372" i="29"/>
  <c r="N373" i="29"/>
  <c r="N374" i="29"/>
  <c r="N375" i="29"/>
  <c r="N376" i="29"/>
  <c r="N377" i="29"/>
  <c r="N378" i="29"/>
  <c r="N379" i="29"/>
  <c r="N380" i="29"/>
  <c r="N381" i="29"/>
  <c r="N382" i="29"/>
  <c r="N383" i="29"/>
  <c r="N384" i="29"/>
  <c r="N385" i="29"/>
  <c r="N386" i="29"/>
  <c r="N387" i="29"/>
  <c r="N388" i="29"/>
  <c r="N389" i="29"/>
  <c r="N390" i="29"/>
  <c r="N391" i="29"/>
  <c r="N392" i="29"/>
  <c r="N393" i="29"/>
  <c r="N394" i="29"/>
  <c r="N395" i="29"/>
  <c r="N396" i="29"/>
  <c r="N397" i="29"/>
  <c r="N398" i="29"/>
  <c r="N399" i="29"/>
  <c r="N400" i="29"/>
  <c r="N401" i="29"/>
  <c r="N402" i="29"/>
  <c r="N403" i="29"/>
  <c r="N404" i="29"/>
  <c r="N405" i="29"/>
  <c r="N406" i="29"/>
  <c r="N407" i="29"/>
  <c r="N408" i="29"/>
  <c r="N409" i="29"/>
  <c r="N410" i="29"/>
  <c r="N411" i="29"/>
  <c r="N4" i="29"/>
  <c r="E5" i="29"/>
  <c r="E6" i="29"/>
  <c r="E7" i="29"/>
  <c r="E8" i="29"/>
  <c r="E9" i="29"/>
  <c r="E10" i="29"/>
  <c r="E11" i="29"/>
  <c r="E12" i="29"/>
  <c r="E13" i="29"/>
  <c r="E14" i="29"/>
  <c r="E15" i="29"/>
  <c r="E16" i="29"/>
  <c r="E17" i="29"/>
  <c r="E18" i="29"/>
  <c r="E19" i="29"/>
  <c r="E20" i="29"/>
  <c r="E21" i="29"/>
  <c r="E22" i="29"/>
  <c r="E23" i="29"/>
  <c r="E24" i="29"/>
  <c r="E25" i="29"/>
  <c r="E26" i="29"/>
  <c r="E27" i="29"/>
  <c r="E28" i="29"/>
  <c r="E29" i="29"/>
  <c r="E30" i="29"/>
  <c r="E31" i="29"/>
  <c r="E32" i="29"/>
  <c r="E33" i="29"/>
  <c r="E34" i="29"/>
  <c r="E35" i="29"/>
  <c r="E36" i="29"/>
  <c r="E37" i="29"/>
  <c r="E38" i="29"/>
  <c r="E39" i="29"/>
  <c r="E40" i="29"/>
  <c r="E41" i="29"/>
  <c r="E42" i="29"/>
  <c r="E43" i="29"/>
  <c r="E44" i="29"/>
  <c r="E45" i="29"/>
  <c r="E46" i="29"/>
  <c r="E47" i="29"/>
  <c r="E48" i="29"/>
  <c r="E49" i="29"/>
  <c r="E50" i="29"/>
  <c r="E51" i="29"/>
  <c r="E52" i="29"/>
  <c r="E53" i="29"/>
  <c r="E54" i="29"/>
  <c r="E55" i="29"/>
  <c r="E56" i="29"/>
  <c r="E57" i="29"/>
  <c r="E58" i="29"/>
  <c r="E59" i="29"/>
  <c r="E60" i="29"/>
  <c r="E61" i="29"/>
  <c r="E62" i="29"/>
  <c r="E63" i="29"/>
  <c r="E64" i="29"/>
  <c r="E65" i="29"/>
  <c r="E66" i="29"/>
  <c r="E67" i="29"/>
  <c r="E68" i="29"/>
  <c r="E69" i="29"/>
  <c r="E70" i="29"/>
  <c r="E71" i="29"/>
  <c r="E72" i="29"/>
  <c r="E73" i="29"/>
  <c r="E74" i="29"/>
  <c r="E75" i="29"/>
  <c r="E76" i="29"/>
  <c r="E77" i="29"/>
  <c r="E78" i="29"/>
  <c r="E79" i="29"/>
  <c r="E80" i="29"/>
  <c r="E81" i="29"/>
  <c r="E82" i="29"/>
  <c r="E83" i="29"/>
  <c r="E84" i="29"/>
  <c r="E85" i="29"/>
  <c r="E86" i="29"/>
  <c r="E87" i="29"/>
  <c r="E88" i="29"/>
  <c r="E89" i="29"/>
  <c r="E90" i="29"/>
  <c r="E91" i="29"/>
  <c r="E92" i="29"/>
  <c r="E93" i="29"/>
  <c r="E94" i="29"/>
  <c r="E95" i="29"/>
  <c r="E96" i="29"/>
  <c r="E97" i="29"/>
  <c r="E98" i="29"/>
  <c r="E99" i="29"/>
  <c r="E100" i="29"/>
  <c r="E101" i="29"/>
  <c r="E102" i="29"/>
  <c r="E103" i="29"/>
  <c r="E104" i="29"/>
  <c r="E105" i="29"/>
  <c r="E106" i="29"/>
  <c r="E107" i="29"/>
  <c r="E108" i="29"/>
  <c r="E109" i="29"/>
  <c r="E110" i="29"/>
  <c r="E111" i="29"/>
  <c r="E112" i="29"/>
  <c r="E113" i="29"/>
  <c r="E114" i="29"/>
  <c r="E115" i="29"/>
  <c r="E116" i="29"/>
  <c r="E117" i="29"/>
  <c r="E118" i="29"/>
  <c r="E119" i="29"/>
  <c r="E120" i="29"/>
  <c r="E121" i="29"/>
  <c r="E122" i="29"/>
  <c r="E123" i="29"/>
  <c r="E124" i="29"/>
  <c r="E125" i="29"/>
  <c r="E126" i="29"/>
  <c r="E127" i="29"/>
  <c r="E128" i="29"/>
  <c r="E129" i="29"/>
  <c r="E130" i="29"/>
  <c r="E131" i="29"/>
  <c r="E132" i="29"/>
  <c r="E133" i="29"/>
  <c r="E134" i="29"/>
  <c r="E135" i="29"/>
  <c r="E136" i="29"/>
  <c r="E137" i="29"/>
  <c r="E138" i="29"/>
  <c r="E139" i="29"/>
  <c r="E140" i="29"/>
  <c r="E141" i="29"/>
  <c r="E142" i="29"/>
  <c r="E143" i="29"/>
  <c r="E144" i="29"/>
  <c r="E145" i="29"/>
  <c r="E146" i="29"/>
  <c r="E147" i="29"/>
  <c r="E148" i="29"/>
  <c r="E149" i="29"/>
  <c r="E150" i="29"/>
  <c r="E151" i="29"/>
  <c r="E152" i="29"/>
  <c r="E153" i="29"/>
  <c r="E154" i="29"/>
  <c r="E155" i="29"/>
  <c r="E156" i="29"/>
  <c r="E157" i="29"/>
  <c r="E158" i="29"/>
  <c r="E159" i="29"/>
  <c r="E160" i="29"/>
  <c r="E161" i="29"/>
  <c r="E162" i="29"/>
  <c r="E163" i="29"/>
  <c r="E164" i="29"/>
  <c r="E165" i="29"/>
  <c r="E166" i="29"/>
  <c r="E167" i="29"/>
  <c r="E168" i="29"/>
  <c r="E169" i="29"/>
  <c r="E170" i="29"/>
  <c r="E171" i="29"/>
  <c r="E172" i="29"/>
  <c r="E173" i="29"/>
  <c r="E174" i="29"/>
  <c r="E175" i="29"/>
  <c r="E176" i="29"/>
  <c r="E177" i="29"/>
  <c r="E178" i="29"/>
  <c r="E179" i="29"/>
  <c r="E180" i="29"/>
  <c r="E181" i="29"/>
  <c r="E182" i="29"/>
  <c r="E183" i="29"/>
  <c r="E184" i="29"/>
  <c r="E185" i="29"/>
  <c r="E186" i="29"/>
  <c r="E187" i="29"/>
  <c r="E188" i="29"/>
  <c r="E189" i="29"/>
  <c r="E190" i="29"/>
  <c r="E191" i="29"/>
  <c r="E192" i="29"/>
  <c r="E193" i="29"/>
  <c r="E194" i="29"/>
  <c r="E195" i="29"/>
  <c r="E196" i="29"/>
  <c r="E197" i="29"/>
  <c r="E198" i="29"/>
  <c r="E199" i="29"/>
  <c r="E200" i="29"/>
  <c r="E201" i="29"/>
  <c r="E202" i="29"/>
  <c r="E203" i="29"/>
  <c r="E204" i="29"/>
  <c r="E205" i="29"/>
  <c r="E206" i="29"/>
  <c r="E207" i="29"/>
  <c r="E208" i="29"/>
  <c r="E209" i="29"/>
  <c r="E210" i="29"/>
  <c r="E211" i="29"/>
  <c r="E212" i="29"/>
  <c r="E213" i="29"/>
  <c r="E214" i="29"/>
  <c r="E215" i="29"/>
  <c r="E216" i="29"/>
  <c r="E217" i="29"/>
  <c r="E218" i="29"/>
  <c r="E219" i="29"/>
  <c r="E220" i="29"/>
  <c r="E221" i="29"/>
  <c r="E222" i="29"/>
  <c r="E223" i="29"/>
  <c r="E224" i="29"/>
  <c r="E225" i="29"/>
  <c r="E226" i="29"/>
  <c r="E227" i="29"/>
  <c r="E228" i="29"/>
  <c r="E229" i="29"/>
  <c r="E230" i="29"/>
  <c r="E231" i="29"/>
  <c r="E232" i="29"/>
  <c r="E233" i="29"/>
  <c r="E234" i="29"/>
  <c r="E235" i="29"/>
  <c r="E236" i="29"/>
  <c r="E237" i="29"/>
  <c r="E238" i="29"/>
  <c r="E239" i="29"/>
  <c r="E240" i="29"/>
  <c r="E241" i="29"/>
  <c r="E242" i="29"/>
  <c r="E243" i="29"/>
  <c r="E244" i="29"/>
  <c r="E245" i="29"/>
  <c r="E246" i="29"/>
  <c r="E247" i="29"/>
  <c r="E248" i="29"/>
  <c r="E249" i="29"/>
  <c r="E250" i="29"/>
  <c r="E251" i="29"/>
  <c r="E252" i="29"/>
  <c r="E253" i="29"/>
  <c r="E254" i="29"/>
  <c r="E255" i="29"/>
  <c r="E256" i="29"/>
  <c r="E257" i="29"/>
  <c r="E258" i="29"/>
  <c r="E259" i="29"/>
  <c r="E260" i="29"/>
  <c r="E261" i="29"/>
  <c r="E262" i="29"/>
  <c r="E263" i="29"/>
  <c r="E264" i="29"/>
  <c r="E265" i="29"/>
  <c r="E266" i="29"/>
  <c r="E267" i="29"/>
  <c r="E268" i="29"/>
  <c r="E269" i="29"/>
  <c r="E270" i="29"/>
  <c r="E271" i="29"/>
  <c r="E272" i="29"/>
  <c r="E273" i="29"/>
  <c r="E274" i="29"/>
  <c r="E275" i="29"/>
  <c r="E276" i="29"/>
  <c r="E277" i="29"/>
  <c r="E278" i="29"/>
  <c r="E279" i="29"/>
  <c r="E280" i="29"/>
  <c r="E281" i="29"/>
  <c r="E282" i="29"/>
  <c r="E283" i="29"/>
  <c r="E284" i="29"/>
  <c r="E285" i="29"/>
  <c r="E286" i="29"/>
  <c r="E287" i="29"/>
  <c r="E288" i="29"/>
  <c r="E289" i="29"/>
  <c r="E290" i="29"/>
  <c r="E291" i="29"/>
  <c r="E292" i="29"/>
  <c r="E293" i="29"/>
  <c r="E294" i="29"/>
  <c r="E295" i="29"/>
  <c r="E296" i="29"/>
  <c r="E297" i="29"/>
  <c r="E298" i="29"/>
  <c r="E299" i="29"/>
  <c r="E300" i="29"/>
  <c r="E301" i="29"/>
  <c r="E302" i="29"/>
  <c r="E303" i="29"/>
  <c r="E304" i="29"/>
  <c r="E305" i="29"/>
  <c r="E306" i="29"/>
  <c r="E307" i="29"/>
  <c r="E308" i="29"/>
  <c r="E309" i="29"/>
  <c r="E310" i="29"/>
  <c r="E311" i="29"/>
  <c r="E312" i="29"/>
  <c r="E313" i="29"/>
  <c r="E314" i="29"/>
  <c r="E315" i="29"/>
  <c r="E316" i="29"/>
  <c r="E317" i="29"/>
  <c r="E318" i="29"/>
  <c r="E319" i="29"/>
  <c r="E320" i="29"/>
  <c r="E321" i="29"/>
  <c r="E322" i="29"/>
  <c r="E323" i="29"/>
  <c r="E324" i="29"/>
  <c r="E325" i="29"/>
  <c r="E326" i="29"/>
  <c r="E327" i="29"/>
  <c r="E328" i="29"/>
  <c r="E329" i="29"/>
  <c r="E330" i="29"/>
  <c r="E331" i="29"/>
  <c r="E332" i="29"/>
  <c r="E333" i="29"/>
  <c r="E334" i="29"/>
  <c r="E335" i="29"/>
  <c r="E336" i="29"/>
  <c r="E337" i="29"/>
  <c r="E338" i="29"/>
  <c r="E339" i="29"/>
  <c r="E340" i="29"/>
  <c r="E341" i="29"/>
  <c r="E342" i="29"/>
  <c r="E343" i="29"/>
  <c r="E344" i="29"/>
  <c r="E345" i="29"/>
  <c r="E346" i="29"/>
  <c r="E347" i="29"/>
  <c r="E348" i="29"/>
  <c r="E349" i="29"/>
  <c r="E350" i="29"/>
  <c r="E351" i="29"/>
  <c r="E352" i="29"/>
  <c r="E353" i="29"/>
  <c r="E354" i="29"/>
  <c r="E355" i="29"/>
  <c r="E356" i="29"/>
  <c r="E357" i="29"/>
  <c r="E358" i="29"/>
  <c r="E359" i="29"/>
  <c r="E360" i="29"/>
  <c r="E361" i="29"/>
  <c r="E362" i="29"/>
  <c r="E363" i="29"/>
  <c r="E364" i="29"/>
  <c r="E365" i="29"/>
  <c r="E366" i="29"/>
  <c r="E367" i="29"/>
  <c r="E368" i="29"/>
  <c r="E369" i="29"/>
  <c r="E370" i="29"/>
  <c r="E371" i="29"/>
  <c r="E372" i="29"/>
  <c r="E373" i="29"/>
  <c r="E374" i="29"/>
  <c r="E375" i="29"/>
  <c r="E376" i="29"/>
  <c r="E377" i="29"/>
  <c r="E378" i="29"/>
  <c r="E379" i="29"/>
  <c r="E380" i="29"/>
  <c r="E381" i="29"/>
  <c r="E382" i="29"/>
  <c r="E383" i="29"/>
  <c r="E384" i="29"/>
  <c r="E385" i="29"/>
  <c r="E386" i="29"/>
  <c r="E387" i="29"/>
  <c r="E388" i="29"/>
  <c r="E389" i="29"/>
  <c r="E390" i="29"/>
  <c r="E391" i="29"/>
  <c r="E392" i="29"/>
  <c r="E393" i="29"/>
  <c r="E394" i="29"/>
  <c r="E395" i="29"/>
  <c r="E396" i="29"/>
  <c r="E397" i="29"/>
  <c r="E398" i="29"/>
  <c r="E399" i="29"/>
  <c r="E400" i="29"/>
  <c r="E401" i="29"/>
  <c r="E402" i="29"/>
  <c r="E403" i="29"/>
  <c r="E404" i="29"/>
  <c r="E405" i="29"/>
  <c r="E406" i="29"/>
  <c r="E407" i="29"/>
  <c r="E408" i="29"/>
  <c r="E409" i="29"/>
  <c r="E410" i="29"/>
  <c r="E411" i="29"/>
  <c r="E4" i="29"/>
  <c r="I5" i="28"/>
  <c r="I6" i="28"/>
  <c r="I7" i="28"/>
  <c r="I8" i="28"/>
  <c r="I9" i="28"/>
  <c r="I10" i="28"/>
  <c r="I11" i="28"/>
  <c r="I12" i="28"/>
  <c r="I13" i="28"/>
  <c r="I14" i="28"/>
  <c r="I15" i="28"/>
  <c r="I16" i="28"/>
  <c r="I17" i="28"/>
  <c r="I18" i="28"/>
  <c r="I19" i="28"/>
  <c r="I20" i="28"/>
  <c r="I21" i="28"/>
  <c r="I22" i="28"/>
  <c r="I23" i="28"/>
  <c r="I24" i="28"/>
  <c r="I25" i="28"/>
  <c r="I26" i="28"/>
  <c r="I27" i="28"/>
  <c r="I28" i="28"/>
  <c r="I29" i="28"/>
  <c r="I30" i="28"/>
  <c r="I31" i="28"/>
  <c r="I32" i="28"/>
  <c r="I33" i="28"/>
  <c r="I34" i="28"/>
  <c r="I35" i="28"/>
  <c r="I36" i="28"/>
  <c r="I37" i="28"/>
  <c r="I38" i="28"/>
  <c r="I39" i="28"/>
  <c r="I40" i="28"/>
  <c r="I41" i="28"/>
  <c r="I42" i="28"/>
  <c r="I43" i="28"/>
  <c r="I44" i="28"/>
  <c r="I45" i="28"/>
  <c r="I46" i="28"/>
  <c r="I47" i="28"/>
  <c r="I48" i="28"/>
  <c r="I49" i="28"/>
  <c r="I50" i="28"/>
  <c r="I51" i="28"/>
  <c r="I52" i="28"/>
  <c r="I53" i="28"/>
  <c r="I54" i="28"/>
  <c r="I55" i="28"/>
  <c r="I56" i="28"/>
  <c r="I57" i="28"/>
  <c r="I58" i="28"/>
  <c r="I59" i="28"/>
  <c r="I60" i="28"/>
  <c r="I61" i="28"/>
  <c r="I62" i="28"/>
  <c r="I63" i="28"/>
  <c r="I64" i="28"/>
  <c r="I65" i="28"/>
  <c r="I66" i="28"/>
  <c r="I67" i="28"/>
  <c r="I68" i="28"/>
  <c r="I69" i="28"/>
  <c r="I70" i="28"/>
  <c r="I71" i="28"/>
  <c r="I72" i="28"/>
  <c r="I73" i="28"/>
  <c r="I74" i="28"/>
  <c r="I75" i="28"/>
  <c r="I76" i="28"/>
  <c r="I77" i="28"/>
  <c r="I78" i="28"/>
  <c r="I79" i="28"/>
  <c r="I80" i="28"/>
  <c r="I81" i="28"/>
  <c r="I82" i="28"/>
  <c r="I83" i="28"/>
  <c r="I84" i="28"/>
  <c r="I85" i="28"/>
  <c r="I86" i="28"/>
  <c r="I87" i="28"/>
  <c r="I88" i="28"/>
  <c r="I89" i="28"/>
  <c r="I90" i="28"/>
  <c r="I91" i="28"/>
  <c r="I92" i="28"/>
  <c r="I93" i="28"/>
  <c r="I94" i="28"/>
  <c r="I95" i="28"/>
  <c r="I96" i="28"/>
  <c r="I97" i="28"/>
  <c r="I98" i="28"/>
  <c r="I99" i="28"/>
  <c r="I100" i="28"/>
  <c r="I101" i="28"/>
  <c r="I102" i="28"/>
  <c r="I103" i="28"/>
  <c r="I104" i="28"/>
  <c r="I105" i="28"/>
  <c r="I106" i="28"/>
  <c r="I107" i="28"/>
  <c r="I108" i="28"/>
  <c r="I109" i="28"/>
  <c r="I110" i="28"/>
  <c r="I111" i="28"/>
  <c r="I112" i="28"/>
  <c r="I113" i="28"/>
  <c r="I114" i="28"/>
  <c r="I115" i="28"/>
  <c r="I116" i="28"/>
  <c r="I117" i="28"/>
  <c r="I118" i="28"/>
  <c r="I119" i="28"/>
  <c r="I120" i="28"/>
  <c r="I121" i="28"/>
  <c r="I122" i="28"/>
  <c r="I123" i="28"/>
  <c r="I124" i="28"/>
  <c r="I125" i="28"/>
  <c r="I126" i="28"/>
  <c r="I127" i="28"/>
  <c r="I128" i="28"/>
  <c r="I129" i="28"/>
  <c r="I130" i="28"/>
  <c r="I131" i="28"/>
  <c r="I132" i="28"/>
  <c r="I133" i="28"/>
  <c r="I134" i="28"/>
  <c r="I135" i="28"/>
  <c r="I136" i="28"/>
  <c r="I137" i="28"/>
  <c r="I138" i="28"/>
  <c r="I139" i="28"/>
  <c r="I140" i="28"/>
  <c r="I141" i="28"/>
  <c r="I142" i="28"/>
  <c r="I143" i="28"/>
  <c r="I144" i="28"/>
  <c r="I145" i="28"/>
  <c r="I146" i="28"/>
  <c r="I147" i="28"/>
  <c r="I148" i="28"/>
  <c r="I149" i="28"/>
  <c r="I150" i="28"/>
  <c r="I151" i="28"/>
  <c r="I152" i="28"/>
  <c r="I153" i="28"/>
  <c r="I154" i="28"/>
  <c r="I155" i="28"/>
  <c r="I156" i="28"/>
  <c r="I157" i="28"/>
  <c r="I158" i="28"/>
  <c r="I159" i="28"/>
  <c r="I160" i="28"/>
  <c r="I161" i="28"/>
  <c r="I162" i="28"/>
  <c r="I163" i="28"/>
  <c r="I164" i="28"/>
  <c r="I165" i="28"/>
  <c r="I166" i="28"/>
  <c r="I167" i="28"/>
  <c r="I168" i="28"/>
  <c r="I169" i="28"/>
  <c r="I170" i="28"/>
  <c r="I171" i="28"/>
  <c r="I172" i="28"/>
  <c r="I173" i="28"/>
  <c r="I174" i="28"/>
  <c r="I175" i="28"/>
  <c r="I176" i="28"/>
  <c r="I177" i="28"/>
  <c r="I178" i="28"/>
  <c r="I179" i="28"/>
  <c r="I180" i="28"/>
  <c r="I181" i="28"/>
  <c r="I182" i="28"/>
  <c r="I183" i="28"/>
  <c r="I184" i="28"/>
  <c r="I185" i="28"/>
  <c r="I186" i="28"/>
  <c r="I187" i="28"/>
  <c r="I188" i="28"/>
  <c r="I189" i="28"/>
  <c r="I190" i="28"/>
  <c r="I191" i="28"/>
  <c r="I192" i="28"/>
  <c r="I193" i="28"/>
  <c r="I194" i="28"/>
  <c r="I195" i="28"/>
  <c r="I196" i="28"/>
  <c r="I197" i="28"/>
  <c r="I198" i="28"/>
  <c r="I199" i="28"/>
  <c r="I200" i="28"/>
  <c r="I201" i="28"/>
  <c r="I202" i="28"/>
  <c r="I203" i="28"/>
  <c r="I204" i="28"/>
  <c r="I205" i="28"/>
  <c r="I206" i="28"/>
  <c r="I207" i="28"/>
  <c r="I208" i="28"/>
  <c r="I209" i="28"/>
  <c r="I210" i="28"/>
  <c r="I211" i="28"/>
  <c r="I212" i="28"/>
  <c r="I213" i="28"/>
  <c r="I214" i="28"/>
  <c r="I215" i="28"/>
  <c r="I216" i="28"/>
  <c r="I217" i="28"/>
  <c r="I218" i="28"/>
  <c r="I219" i="28"/>
  <c r="I220" i="28"/>
  <c r="I221" i="28"/>
  <c r="I222" i="28"/>
  <c r="I223" i="28"/>
  <c r="I224" i="28"/>
  <c r="I225" i="28"/>
  <c r="I226" i="28"/>
  <c r="I227" i="28"/>
  <c r="I228" i="28"/>
  <c r="I229" i="28"/>
  <c r="I230" i="28"/>
  <c r="I231" i="28"/>
  <c r="I232" i="28"/>
  <c r="I233" i="28"/>
  <c r="I234" i="28"/>
  <c r="I235" i="28"/>
  <c r="I236" i="28"/>
  <c r="I237" i="28"/>
  <c r="I238" i="28"/>
  <c r="I239" i="28"/>
  <c r="I240" i="28"/>
  <c r="I241" i="28"/>
  <c r="I242" i="28"/>
  <c r="I243" i="28"/>
  <c r="I244" i="28"/>
  <c r="I245" i="28"/>
  <c r="I246" i="28"/>
  <c r="I247" i="28"/>
  <c r="I248" i="28"/>
  <c r="I249" i="28"/>
  <c r="I250" i="28"/>
  <c r="I251" i="28"/>
  <c r="I252" i="28"/>
  <c r="I253" i="28"/>
  <c r="I254" i="28"/>
  <c r="I255" i="28"/>
  <c r="I256" i="28"/>
  <c r="I257" i="28"/>
  <c r="I258" i="28"/>
  <c r="I259" i="28"/>
  <c r="I260" i="28"/>
  <c r="I261" i="28"/>
  <c r="I262" i="28"/>
  <c r="I263" i="28"/>
  <c r="I264" i="28"/>
  <c r="I265" i="28"/>
  <c r="I266" i="28"/>
  <c r="I267" i="28"/>
  <c r="I268" i="28"/>
  <c r="I269" i="28"/>
  <c r="I270" i="28"/>
  <c r="I271" i="28"/>
  <c r="I272" i="28"/>
  <c r="I273" i="28"/>
  <c r="I274" i="28"/>
  <c r="I275" i="28"/>
  <c r="I276" i="28"/>
  <c r="I277" i="28"/>
  <c r="I278" i="28"/>
  <c r="I279" i="28"/>
  <c r="I280" i="28"/>
  <c r="I281" i="28"/>
  <c r="I282" i="28"/>
  <c r="I283" i="28"/>
  <c r="I284" i="28"/>
  <c r="I285" i="28"/>
  <c r="I286" i="28"/>
  <c r="I287" i="28"/>
  <c r="I288" i="28"/>
  <c r="I289" i="28"/>
  <c r="I290" i="28"/>
  <c r="I291" i="28"/>
  <c r="I292" i="28"/>
  <c r="I293" i="28"/>
  <c r="I294" i="28"/>
  <c r="I295" i="28"/>
  <c r="I296" i="28"/>
  <c r="I297" i="28"/>
  <c r="I298" i="28"/>
  <c r="I299" i="28"/>
  <c r="I300" i="28"/>
  <c r="I301" i="28"/>
  <c r="I302" i="28"/>
  <c r="I303" i="28"/>
  <c r="L3" i="26"/>
  <c r="J7" i="26"/>
  <c r="J8" i="26"/>
  <c r="J9" i="26"/>
  <c r="J10" i="26"/>
  <c r="J11" i="26"/>
  <c r="J12" i="26"/>
  <c r="J13" i="26"/>
  <c r="J14" i="26"/>
  <c r="J6" i="26"/>
  <c r="G7" i="26"/>
  <c r="H7" i="26"/>
  <c r="G8" i="26"/>
  <c r="G9" i="26"/>
  <c r="G10" i="26"/>
  <c r="G6" i="26"/>
  <c r="H10" i="26"/>
  <c r="H9" i="26"/>
  <c r="H8" i="26"/>
  <c r="C19" i="26"/>
  <c r="A19" i="26"/>
  <c r="K3" i="28"/>
  <c r="B19" i="26"/>
  <c r="O34" i="29"/>
  <c r="O94" i="29"/>
  <c r="O64" i="29"/>
  <c r="O4" i="29"/>
  <c r="O142" i="29"/>
  <c r="O166" i="29"/>
  <c r="O190" i="29"/>
  <c r="O214" i="29"/>
  <c r="O238" i="29"/>
  <c r="O262" i="29"/>
  <c r="O286" i="29"/>
  <c r="O310" i="29"/>
  <c r="O334" i="29"/>
  <c r="O358" i="29"/>
  <c r="O382" i="29"/>
  <c r="O406" i="29"/>
  <c r="O136" i="29"/>
  <c r="O160" i="29"/>
  <c r="O184" i="29"/>
  <c r="O208" i="29"/>
  <c r="O232" i="29"/>
  <c r="O256" i="29"/>
  <c r="O280" i="29"/>
  <c r="O304" i="29"/>
  <c r="O328" i="29"/>
  <c r="O352" i="29"/>
  <c r="O376" i="29"/>
  <c r="O400" i="29"/>
  <c r="O130" i="29"/>
  <c r="O154" i="29"/>
  <c r="O178" i="29"/>
  <c r="O202" i="29"/>
  <c r="O226" i="29"/>
  <c r="O250" i="29"/>
  <c r="O274" i="29"/>
  <c r="O298" i="29"/>
  <c r="O322" i="29"/>
  <c r="O346" i="29"/>
  <c r="O370" i="29"/>
  <c r="O394" i="29"/>
  <c r="G11" i="26"/>
  <c r="H11" i="26"/>
  <c r="O124" i="29"/>
  <c r="O148" i="29"/>
  <c r="O172" i="29"/>
  <c r="O196" i="29"/>
  <c r="O220" i="29"/>
  <c r="O244" i="29"/>
  <c r="O268" i="29"/>
  <c r="O292" i="29"/>
  <c r="O316" i="29"/>
  <c r="O340" i="29"/>
  <c r="O364" i="29"/>
  <c r="O388" i="29"/>
  <c r="O58" i="29"/>
  <c r="O118" i="29"/>
  <c r="O28" i="29"/>
  <c r="O88" i="29"/>
  <c r="O22" i="29"/>
  <c r="O82" i="29"/>
  <c r="O52" i="29"/>
  <c r="O112" i="29"/>
  <c r="O46" i="29"/>
  <c r="O106" i="29"/>
  <c r="O16" i="29"/>
  <c r="O76" i="29"/>
  <c r="O10" i="29"/>
  <c r="O70" i="29"/>
  <c r="O40" i="29"/>
  <c r="O100" i="29"/>
  <c r="I3" i="28"/>
  <c r="F45" i="26"/>
  <c r="F36" i="26"/>
  <c r="F48" i="26"/>
  <c r="F39" i="26"/>
  <c r="F43" i="26"/>
  <c r="F56" i="26"/>
  <c r="F50" i="26"/>
  <c r="F32" i="26"/>
  <c r="F59" i="26"/>
  <c r="F46" i="26"/>
  <c r="F35" i="26"/>
  <c r="F61" i="26"/>
  <c r="F42" i="26"/>
  <c r="F60" i="26"/>
  <c r="F47" i="26"/>
  <c r="F34" i="26"/>
  <c r="F54" i="26"/>
  <c r="F57" i="26"/>
  <c r="F55" i="26"/>
  <c r="F33" i="26"/>
  <c r="F58" i="26"/>
  <c r="F52" i="26"/>
  <c r="F53" i="26"/>
  <c r="F62" i="26"/>
  <c r="F63" i="26"/>
  <c r="F49" i="26"/>
  <c r="F51" i="26"/>
  <c r="F44" i="26"/>
  <c r="F38" i="26"/>
  <c r="F41" i="26"/>
  <c r="F40" i="26"/>
  <c r="F37" i="26"/>
  <c r="G12" i="26"/>
  <c r="H12" i="26"/>
  <c r="G14" i="26"/>
  <c r="H14" i="26"/>
  <c r="G13" i="26"/>
  <c r="H13" i="26"/>
  <c r="H5" i="28"/>
  <c r="H28" i="28"/>
  <c r="H288" i="28"/>
  <c r="H172" i="28"/>
  <c r="H48" i="28"/>
  <c r="H76" i="28"/>
  <c r="H96" i="28"/>
  <c r="H124" i="28"/>
  <c r="H144" i="28"/>
  <c r="H192" i="28"/>
  <c r="H264" i="28"/>
  <c r="H220" i="28"/>
  <c r="H240" i="28"/>
  <c r="H268" i="28"/>
  <c r="H216" i="28"/>
  <c r="H232" i="28"/>
  <c r="H190" i="28"/>
  <c r="H70" i="28"/>
  <c r="H252" i="28"/>
  <c r="H58" i="28"/>
  <c r="H183" i="28"/>
  <c r="H39" i="28"/>
  <c r="H194" i="28"/>
  <c r="H50" i="28"/>
  <c r="H205" i="28"/>
  <c r="H61" i="28"/>
  <c r="H215" i="28"/>
  <c r="H71" i="28"/>
  <c r="H201" i="28"/>
  <c r="H57" i="28"/>
  <c r="H212" i="28"/>
  <c r="H68" i="28"/>
  <c r="H247" i="28"/>
  <c r="H103" i="28"/>
  <c r="H258" i="28"/>
  <c r="H114" i="28"/>
  <c r="H269" i="28"/>
  <c r="H125" i="28"/>
  <c r="H81" i="28"/>
  <c r="H292" i="28"/>
  <c r="H184" i="28"/>
  <c r="H274" i="28"/>
  <c r="H22" i="28"/>
  <c r="H204" i="28"/>
  <c r="H10" i="28"/>
  <c r="H171" i="28"/>
  <c r="H27" i="28"/>
  <c r="H182" i="28"/>
  <c r="H38" i="28"/>
  <c r="H193" i="28"/>
  <c r="H49" i="28"/>
  <c r="H203" i="28"/>
  <c r="H59" i="28"/>
  <c r="H189" i="28"/>
  <c r="H45" i="28"/>
  <c r="H200" i="28"/>
  <c r="H56" i="28"/>
  <c r="H235" i="28"/>
  <c r="H91" i="28"/>
  <c r="H246" i="28"/>
  <c r="H102" i="28"/>
  <c r="H257" i="28"/>
  <c r="H113" i="28"/>
  <c r="H92" i="28"/>
  <c r="H244" i="28"/>
  <c r="H136" i="28"/>
  <c r="H226" i="28"/>
  <c r="H120" i="28"/>
  <c r="H156" i="28"/>
  <c r="H303" i="28"/>
  <c r="H159" i="28"/>
  <c r="H15" i="28"/>
  <c r="H170" i="28"/>
  <c r="H26" i="28"/>
  <c r="H181" i="28"/>
  <c r="H37" i="28"/>
  <c r="H191" i="28"/>
  <c r="H47" i="28"/>
  <c r="H177" i="28"/>
  <c r="H33" i="28"/>
  <c r="H188" i="28"/>
  <c r="H44" i="28"/>
  <c r="H223" i="28"/>
  <c r="H79" i="28"/>
  <c r="H234" i="28"/>
  <c r="H90" i="28"/>
  <c r="H245" i="28"/>
  <c r="H101" i="28"/>
  <c r="H207" i="28"/>
  <c r="H95" i="28"/>
  <c r="H282" i="28"/>
  <c r="H196" i="28"/>
  <c r="H88" i="28"/>
  <c r="H178" i="28"/>
  <c r="H4" i="28"/>
  <c r="H108" i="28"/>
  <c r="H291" i="28"/>
  <c r="H147" i="28"/>
  <c r="H302" i="28"/>
  <c r="H158" i="28"/>
  <c r="H14" i="28"/>
  <c r="H169" i="28"/>
  <c r="H25" i="28"/>
  <c r="H179" i="28"/>
  <c r="H35" i="28"/>
  <c r="H165" i="28"/>
  <c r="H21" i="28"/>
  <c r="H176" i="28"/>
  <c r="H32" i="28"/>
  <c r="H211" i="28"/>
  <c r="H67" i="28"/>
  <c r="H222" i="28"/>
  <c r="H78" i="28"/>
  <c r="H233" i="28"/>
  <c r="H89" i="28"/>
  <c r="H17" i="28"/>
  <c r="H84" i="28"/>
  <c r="H74" i="28"/>
  <c r="H127" i="28"/>
  <c r="H148" i="28"/>
  <c r="H40" i="28"/>
  <c r="H130" i="28"/>
  <c r="H256" i="28"/>
  <c r="H60" i="28"/>
  <c r="H279" i="28"/>
  <c r="H135" i="28"/>
  <c r="H290" i="28"/>
  <c r="H146" i="28"/>
  <c r="H301" i="28"/>
  <c r="H157" i="28"/>
  <c r="H13" i="28"/>
  <c r="H167" i="28"/>
  <c r="H23" i="28"/>
  <c r="H153" i="28"/>
  <c r="H9" i="28"/>
  <c r="H164" i="28"/>
  <c r="H20" i="28"/>
  <c r="H199" i="28"/>
  <c r="H55" i="28"/>
  <c r="H210" i="28"/>
  <c r="H66" i="28"/>
  <c r="H221" i="28"/>
  <c r="H77" i="28"/>
  <c r="H154" i="28"/>
  <c r="H85" i="28"/>
  <c r="H236" i="28"/>
  <c r="H149" i="28"/>
  <c r="H100" i="28"/>
  <c r="H238" i="28"/>
  <c r="H82" i="28"/>
  <c r="H208" i="28"/>
  <c r="H12" i="28"/>
  <c r="H267" i="28"/>
  <c r="H123" i="28"/>
  <c r="H278" i="28"/>
  <c r="H134" i="28"/>
  <c r="H289" i="28"/>
  <c r="H145" i="28"/>
  <c r="H299" i="28"/>
  <c r="H155" i="28"/>
  <c r="H11" i="28"/>
  <c r="H141" i="28"/>
  <c r="H297" i="28"/>
  <c r="H152" i="28"/>
  <c r="H8" i="28"/>
  <c r="H187" i="28"/>
  <c r="H43" i="28"/>
  <c r="H198" i="28"/>
  <c r="H54" i="28"/>
  <c r="H209" i="28"/>
  <c r="H65" i="28"/>
  <c r="H29" i="28"/>
  <c r="H166" i="28"/>
  <c r="H229" i="28"/>
  <c r="H138" i="28"/>
  <c r="H52" i="28"/>
  <c r="H276" i="28"/>
  <c r="H34" i="28"/>
  <c r="H160" i="28"/>
  <c r="H168" i="28"/>
  <c r="H255" i="28"/>
  <c r="H111" i="28"/>
  <c r="H266" i="28"/>
  <c r="H122" i="28"/>
  <c r="H277" i="28"/>
  <c r="H133" i="28"/>
  <c r="H287" i="28"/>
  <c r="H143" i="28"/>
  <c r="H273" i="28"/>
  <c r="H129" i="28"/>
  <c r="H284" i="28"/>
  <c r="H140" i="28"/>
  <c r="H285" i="28"/>
  <c r="H175" i="28"/>
  <c r="H31" i="28"/>
  <c r="H186" i="28"/>
  <c r="H42" i="28"/>
  <c r="H197" i="28"/>
  <c r="H53" i="28"/>
  <c r="H63" i="28"/>
  <c r="H271" i="28"/>
  <c r="H286" i="28"/>
  <c r="H228" i="28"/>
  <c r="H72" i="28"/>
  <c r="H112" i="28"/>
  <c r="H298" i="28"/>
  <c r="H243" i="28"/>
  <c r="H99" i="28"/>
  <c r="H254" i="28"/>
  <c r="H110" i="28"/>
  <c r="H265" i="28"/>
  <c r="H121" i="28"/>
  <c r="H275" i="28"/>
  <c r="H131" i="28"/>
  <c r="H261" i="28"/>
  <c r="H117" i="28"/>
  <c r="H272" i="28"/>
  <c r="H128" i="28"/>
  <c r="H296" i="28"/>
  <c r="H163" i="28"/>
  <c r="H19" i="28"/>
  <c r="H174" i="28"/>
  <c r="H30" i="28"/>
  <c r="H185" i="28"/>
  <c r="H41" i="28"/>
  <c r="H173" i="28"/>
  <c r="H24" i="28"/>
  <c r="H239" i="28"/>
  <c r="H293" i="28"/>
  <c r="H142" i="28"/>
  <c r="H180" i="28"/>
  <c r="H262" i="28"/>
  <c r="H64" i="28"/>
  <c r="H250" i="28"/>
  <c r="H231" i="28"/>
  <c r="H87" i="28"/>
  <c r="H242" i="28"/>
  <c r="H98" i="28"/>
  <c r="H253" i="28"/>
  <c r="H109" i="28"/>
  <c r="H263" i="28"/>
  <c r="H119" i="28"/>
  <c r="H249" i="28"/>
  <c r="H105" i="28"/>
  <c r="H260" i="28"/>
  <c r="H116" i="28"/>
  <c r="H295" i="28"/>
  <c r="H151" i="28"/>
  <c r="H7" i="28"/>
  <c r="H162" i="28"/>
  <c r="H18" i="28"/>
  <c r="H218" i="28"/>
  <c r="H46" i="28"/>
  <c r="H132" i="28"/>
  <c r="H214" i="28"/>
  <c r="H16" i="28"/>
  <c r="H202" i="28"/>
  <c r="H219" i="28"/>
  <c r="H75" i="28"/>
  <c r="H230" i="28"/>
  <c r="H86" i="28"/>
  <c r="H241" i="28"/>
  <c r="H97" i="28"/>
  <c r="H251" i="28"/>
  <c r="H107" i="28"/>
  <c r="H237" i="28"/>
  <c r="H93" i="28"/>
  <c r="H248" i="28"/>
  <c r="H104" i="28"/>
  <c r="H283" i="28"/>
  <c r="H139" i="28"/>
  <c r="H294" i="28"/>
  <c r="H150" i="28"/>
  <c r="H6" i="28"/>
  <c r="H161" i="28"/>
  <c r="H94" i="28"/>
  <c r="H225" i="28"/>
  <c r="H280" i="28"/>
  <c r="H36" i="28"/>
  <c r="H118" i="28"/>
  <c r="H300" i="28"/>
  <c r="H106" i="28"/>
  <c r="H195" i="28"/>
  <c r="H51" i="28"/>
  <c r="H206" i="28"/>
  <c r="H62" i="28"/>
  <c r="H217" i="28"/>
  <c r="H73" i="28"/>
  <c r="H227" i="28"/>
  <c r="H83" i="28"/>
  <c r="H213" i="28"/>
  <c r="H69" i="28"/>
  <c r="H224" i="28"/>
  <c r="H80" i="28"/>
  <c r="H259" i="28"/>
  <c r="H115" i="28"/>
  <c r="H270" i="28"/>
  <c r="H126" i="28"/>
  <c r="H281" i="28"/>
  <c r="H137" i="28"/>
  <c r="Q438" i="30"/>
  <c r="Q498" i="30"/>
  <c r="Q558" i="30"/>
  <c r="Q618" i="30"/>
  <c r="Q678" i="30"/>
  <c r="Q738" i="30"/>
  <c r="Q798" i="30"/>
  <c r="Q858" i="30"/>
  <c r="Q918" i="30"/>
  <c r="Q978" i="30"/>
  <c r="Q1038" i="30"/>
  <c r="Q1098" i="30"/>
  <c r="Q1158" i="30"/>
  <c r="Q1218" i="30"/>
  <c r="Q418" i="30"/>
  <c r="Q478" i="30"/>
  <c r="Q538" i="30"/>
  <c r="Q598" i="30"/>
  <c r="Q658" i="30"/>
  <c r="Q458" i="30"/>
  <c r="Q518" i="30"/>
  <c r="Q578" i="30"/>
  <c r="Q638" i="30"/>
  <c r="Q698" i="30"/>
  <c r="Q758" i="30"/>
  <c r="Q818" i="30"/>
  <c r="Q878" i="30"/>
  <c r="Q938" i="30"/>
  <c r="Q998" i="30"/>
  <c r="Q1058" i="30"/>
  <c r="Q1118" i="30"/>
  <c r="Q1178" i="30"/>
  <c r="Q1238" i="30"/>
  <c r="Q1278" i="30"/>
  <c r="Q1338" i="30"/>
  <c r="Q1398" i="30"/>
  <c r="Q1458" i="30"/>
  <c r="Q1518" i="30"/>
  <c r="Q1578" i="30"/>
  <c r="Q1638" i="30"/>
  <c r="Q1698" i="30"/>
  <c r="Q1758" i="30"/>
  <c r="Q1818" i="30"/>
  <c r="Q718" i="30"/>
  <c r="Q898" i="30"/>
  <c r="Q958" i="30"/>
  <c r="Q1078" i="30"/>
  <c r="Q1318" i="30"/>
  <c r="Q1378" i="30"/>
  <c r="Q1438" i="30"/>
  <c r="Q1498" i="30"/>
  <c r="Q1558" i="30"/>
  <c r="Q1618" i="30"/>
  <c r="Q1678" i="30"/>
  <c r="Q1738" i="30"/>
  <c r="Q1798" i="30"/>
  <c r="Q1858" i="30"/>
  <c r="Q1918" i="30"/>
  <c r="Q1978" i="30"/>
  <c r="Q2038" i="30"/>
  <c r="Q2098" i="30"/>
  <c r="Q2158" i="30"/>
  <c r="Q838" i="30"/>
  <c r="Q1018" i="30"/>
  <c r="Q1198" i="30"/>
  <c r="Q1298" i="30"/>
  <c r="Q1358" i="30"/>
  <c r="Q1418" i="30"/>
  <c r="Q1478" i="30"/>
  <c r="Q1538" i="30"/>
  <c r="Q1598" i="30"/>
  <c r="Q1658" i="30"/>
  <c r="Q1718" i="30"/>
  <c r="Q1778" i="30"/>
  <c r="Q1838" i="30"/>
  <c r="Q1898" i="30"/>
  <c r="Q1958" i="30"/>
  <c r="Q2018" i="30"/>
  <c r="Q2078" i="30"/>
  <c r="Q2138" i="30"/>
  <c r="Q2198" i="30"/>
  <c r="Q778" i="30"/>
  <c r="Q1258" i="30"/>
  <c r="Q2278" i="30"/>
  <c r="Q2338" i="30"/>
  <c r="Q2398" i="30"/>
  <c r="Q2458" i="30"/>
  <c r="Q2518" i="30"/>
  <c r="Q2578" i="30"/>
  <c r="Q2638" i="30"/>
  <c r="Q2698" i="30"/>
  <c r="Q2758" i="30"/>
  <c r="Q1998" i="30"/>
  <c r="Q2178" i="30"/>
  <c r="Q2258" i="30"/>
  <c r="Q2318" i="30"/>
  <c r="Q2378" i="30"/>
  <c r="Q2438" i="30"/>
  <c r="Q2498" i="30"/>
  <c r="Q2558" i="30"/>
  <c r="Q2618" i="30"/>
  <c r="Q2678" i="30"/>
  <c r="Q2738" i="30"/>
  <c r="Q2798" i="30"/>
  <c r="Q2778" i="30"/>
  <c r="Q1938" i="30"/>
  <c r="Q1878" i="30"/>
  <c r="Q2058" i="30"/>
  <c r="Q2218" i="30"/>
  <c r="Q1138" i="30"/>
  <c r="Q2478" i="30"/>
  <c r="Q2718" i="30"/>
  <c r="Q2238" i="30"/>
  <c r="Q2298" i="30"/>
  <c r="Q2358" i="30"/>
  <c r="Q2418" i="30"/>
  <c r="Q2538" i="30"/>
  <c r="Q2598" i="30"/>
  <c r="Q2658" i="30"/>
  <c r="Q2118" i="30"/>
  <c r="Q462" i="30"/>
  <c r="Q522" i="30"/>
  <c r="Q582" i="30"/>
  <c r="Q642" i="30"/>
  <c r="Q702" i="30"/>
  <c r="Q762" i="30"/>
  <c r="Q822" i="30"/>
  <c r="Q882" i="30"/>
  <c r="Q942" i="30"/>
  <c r="Q1002" i="30"/>
  <c r="Q1062" i="30"/>
  <c r="Q1122" i="30"/>
  <c r="Q1182" i="30"/>
  <c r="Q1242" i="30"/>
  <c r="Q442" i="30"/>
  <c r="Q502" i="30"/>
  <c r="Q562" i="30"/>
  <c r="Q622" i="30"/>
  <c r="Q422" i="30"/>
  <c r="Q482" i="30"/>
  <c r="Q542" i="30"/>
  <c r="Q602" i="30"/>
  <c r="Q662" i="30"/>
  <c r="Q722" i="30"/>
  <c r="Q782" i="30"/>
  <c r="Q842" i="30"/>
  <c r="Q902" i="30"/>
  <c r="Q962" i="30"/>
  <c r="Q1022" i="30"/>
  <c r="Q1082" i="30"/>
  <c r="Q1142" i="30"/>
  <c r="Q1202" i="30"/>
  <c r="Q1262" i="30"/>
  <c r="Q1302" i="30"/>
  <c r="Q1362" i="30"/>
  <c r="Q1422" i="30"/>
  <c r="Q1482" i="30"/>
  <c r="Q1542" i="30"/>
  <c r="Q1602" i="30"/>
  <c r="Q1662" i="30"/>
  <c r="Q1722" i="30"/>
  <c r="Q1782" i="30"/>
  <c r="Q682" i="30"/>
  <c r="Q862" i="30"/>
  <c r="Q982" i="30"/>
  <c r="Q1102" i="30"/>
  <c r="Q1282" i="30"/>
  <c r="Q1342" i="30"/>
  <c r="Q1402" i="30"/>
  <c r="Q1462" i="30"/>
  <c r="Q1522" i="30"/>
  <c r="Q1582" i="30"/>
  <c r="Q1642" i="30"/>
  <c r="Q1702" i="30"/>
  <c r="Q1762" i="30"/>
  <c r="Q1822" i="30"/>
  <c r="Q1882" i="30"/>
  <c r="Q1942" i="30"/>
  <c r="Q2002" i="30"/>
  <c r="Q2062" i="30"/>
  <c r="Q2122" i="30"/>
  <c r="Q2182" i="30"/>
  <c r="Q802" i="30"/>
  <c r="Q1042" i="30"/>
  <c r="Q1322" i="30"/>
  <c r="Q1382" i="30"/>
  <c r="Q1442" i="30"/>
  <c r="Q1502" i="30"/>
  <c r="Q1562" i="30"/>
  <c r="Q1622" i="30"/>
  <c r="Q1682" i="30"/>
  <c r="Q1742" i="30"/>
  <c r="Q1802" i="30"/>
  <c r="Q1862" i="30"/>
  <c r="Q1922" i="30"/>
  <c r="Q1982" i="30"/>
  <c r="Q2042" i="30"/>
  <c r="Q2102" i="30"/>
  <c r="Q2162" i="30"/>
  <c r="Q2222" i="30"/>
  <c r="Q1222" i="30"/>
  <c r="Q742" i="30"/>
  <c r="Q922" i="30"/>
  <c r="Q1162" i="30"/>
  <c r="Q2242" i="30"/>
  <c r="Q2302" i="30"/>
  <c r="Q2362" i="30"/>
  <c r="Q2422" i="30"/>
  <c r="Q2482" i="30"/>
  <c r="Q2542" i="30"/>
  <c r="Q2602" i="30"/>
  <c r="Q2662" i="30"/>
  <c r="Q2722" i="30"/>
  <c r="Q2782" i="30"/>
  <c r="Q1962" i="30"/>
  <c r="Q2142" i="30"/>
  <c r="Q2082" i="30"/>
  <c r="Q2282" i="30"/>
  <c r="Q2342" i="30"/>
  <c r="Q2402" i="30"/>
  <c r="Q2462" i="30"/>
  <c r="Q2522" i="30"/>
  <c r="Q2582" i="30"/>
  <c r="Q2642" i="30"/>
  <c r="Q2702" i="30"/>
  <c r="Q2762" i="30"/>
  <c r="Q1842" i="30"/>
  <c r="Q2022" i="30"/>
  <c r="Q2202" i="30"/>
  <c r="Q2682" i="30"/>
  <c r="Q2802" i="30"/>
  <c r="Q1902" i="30"/>
  <c r="Q2622" i="30"/>
  <c r="Q2502" i="30"/>
  <c r="Q2562" i="30"/>
  <c r="Q2262" i="30"/>
  <c r="Q2322" i="30"/>
  <c r="Q2382" i="30"/>
  <c r="Q2442" i="30"/>
  <c r="Q2742" i="30"/>
  <c r="Q42" i="30"/>
  <c r="Q102" i="30"/>
  <c r="Q162" i="30"/>
  <c r="Q222" i="30"/>
  <c r="Q282" i="30"/>
  <c r="Q342" i="30"/>
  <c r="Q402" i="30"/>
  <c r="Q22" i="30"/>
  <c r="Q82" i="30"/>
  <c r="Q142" i="30"/>
  <c r="Q202" i="30"/>
  <c r="Q262" i="30"/>
  <c r="Q322" i="30"/>
  <c r="Q382" i="30"/>
  <c r="Q12" i="30"/>
  <c r="Q72" i="30"/>
  <c r="Q132" i="30"/>
  <c r="Q192" i="30"/>
  <c r="Q252" i="30"/>
  <c r="Q312" i="30"/>
  <c r="Q372" i="30"/>
  <c r="Q432" i="30"/>
  <c r="Q492" i="30"/>
  <c r="Q552" i="30"/>
  <c r="Q612" i="30"/>
  <c r="Q672" i="30"/>
  <c r="Q732" i="30"/>
  <c r="Q792" i="30"/>
  <c r="Q852" i="30"/>
  <c r="Q912" i="30"/>
  <c r="Q972" i="30"/>
  <c r="Q1032" i="30"/>
  <c r="Q1092" i="30"/>
  <c r="Q1152" i="30"/>
  <c r="Q62" i="30"/>
  <c r="Q122" i="30"/>
  <c r="Q182" i="30"/>
  <c r="Q242" i="30"/>
  <c r="Q302" i="30"/>
  <c r="Q362" i="30"/>
  <c r="Q52" i="30"/>
  <c r="Q112" i="30"/>
  <c r="Q172" i="30"/>
  <c r="Q232" i="30"/>
  <c r="Q292" i="30"/>
  <c r="Q352" i="30"/>
  <c r="Q412" i="30"/>
  <c r="Q472" i="30"/>
  <c r="Q532" i="30"/>
  <c r="Q592" i="30"/>
  <c r="Q652" i="30"/>
  <c r="Q712" i="30"/>
  <c r="Q772" i="30"/>
  <c r="Q832" i="30"/>
  <c r="Q892" i="30"/>
  <c r="Q952" i="30"/>
  <c r="Q1012" i="30"/>
  <c r="Q1072" i="30"/>
  <c r="Q1132" i="30"/>
  <c r="Q1192" i="30"/>
  <c r="Q1052" i="30"/>
  <c r="Q752" i="30"/>
  <c r="Q1232" i="30"/>
  <c r="Q1292" i="30"/>
  <c r="Q1352" i="30"/>
  <c r="Q1412" i="30"/>
  <c r="Q152" i="30"/>
  <c r="Q332" i="30"/>
  <c r="Q512" i="30"/>
  <c r="Q932" i="30"/>
  <c r="Q1172" i="30"/>
  <c r="Q1212" i="30"/>
  <c r="Q1252" i="30"/>
  <c r="Q692" i="30"/>
  <c r="Q872" i="30"/>
  <c r="Q1332" i="30"/>
  <c r="Q1392" i="30"/>
  <c r="Q1452" i="30"/>
  <c r="Q1512" i="30"/>
  <c r="Q1572" i="30"/>
  <c r="Q1632" i="30"/>
  <c r="Q1692" i="30"/>
  <c r="Q1752" i="30"/>
  <c r="Q1812" i="30"/>
  <c r="Q32" i="30"/>
  <c r="Q212" i="30"/>
  <c r="Q392" i="30"/>
  <c r="Q572" i="30"/>
  <c r="Q992" i="30"/>
  <c r="Q1272" i="30"/>
  <c r="Q1112" i="30"/>
  <c r="Q812" i="30"/>
  <c r="Q1312" i="30"/>
  <c r="Q1372" i="30"/>
  <c r="Q1432" i="30"/>
  <c r="Q1492" i="30"/>
  <c r="Q1552" i="30"/>
  <c r="Q1612" i="30"/>
  <c r="Q1672" i="30"/>
  <c r="Q1732" i="30"/>
  <c r="Q1792" i="30"/>
  <c r="Q1852" i="30"/>
  <c r="Q1912" i="30"/>
  <c r="Q1972" i="30"/>
  <c r="Q2032" i="30"/>
  <c r="Q2092" i="30"/>
  <c r="Q2152" i="30"/>
  <c r="Q2212" i="30"/>
  <c r="Q1472" i="30"/>
  <c r="Q1652" i="30"/>
  <c r="Q1832" i="30"/>
  <c r="Q1872" i="30"/>
  <c r="Q2052" i="30"/>
  <c r="Q1892" i="30"/>
  <c r="Q1592" i="30"/>
  <c r="Q1772" i="30"/>
  <c r="Q92" i="30"/>
  <c r="Q2232" i="30"/>
  <c r="Q272" i="30"/>
  <c r="Q1932" i="30"/>
  <c r="Q2112" i="30"/>
  <c r="Q452" i="30"/>
  <c r="Q1952" i="30"/>
  <c r="Q2132" i="30"/>
  <c r="Q2272" i="30"/>
  <c r="Q2332" i="30"/>
  <c r="Q2392" i="30"/>
  <c r="Q2452" i="30"/>
  <c r="Q2512" i="30"/>
  <c r="Q2572" i="30"/>
  <c r="Q2632" i="30"/>
  <c r="Q2692" i="30"/>
  <c r="Q2752" i="30"/>
  <c r="Q632" i="30"/>
  <c r="Q1532" i="30"/>
  <c r="Q1712" i="30"/>
  <c r="Q1992" i="30"/>
  <c r="Q2012" i="30"/>
  <c r="Q2192" i="30"/>
  <c r="Q2252" i="30"/>
  <c r="Q2312" i="30"/>
  <c r="Q2372" i="30"/>
  <c r="Q2432" i="30"/>
  <c r="Q2492" i="30"/>
  <c r="Q2552" i="30"/>
  <c r="Q2612" i="30"/>
  <c r="Q2672" i="30"/>
  <c r="Q2732" i="30"/>
  <c r="Q2792" i="30"/>
  <c r="Q2172" i="30"/>
  <c r="Q2412" i="30"/>
  <c r="Q2592" i="30"/>
  <c r="Q2772" i="30"/>
  <c r="Q2652" i="30"/>
  <c r="Q2472" i="30"/>
  <c r="Q2352" i="30"/>
  <c r="Q2532" i="30"/>
  <c r="Q2712" i="30"/>
  <c r="Q2072" i="30"/>
  <c r="Q2292" i="30"/>
  <c r="Q18" i="30"/>
  <c r="Q78" i="30"/>
  <c r="Q138" i="30"/>
  <c r="Q198" i="30"/>
  <c r="Q258" i="30"/>
  <c r="Q318" i="30"/>
  <c r="Q378" i="30"/>
  <c r="Q58" i="30"/>
  <c r="Q118" i="30"/>
  <c r="Q178" i="30"/>
  <c r="Q238" i="30"/>
  <c r="Q298" i="30"/>
  <c r="Q358" i="30"/>
  <c r="Q48" i="30"/>
  <c r="Q108" i="30"/>
  <c r="Q168" i="30"/>
  <c r="Q228" i="30"/>
  <c r="Q288" i="30"/>
  <c r="Q348" i="30"/>
  <c r="Q408" i="30"/>
  <c r="Q468" i="30"/>
  <c r="Q528" i="30"/>
  <c r="Q588" i="30"/>
  <c r="Q648" i="30"/>
  <c r="Q708" i="30"/>
  <c r="Q768" i="30"/>
  <c r="Q828" i="30"/>
  <c r="Q888" i="30"/>
  <c r="Q948" i="30"/>
  <c r="Q1008" i="30"/>
  <c r="Q1068" i="30"/>
  <c r="Q1128" i="30"/>
  <c r="Q1188" i="30"/>
  <c r="Q38" i="30"/>
  <c r="Q98" i="30"/>
  <c r="Q158" i="30"/>
  <c r="Q218" i="30"/>
  <c r="Q278" i="30"/>
  <c r="Q338" i="30"/>
  <c r="Q398" i="30"/>
  <c r="Q28" i="30"/>
  <c r="Q88" i="30"/>
  <c r="Q148" i="30"/>
  <c r="Q208" i="30"/>
  <c r="Q268" i="30"/>
  <c r="Q328" i="30"/>
  <c r="Q388" i="30"/>
  <c r="Q448" i="30"/>
  <c r="Q508" i="30"/>
  <c r="Q568" i="30"/>
  <c r="Q628" i="30"/>
  <c r="Q688" i="30"/>
  <c r="Q748" i="30"/>
  <c r="Q808" i="30"/>
  <c r="Q868" i="30"/>
  <c r="Q928" i="30"/>
  <c r="Q988" i="30"/>
  <c r="Q1048" i="30"/>
  <c r="Q1108" i="30"/>
  <c r="Q1168" i="30"/>
  <c r="Q1228" i="30"/>
  <c r="Q8" i="30"/>
  <c r="Q188" i="30"/>
  <c r="Q368" i="30"/>
  <c r="Q548" i="30"/>
  <c r="Q788" i="30"/>
  <c r="Q1208" i="30"/>
  <c r="Q1248" i="30"/>
  <c r="Q1328" i="30"/>
  <c r="Q1388" i="30"/>
  <c r="Q1148" i="30"/>
  <c r="Q1268" i="30"/>
  <c r="Q68" i="30"/>
  <c r="Q248" i="30"/>
  <c r="Q428" i="30"/>
  <c r="Q608" i="30"/>
  <c r="Q728" i="30"/>
  <c r="Q908" i="30"/>
  <c r="Q1308" i="30"/>
  <c r="Q1368" i="30"/>
  <c r="Q1428" i="30"/>
  <c r="Q1488" i="30"/>
  <c r="Q1548" i="30"/>
  <c r="Q1608" i="30"/>
  <c r="Q1668" i="30"/>
  <c r="Q1728" i="30"/>
  <c r="Q1788" i="30"/>
  <c r="Q968" i="30"/>
  <c r="Q1088" i="30"/>
  <c r="Q128" i="30"/>
  <c r="Q308" i="30"/>
  <c r="Q488" i="30"/>
  <c r="Q668" i="30"/>
  <c r="Q848" i="30"/>
  <c r="Q1288" i="30"/>
  <c r="Q1348" i="30"/>
  <c r="Q1408" i="30"/>
  <c r="Q1468" i="30"/>
  <c r="Q1528" i="30"/>
  <c r="Q1588" i="30"/>
  <c r="Q1648" i="30"/>
  <c r="Q1708" i="30"/>
  <c r="Q1768" i="30"/>
  <c r="Q1828" i="30"/>
  <c r="Q1888" i="30"/>
  <c r="Q1948" i="30"/>
  <c r="Q2008" i="30"/>
  <c r="Q2068" i="30"/>
  <c r="Q2128" i="30"/>
  <c r="Q2188" i="30"/>
  <c r="Q1928" i="30"/>
  <c r="Q2228" i="30"/>
  <c r="Q1908" i="30"/>
  <c r="Q2088" i="30"/>
  <c r="Q1028" i="30"/>
  <c r="Q1968" i="30"/>
  <c r="Q2148" i="30"/>
  <c r="Q1508" i="30"/>
  <c r="Q1688" i="30"/>
  <c r="Q1988" i="30"/>
  <c r="Q2168" i="30"/>
  <c r="Q2248" i="30"/>
  <c r="Q2308" i="30"/>
  <c r="Q2368" i="30"/>
  <c r="Q2428" i="30"/>
  <c r="Q2488" i="30"/>
  <c r="Q2548" i="30"/>
  <c r="Q2608" i="30"/>
  <c r="Q2668" i="30"/>
  <c r="Q2728" i="30"/>
  <c r="Q2788" i="30"/>
  <c r="Q2028" i="30"/>
  <c r="Q1848" i="30"/>
  <c r="Q1448" i="30"/>
  <c r="Q1628" i="30"/>
  <c r="Q1808" i="30"/>
  <c r="Q1868" i="30"/>
  <c r="Q2048" i="30"/>
  <c r="Q2208" i="30"/>
  <c r="Q2288" i="30"/>
  <c r="Q2348" i="30"/>
  <c r="Q2408" i="30"/>
  <c r="Q2468" i="30"/>
  <c r="Q2528" i="30"/>
  <c r="Q2588" i="30"/>
  <c r="Q2648" i="30"/>
  <c r="Q2708" i="30"/>
  <c r="Q2768" i="30"/>
  <c r="Q1568" i="30"/>
  <c r="Q1748" i="30"/>
  <c r="Q2268" i="30"/>
  <c r="Q2448" i="30"/>
  <c r="Q2628" i="30"/>
  <c r="Q2748" i="30"/>
  <c r="Q2108" i="30"/>
  <c r="Q2388" i="30"/>
  <c r="Q2568" i="30"/>
  <c r="Q2328" i="30"/>
  <c r="Q2508" i="30"/>
  <c r="Q2688" i="30"/>
  <c r="Q41" i="30"/>
  <c r="Q101" i="30"/>
  <c r="Q161" i="30"/>
  <c r="Q221" i="30"/>
  <c r="Q281" i="30"/>
  <c r="Q341" i="30"/>
  <c r="Q401" i="30"/>
  <c r="Q31" i="30"/>
  <c r="Q91" i="30"/>
  <c r="Q151" i="30"/>
  <c r="Q211" i="30"/>
  <c r="Q271" i="30"/>
  <c r="Q331" i="30"/>
  <c r="Q391" i="30"/>
  <c r="Q451" i="30"/>
  <c r="Q511" i="30"/>
  <c r="Q571" i="30"/>
  <c r="Q631" i="30"/>
  <c r="Q691" i="30"/>
  <c r="Q751" i="30"/>
  <c r="Q811" i="30"/>
  <c r="Q871" i="30"/>
  <c r="Q21" i="30"/>
  <c r="Q81" i="30"/>
  <c r="Q141" i="30"/>
  <c r="Q201" i="30"/>
  <c r="Q261" i="30"/>
  <c r="Q321" i="30"/>
  <c r="Q381" i="30"/>
  <c r="Q11" i="30"/>
  <c r="Q71" i="30"/>
  <c r="Q131" i="30"/>
  <c r="Q191" i="30"/>
  <c r="Q251" i="30"/>
  <c r="Q311" i="30"/>
  <c r="Q371" i="30"/>
  <c r="Q431" i="30"/>
  <c r="Q491" i="30"/>
  <c r="Q551" i="30"/>
  <c r="Q611" i="30"/>
  <c r="Q671" i="30"/>
  <c r="Q731" i="30"/>
  <c r="Q791" i="30"/>
  <c r="Q851" i="30"/>
  <c r="Q911" i="30"/>
  <c r="Q61" i="30"/>
  <c r="Q121" i="30"/>
  <c r="Q181" i="30"/>
  <c r="Q241" i="30"/>
  <c r="Q301" i="30"/>
  <c r="Q361" i="30"/>
  <c r="Q51" i="30"/>
  <c r="Q111" i="30"/>
  <c r="Q171" i="30"/>
  <c r="Q231" i="30"/>
  <c r="Q291" i="30"/>
  <c r="Q351" i="30"/>
  <c r="Q411" i="30"/>
  <c r="Q471" i="30"/>
  <c r="Q531" i="30"/>
  <c r="Q591" i="30"/>
  <c r="Q651" i="30"/>
  <c r="Q711" i="30"/>
  <c r="Q771" i="30"/>
  <c r="Q831" i="30"/>
  <c r="Q891" i="30"/>
  <c r="Q951" i="30"/>
  <c r="Q1011" i="30"/>
  <c r="Q1071" i="30"/>
  <c r="Q1131" i="30"/>
  <c r="Q1191" i="30"/>
  <c r="Q1251" i="30"/>
  <c r="Q1231" i="30"/>
  <c r="Q1291" i="30"/>
  <c r="Q1351" i="30"/>
  <c r="Q1411" i="30"/>
  <c r="Q1471" i="30"/>
  <c r="Q1531" i="30"/>
  <c r="Q1591" i="30"/>
  <c r="Q1651" i="30"/>
  <c r="Q1711" i="30"/>
  <c r="Q1771" i="30"/>
  <c r="Q1831" i="30"/>
  <c r="Q1891" i="30"/>
  <c r="Q1951" i="30"/>
  <c r="Q2011" i="30"/>
  <c r="Q2071" i="30"/>
  <c r="Q2131" i="30"/>
  <c r="Q2191" i="30"/>
  <c r="Q931" i="30"/>
  <c r="Q1031" i="30"/>
  <c r="Q1171" i="30"/>
  <c r="Q1211" i="30"/>
  <c r="Q1331" i="30"/>
  <c r="Q1391" i="30"/>
  <c r="Q991" i="30"/>
  <c r="Q1151" i="30"/>
  <c r="Q1271" i="30"/>
  <c r="Q1111" i="30"/>
  <c r="Q1311" i="30"/>
  <c r="Q1371" i="30"/>
  <c r="Q971" i="30"/>
  <c r="Q1091" i="30"/>
  <c r="Q1051" i="30"/>
  <c r="Q1851" i="30"/>
  <c r="Q2031" i="30"/>
  <c r="Q2471" i="30"/>
  <c r="Q2651" i="30"/>
  <c r="Q1451" i="30"/>
  <c r="Q1631" i="30"/>
  <c r="Q1811" i="30"/>
  <c r="Q1871" i="30"/>
  <c r="Q2051" i="30"/>
  <c r="Q2211" i="30"/>
  <c r="Q2771" i="30"/>
  <c r="Q1431" i="30"/>
  <c r="Q1611" i="30"/>
  <c r="Q1791" i="30"/>
  <c r="Q2291" i="30"/>
  <c r="Q2351" i="30"/>
  <c r="Q2531" i="30"/>
  <c r="Q2591" i="30"/>
  <c r="Q1911" i="30"/>
  <c r="Q2091" i="30"/>
  <c r="Q2231" i="30"/>
  <c r="Q1491" i="30"/>
  <c r="Q1571" i="30"/>
  <c r="Q1751" i="30"/>
  <c r="Q1931" i="30"/>
  <c r="Q2111" i="30"/>
  <c r="Q1671" i="30"/>
  <c r="Q1551" i="30"/>
  <c r="Q1731" i="30"/>
  <c r="Q2271" i="30"/>
  <c r="Q2331" i="30"/>
  <c r="Q2391" i="30"/>
  <c r="Q2451" i="30"/>
  <c r="Q2511" i="30"/>
  <c r="Q2571" i="30"/>
  <c r="Q2631" i="30"/>
  <c r="Q2691" i="30"/>
  <c r="Q2751" i="30"/>
  <c r="Q1971" i="30"/>
  <c r="Q2151" i="30"/>
  <c r="Q1511" i="30"/>
  <c r="Q1691" i="30"/>
  <c r="Q1991" i="30"/>
  <c r="Q2171" i="30"/>
  <c r="Q2411" i="30"/>
  <c r="Q2711" i="30"/>
  <c r="Q2371" i="30"/>
  <c r="Q2311" i="30"/>
  <c r="Q2491" i="30"/>
  <c r="Q2671" i="30"/>
  <c r="Q2731" i="30"/>
  <c r="Q2551" i="30"/>
  <c r="Q2251" i="30"/>
  <c r="Q2431" i="30"/>
  <c r="Q2611" i="30"/>
  <c r="Q2791" i="30"/>
  <c r="Q6" i="30"/>
  <c r="Q66" i="30"/>
  <c r="Q126" i="30"/>
  <c r="Q186" i="30"/>
  <c r="Q246" i="30"/>
  <c r="Q306" i="30"/>
  <c r="Q366" i="30"/>
  <c r="Q426" i="30"/>
  <c r="Q486" i="30"/>
  <c r="Q546" i="30"/>
  <c r="Q606" i="30"/>
  <c r="Q666" i="30"/>
  <c r="Q726" i="30"/>
  <c r="Q786" i="30"/>
  <c r="Q846" i="30"/>
  <c r="Q906" i="30"/>
  <c r="Q966" i="30"/>
  <c r="Q1026" i="30"/>
  <c r="Q1086" i="30"/>
  <c r="Q1146" i="30"/>
  <c r="Q1206" i="30"/>
  <c r="Q1266" i="30"/>
  <c r="Q46" i="30"/>
  <c r="Q106" i="30"/>
  <c r="Q166" i="30"/>
  <c r="Q226" i="30"/>
  <c r="Q286" i="30"/>
  <c r="Q346" i="30"/>
  <c r="Q406" i="30"/>
  <c r="Q466" i="30"/>
  <c r="Q526" i="30"/>
  <c r="Q586" i="30"/>
  <c r="Q646" i="30"/>
  <c r="Q36" i="30"/>
  <c r="Q96" i="30"/>
  <c r="Q156" i="30"/>
  <c r="Q216" i="30"/>
  <c r="Q276" i="30"/>
  <c r="Q336" i="30"/>
  <c r="Q396" i="30"/>
  <c r="Q26" i="30"/>
  <c r="Q86" i="30"/>
  <c r="Q146" i="30"/>
  <c r="Q206" i="30"/>
  <c r="Q266" i="30"/>
  <c r="Q326" i="30"/>
  <c r="Q386" i="30"/>
  <c r="Q446" i="30"/>
  <c r="Q506" i="30"/>
  <c r="Q566" i="30"/>
  <c r="Q626" i="30"/>
  <c r="Q686" i="30"/>
  <c r="Q746" i="30"/>
  <c r="Q806" i="30"/>
  <c r="Q866" i="30"/>
  <c r="Q926" i="30"/>
  <c r="Q986" i="30"/>
  <c r="Q1046" i="30"/>
  <c r="Q1106" i="30"/>
  <c r="Q1166" i="30"/>
  <c r="Q1226" i="30"/>
  <c r="Q16" i="30"/>
  <c r="Q76" i="30"/>
  <c r="Q136" i="30"/>
  <c r="Q196" i="30"/>
  <c r="Q256" i="30"/>
  <c r="Q316" i="30"/>
  <c r="Q376" i="30"/>
  <c r="Q1186" i="30"/>
  <c r="Q1246" i="30"/>
  <c r="Q1326" i="30"/>
  <c r="Q1386" i="30"/>
  <c r="Q1446" i="30"/>
  <c r="Q1506" i="30"/>
  <c r="Q1566" i="30"/>
  <c r="Q1626" i="30"/>
  <c r="Q1686" i="30"/>
  <c r="Q1746" i="30"/>
  <c r="Q1806" i="30"/>
  <c r="Q56" i="30"/>
  <c r="Q236" i="30"/>
  <c r="Q826" i="30"/>
  <c r="Q1006" i="30"/>
  <c r="Q1126" i="30"/>
  <c r="Q1306" i="30"/>
  <c r="Q1366" i="30"/>
  <c r="Q1426" i="30"/>
  <c r="Q1486" i="30"/>
  <c r="Q1546" i="30"/>
  <c r="Q1606" i="30"/>
  <c r="Q1666" i="30"/>
  <c r="Q1726" i="30"/>
  <c r="Q1786" i="30"/>
  <c r="Q1846" i="30"/>
  <c r="Q1906" i="30"/>
  <c r="Q1966" i="30"/>
  <c r="Q2026" i="30"/>
  <c r="Q2086" i="30"/>
  <c r="Q2146" i="30"/>
  <c r="Q116" i="30"/>
  <c r="Q296" i="30"/>
  <c r="Q766" i="30"/>
  <c r="Q1066" i="30"/>
  <c r="Q1286" i="30"/>
  <c r="Q1346" i="30"/>
  <c r="Q1406" i="30"/>
  <c r="Q1466" i="30"/>
  <c r="Q1526" i="30"/>
  <c r="Q1586" i="30"/>
  <c r="Q1646" i="30"/>
  <c r="Q1706" i="30"/>
  <c r="Q1766" i="30"/>
  <c r="Q1826" i="30"/>
  <c r="Q1886" i="30"/>
  <c r="Q1946" i="30"/>
  <c r="Q2006" i="30"/>
  <c r="Q2066" i="30"/>
  <c r="Q2126" i="30"/>
  <c r="Q2186" i="30"/>
  <c r="Q176" i="30"/>
  <c r="Q356" i="30"/>
  <c r="Q706" i="30"/>
  <c r="Q886" i="30"/>
  <c r="Q946" i="30"/>
  <c r="Q2226" i="30"/>
  <c r="Q2266" i="30"/>
  <c r="Q2326" i="30"/>
  <c r="Q2386" i="30"/>
  <c r="Q2446" i="30"/>
  <c r="Q2506" i="30"/>
  <c r="Q2566" i="30"/>
  <c r="Q2626" i="30"/>
  <c r="Q2686" i="30"/>
  <c r="Q2746" i="30"/>
  <c r="Q1926" i="30"/>
  <c r="Q2106" i="30"/>
  <c r="Q2786" i="30"/>
  <c r="Q2646" i="30"/>
  <c r="Q2766" i="30"/>
  <c r="Q2246" i="30"/>
  <c r="Q2306" i="30"/>
  <c r="Q2366" i="30"/>
  <c r="Q2426" i="30"/>
  <c r="Q2486" i="30"/>
  <c r="Q2546" i="30"/>
  <c r="Q2606" i="30"/>
  <c r="Q2666" i="30"/>
  <c r="Q2726" i="30"/>
  <c r="Q2046" i="30"/>
  <c r="Q1986" i="30"/>
  <c r="Q2166" i="30"/>
  <c r="Q2406" i="30"/>
  <c r="Q2526" i="30"/>
  <c r="Q2586" i="30"/>
  <c r="Q2706" i="30"/>
  <c r="Q2206" i="30"/>
  <c r="Q2286" i="30"/>
  <c r="Q2346" i="30"/>
  <c r="Q2466" i="30"/>
  <c r="Q1866" i="30"/>
  <c r="Q5" i="30"/>
  <c r="Q65" i="30"/>
  <c r="Q125" i="30"/>
  <c r="Q185" i="30"/>
  <c r="Q245" i="30"/>
  <c r="Q305" i="30"/>
  <c r="Q365" i="30"/>
  <c r="Q425" i="30"/>
  <c r="Q485" i="30"/>
  <c r="Q545" i="30"/>
  <c r="Q605" i="30"/>
  <c r="Q665" i="30"/>
  <c r="Q725" i="30"/>
  <c r="Q785" i="30"/>
  <c r="Q845" i="30"/>
  <c r="Q905" i="30"/>
  <c r="Q965" i="30"/>
  <c r="Q1025" i="30"/>
  <c r="Q1085" i="30"/>
  <c r="Q1145" i="30"/>
  <c r="Q1205" i="30"/>
  <c r="Q1265" i="30"/>
  <c r="Q55" i="30"/>
  <c r="Q115" i="30"/>
  <c r="Q175" i="30"/>
  <c r="Q235" i="30"/>
  <c r="Q295" i="30"/>
  <c r="Q355" i="30"/>
  <c r="Q45" i="30"/>
  <c r="Q105" i="30"/>
  <c r="Q165" i="30"/>
  <c r="Q225" i="30"/>
  <c r="Q285" i="30"/>
  <c r="Q345" i="30"/>
  <c r="Q405" i="30"/>
  <c r="Q465" i="30"/>
  <c r="Q525" i="30"/>
  <c r="Q585" i="30"/>
  <c r="Q645" i="30"/>
  <c r="Q705" i="30"/>
  <c r="Q765" i="30"/>
  <c r="Q825" i="30"/>
  <c r="Q885" i="30"/>
  <c r="Q945" i="30"/>
  <c r="Q1005" i="30"/>
  <c r="Q35" i="30"/>
  <c r="Q95" i="30"/>
  <c r="Q155" i="30"/>
  <c r="Q215" i="30"/>
  <c r="Q275" i="30"/>
  <c r="Q335" i="30"/>
  <c r="Q395" i="30"/>
  <c r="Q25" i="30"/>
  <c r="Q85" i="30"/>
  <c r="Q145" i="30"/>
  <c r="Q205" i="30"/>
  <c r="Q265" i="30"/>
  <c r="Q325" i="30"/>
  <c r="Q385" i="30"/>
  <c r="Q445" i="30"/>
  <c r="Q505" i="30"/>
  <c r="Q565" i="30"/>
  <c r="Q625" i="30"/>
  <c r="Q685" i="30"/>
  <c r="Q745" i="30"/>
  <c r="Q805" i="30"/>
  <c r="Q865" i="30"/>
  <c r="Q925" i="30"/>
  <c r="Q985" i="30"/>
  <c r="Q1045" i="30"/>
  <c r="Q1105" i="30"/>
  <c r="Q1165" i="30"/>
  <c r="Q1225" i="30"/>
  <c r="Q15" i="30"/>
  <c r="Q75" i="30"/>
  <c r="Q135" i="30"/>
  <c r="Q195" i="30"/>
  <c r="Q255" i="30"/>
  <c r="Q315" i="30"/>
  <c r="Q375" i="30"/>
  <c r="Q1125" i="30"/>
  <c r="Q1305" i="30"/>
  <c r="Q1365" i="30"/>
  <c r="Q1425" i="30"/>
  <c r="Q1065" i="30"/>
  <c r="Q1285" i="30"/>
  <c r="Q1345" i="30"/>
  <c r="Q1405" i="30"/>
  <c r="Q1465" i="30"/>
  <c r="Q1525" i="30"/>
  <c r="Q1585" i="30"/>
  <c r="Q1645" i="30"/>
  <c r="Q1705" i="30"/>
  <c r="Q1765" i="30"/>
  <c r="Q1825" i="30"/>
  <c r="Q1885" i="30"/>
  <c r="Q1945" i="30"/>
  <c r="Q2005" i="30"/>
  <c r="Q2065" i="30"/>
  <c r="Q2125" i="30"/>
  <c r="Q2185" i="30"/>
  <c r="Q1905" i="30"/>
  <c r="Q2085" i="30"/>
  <c r="Q2265" i="30"/>
  <c r="Q2325" i="30"/>
  <c r="Q2385" i="30"/>
  <c r="Q2445" i="30"/>
  <c r="Q2505" i="30"/>
  <c r="Q2565" i="30"/>
  <c r="Q2625" i="30"/>
  <c r="Q2685" i="30"/>
  <c r="Q2745" i="30"/>
  <c r="Q1725" i="30"/>
  <c r="Q1925" i="30"/>
  <c r="Q2105" i="30"/>
  <c r="Q1545" i="30"/>
  <c r="Q1565" i="30"/>
  <c r="Q1745" i="30"/>
  <c r="Q1965" i="30"/>
  <c r="Q2145" i="30"/>
  <c r="Q2245" i="30"/>
  <c r="Q2305" i="30"/>
  <c r="Q2365" i="30"/>
  <c r="Q2425" i="30"/>
  <c r="Q2485" i="30"/>
  <c r="Q2545" i="30"/>
  <c r="Q2605" i="30"/>
  <c r="Q2665" i="30"/>
  <c r="Q2725" i="30"/>
  <c r="Q2785" i="30"/>
  <c r="Q1985" i="30"/>
  <c r="Q2165" i="30"/>
  <c r="Q1325" i="30"/>
  <c r="Q1505" i="30"/>
  <c r="Q1685" i="30"/>
  <c r="Q1805" i="30"/>
  <c r="Q1185" i="30"/>
  <c r="Q1485" i="30"/>
  <c r="Q1665" i="30"/>
  <c r="Q1385" i="30"/>
  <c r="Q1625" i="30"/>
  <c r="Q1845" i="30"/>
  <c r="Q2025" i="30"/>
  <c r="Q2205" i="30"/>
  <c r="Q2285" i="30"/>
  <c r="Q2345" i="30"/>
  <c r="Q2405" i="30"/>
  <c r="Q2465" i="30"/>
  <c r="Q2525" i="30"/>
  <c r="Q2585" i="30"/>
  <c r="Q2645" i="30"/>
  <c r="Q2705" i="30"/>
  <c r="Q2765" i="30"/>
  <c r="Q1245" i="30"/>
  <c r="Q1865" i="30"/>
  <c r="Q2045" i="30"/>
  <c r="Q1445" i="30"/>
  <c r="Q1605" i="30"/>
  <c r="Q1785" i="30"/>
  <c r="Q2225" i="30"/>
  <c r="Q415" i="30"/>
  <c r="Q475" i="30"/>
  <c r="Q535" i="30"/>
  <c r="Q595" i="30"/>
  <c r="Q655" i="30"/>
  <c r="Q715" i="30"/>
  <c r="Q775" i="30"/>
  <c r="Q835" i="30"/>
  <c r="Q895" i="30"/>
  <c r="Q455" i="30"/>
  <c r="Q515" i="30"/>
  <c r="Q575" i="30"/>
  <c r="Q635" i="30"/>
  <c r="Q695" i="30"/>
  <c r="Q755" i="30"/>
  <c r="Q815" i="30"/>
  <c r="Q875" i="30"/>
  <c r="Q435" i="30"/>
  <c r="Q495" i="30"/>
  <c r="Q555" i="30"/>
  <c r="Q615" i="30"/>
  <c r="Q675" i="30"/>
  <c r="Q735" i="30"/>
  <c r="Q795" i="30"/>
  <c r="Q855" i="30"/>
  <c r="Q915" i="30"/>
  <c r="Q975" i="30"/>
  <c r="Q1035" i="30"/>
  <c r="Q1095" i="30"/>
  <c r="Q1155" i="30"/>
  <c r="Q1215" i="30"/>
  <c r="Q1075" i="30"/>
  <c r="Q955" i="30"/>
  <c r="Q1315" i="30"/>
  <c r="Q1375" i="30"/>
  <c r="Q1435" i="30"/>
  <c r="Q1495" i="30"/>
  <c r="Q1555" i="30"/>
  <c r="Q1615" i="30"/>
  <c r="Q1675" i="30"/>
  <c r="Q1735" i="30"/>
  <c r="Q1795" i="30"/>
  <c r="Q1855" i="30"/>
  <c r="Q1915" i="30"/>
  <c r="Q1975" i="30"/>
  <c r="Q2035" i="30"/>
  <c r="Q2095" i="30"/>
  <c r="Q2155" i="30"/>
  <c r="Q2215" i="30"/>
  <c r="Q1055" i="30"/>
  <c r="Q1195" i="30"/>
  <c r="Q935" i="30"/>
  <c r="Q1015" i="30"/>
  <c r="Q1235" i="30"/>
  <c r="Q1295" i="30"/>
  <c r="Q1355" i="30"/>
  <c r="Q1255" i="30"/>
  <c r="Q1175" i="30"/>
  <c r="Q1135" i="30"/>
  <c r="Q995" i="30"/>
  <c r="Q1275" i="30"/>
  <c r="Q1335" i="30"/>
  <c r="Q1995" i="30"/>
  <c r="Q2175" i="30"/>
  <c r="Q2555" i="30"/>
  <c r="Q2615" i="30"/>
  <c r="Q2735" i="30"/>
  <c r="Q1395" i="30"/>
  <c r="Q1455" i="30"/>
  <c r="Q1635" i="30"/>
  <c r="Q1115" i="30"/>
  <c r="Q2015" i="30"/>
  <c r="Q2195" i="30"/>
  <c r="Q2255" i="30"/>
  <c r="Q2315" i="30"/>
  <c r="Q2375" i="30"/>
  <c r="Q2435" i="30"/>
  <c r="Q2675" i="30"/>
  <c r="Q1475" i="30"/>
  <c r="Q1815" i="30"/>
  <c r="Q1875" i="30"/>
  <c r="Q2055" i="30"/>
  <c r="Q1895" i="30"/>
  <c r="Q2075" i="30"/>
  <c r="Q2295" i="30"/>
  <c r="Q2355" i="30"/>
  <c r="Q2415" i="30"/>
  <c r="Q2475" i="30"/>
  <c r="Q2535" i="30"/>
  <c r="Q2595" i="30"/>
  <c r="Q2655" i="30"/>
  <c r="Q2715" i="30"/>
  <c r="Q2775" i="30"/>
  <c r="Q1575" i="30"/>
  <c r="Q1595" i="30"/>
  <c r="Q1755" i="30"/>
  <c r="Q1775" i="30"/>
  <c r="Q2235" i="30"/>
  <c r="Q1415" i="30"/>
  <c r="Q1935" i="30"/>
  <c r="Q2115" i="30"/>
  <c r="Q1955" i="30"/>
  <c r="Q1515" i="30"/>
  <c r="Q1535" i="30"/>
  <c r="Q1695" i="30"/>
  <c r="Q1715" i="30"/>
  <c r="Q2495" i="30"/>
  <c r="Q2795" i="30"/>
  <c r="Q1655" i="30"/>
  <c r="Q1835" i="30"/>
  <c r="Q2135" i="30"/>
  <c r="Q2755" i="30"/>
  <c r="Q2275" i="30"/>
  <c r="Q2455" i="30"/>
  <c r="Q2635" i="30"/>
  <c r="Q2395" i="30"/>
  <c r="Q2575" i="30"/>
  <c r="Q2335" i="30"/>
  <c r="Q2515" i="30"/>
  <c r="Q2695" i="30"/>
  <c r="Q456" i="30"/>
  <c r="Q516" i="30"/>
  <c r="Q576" i="30"/>
  <c r="Q636" i="30"/>
  <c r="Q696" i="30"/>
  <c r="Q756" i="30"/>
  <c r="Q816" i="30"/>
  <c r="Q876" i="30"/>
  <c r="Q936" i="30"/>
  <c r="Q996" i="30"/>
  <c r="Q1056" i="30"/>
  <c r="Q1116" i="30"/>
  <c r="Q1176" i="30"/>
  <c r="Q436" i="30"/>
  <c r="Q496" i="30"/>
  <c r="Q556" i="30"/>
  <c r="Q616" i="30"/>
  <c r="Q676" i="30"/>
  <c r="Q736" i="30"/>
  <c r="Q796" i="30"/>
  <c r="Q856" i="30"/>
  <c r="Q916" i="30"/>
  <c r="Q976" i="30"/>
  <c r="Q1036" i="30"/>
  <c r="Q1096" i="30"/>
  <c r="Q1156" i="30"/>
  <c r="Q1216" i="30"/>
  <c r="Q716" i="30"/>
  <c r="Q896" i="30"/>
  <c r="Q416" i="30"/>
  <c r="Q596" i="30"/>
  <c r="Q1076" i="30"/>
  <c r="Q956" i="30"/>
  <c r="Q1316" i="30"/>
  <c r="Q1376" i="30"/>
  <c r="Q836" i="30"/>
  <c r="Q476" i="30"/>
  <c r="Q656" i="30"/>
  <c r="Q1196" i="30"/>
  <c r="Q1016" i="30"/>
  <c r="Q1236" i="30"/>
  <c r="Q1296" i="30"/>
  <c r="Q1356" i="30"/>
  <c r="Q1416" i="30"/>
  <c r="Q1476" i="30"/>
  <c r="Q1536" i="30"/>
  <c r="Q1596" i="30"/>
  <c r="Q1656" i="30"/>
  <c r="Q1716" i="30"/>
  <c r="Q1776" i="30"/>
  <c r="Q1836" i="30"/>
  <c r="Q1256" i="30"/>
  <c r="Q776" i="30"/>
  <c r="Q536" i="30"/>
  <c r="Q1136" i="30"/>
  <c r="Q1276" i="30"/>
  <c r="Q1336" i="30"/>
  <c r="Q1396" i="30"/>
  <c r="Q1456" i="30"/>
  <c r="Q1516" i="30"/>
  <c r="Q1576" i="30"/>
  <c r="Q1636" i="30"/>
  <c r="Q1696" i="30"/>
  <c r="Q1756" i="30"/>
  <c r="Q1816" i="30"/>
  <c r="Q1876" i="30"/>
  <c r="Q1936" i="30"/>
  <c r="Q1996" i="30"/>
  <c r="Q2056" i="30"/>
  <c r="Q2116" i="30"/>
  <c r="Q2176" i="30"/>
  <c r="Q2236" i="30"/>
  <c r="Q1496" i="30"/>
  <c r="Q1676" i="30"/>
  <c r="Q1856" i="30"/>
  <c r="Q2216" i="30"/>
  <c r="Q1436" i="30"/>
  <c r="Q1616" i="30"/>
  <c r="Q1796" i="30"/>
  <c r="Q1896" i="30"/>
  <c r="Q1916" i="30"/>
  <c r="Q2076" i="30"/>
  <c r="Q2096" i="30"/>
  <c r="Q2296" i="30"/>
  <c r="Q2356" i="30"/>
  <c r="Q2416" i="30"/>
  <c r="Q2476" i="30"/>
  <c r="Q2536" i="30"/>
  <c r="Q2596" i="30"/>
  <c r="Q2656" i="30"/>
  <c r="Q2716" i="30"/>
  <c r="Q2776" i="30"/>
  <c r="Q1556" i="30"/>
  <c r="Q1736" i="30"/>
  <c r="Q1956" i="30"/>
  <c r="Q1976" i="30"/>
  <c r="Q2136" i="30"/>
  <c r="Q2156" i="30"/>
  <c r="Q2276" i="30"/>
  <c r="Q2336" i="30"/>
  <c r="Q2396" i="30"/>
  <c r="Q2456" i="30"/>
  <c r="Q2516" i="30"/>
  <c r="Q2576" i="30"/>
  <c r="Q2636" i="30"/>
  <c r="Q2696" i="30"/>
  <c r="Q2756" i="30"/>
  <c r="Q2036" i="30"/>
  <c r="Q2376" i="30"/>
  <c r="Q2556" i="30"/>
  <c r="Q2736" i="30"/>
  <c r="Q2196" i="30"/>
  <c r="Q2316" i="30"/>
  <c r="Q2496" i="30"/>
  <c r="Q2676" i="30"/>
  <c r="Q2016" i="30"/>
  <c r="Q2256" i="30"/>
  <c r="Q2436" i="30"/>
  <c r="Q2616" i="30"/>
  <c r="Q2796" i="30"/>
  <c r="Q53" i="30"/>
  <c r="Q113" i="30"/>
  <c r="Q173" i="30"/>
  <c r="Q233" i="30"/>
  <c r="Q293" i="30"/>
  <c r="Q353" i="30"/>
  <c r="Q413" i="30"/>
  <c r="Q473" i="30"/>
  <c r="Q533" i="30"/>
  <c r="Q593" i="30"/>
  <c r="Q653" i="30"/>
  <c r="Q713" i="30"/>
  <c r="Q773" i="30"/>
  <c r="Q833" i="30"/>
  <c r="Q893" i="30"/>
  <c r="Q953" i="30"/>
  <c r="Q1013" i="30"/>
  <c r="Q1073" i="30"/>
  <c r="Q1133" i="30"/>
  <c r="Q1193" i="30"/>
  <c r="Q1253" i="30"/>
  <c r="Q43" i="30"/>
  <c r="Q103" i="30"/>
  <c r="Q163" i="30"/>
  <c r="Q223" i="30"/>
  <c r="Q283" i="30"/>
  <c r="Q343" i="30"/>
  <c r="Q403" i="30"/>
  <c r="Q33" i="30"/>
  <c r="Q93" i="30"/>
  <c r="Q153" i="30"/>
  <c r="Q213" i="30"/>
  <c r="Q273" i="30"/>
  <c r="Q333" i="30"/>
  <c r="Q393" i="30"/>
  <c r="Q453" i="30"/>
  <c r="Q513" i="30"/>
  <c r="Q573" i="30"/>
  <c r="Q633" i="30"/>
  <c r="Q693" i="30"/>
  <c r="Q753" i="30"/>
  <c r="Q813" i="30"/>
  <c r="Q873" i="30"/>
  <c r="Q933" i="30"/>
  <c r="Q993" i="30"/>
  <c r="Q23" i="30"/>
  <c r="Q83" i="30"/>
  <c r="Q143" i="30"/>
  <c r="Q203" i="30"/>
  <c r="Q263" i="30"/>
  <c r="Q323" i="30"/>
  <c r="Q383" i="30"/>
  <c r="Q13" i="30"/>
  <c r="Q73" i="30"/>
  <c r="Q133" i="30"/>
  <c r="Q193" i="30"/>
  <c r="Q253" i="30"/>
  <c r="Q313" i="30"/>
  <c r="Q373" i="30"/>
  <c r="Q433" i="30"/>
  <c r="Q493" i="30"/>
  <c r="Q553" i="30"/>
  <c r="Q613" i="30"/>
  <c r="Q673" i="30"/>
  <c r="Q733" i="30"/>
  <c r="Q793" i="30"/>
  <c r="Q853" i="30"/>
  <c r="Q913" i="30"/>
  <c r="Q973" i="30"/>
  <c r="Q1033" i="30"/>
  <c r="Q1093" i="30"/>
  <c r="Q1153" i="30"/>
  <c r="Q1213" i="30"/>
  <c r="Q1273" i="30"/>
  <c r="Q63" i="30"/>
  <c r="Q123" i="30"/>
  <c r="Q183" i="30"/>
  <c r="Q243" i="30"/>
  <c r="Q303" i="30"/>
  <c r="Q363" i="30"/>
  <c r="Q1053" i="30"/>
  <c r="Q1233" i="30"/>
  <c r="Q1293" i="30"/>
  <c r="Q1353" i="30"/>
  <c r="Q1413" i="30"/>
  <c r="Q1173" i="30"/>
  <c r="Q1333" i="30"/>
  <c r="Q1393" i="30"/>
  <c r="Q1453" i="30"/>
  <c r="Q1513" i="30"/>
  <c r="Q1573" i="30"/>
  <c r="Q1633" i="30"/>
  <c r="Q1693" i="30"/>
  <c r="Q1753" i="30"/>
  <c r="Q1813" i="30"/>
  <c r="Q1873" i="30"/>
  <c r="Q1933" i="30"/>
  <c r="Q1993" i="30"/>
  <c r="Q2053" i="30"/>
  <c r="Q2113" i="30"/>
  <c r="Q2173" i="30"/>
  <c r="Q2233" i="30"/>
  <c r="Q1113" i="30"/>
  <c r="Q2013" i="30"/>
  <c r="Q2193" i="30"/>
  <c r="Q2253" i="30"/>
  <c r="Q2313" i="30"/>
  <c r="Q2373" i="30"/>
  <c r="Q2433" i="30"/>
  <c r="Q2493" i="30"/>
  <c r="Q2553" i="30"/>
  <c r="Q2613" i="30"/>
  <c r="Q2673" i="30"/>
  <c r="Q2733" i="30"/>
  <c r="Q2793" i="30"/>
  <c r="Q1433" i="30"/>
  <c r="Q1793" i="30"/>
  <c r="Q1473" i="30"/>
  <c r="Q1653" i="30"/>
  <c r="Q1833" i="30"/>
  <c r="Q1853" i="30"/>
  <c r="Q2033" i="30"/>
  <c r="Q1313" i="30"/>
  <c r="Q2213" i="30"/>
  <c r="Q1613" i="30"/>
  <c r="Q1893" i="30"/>
  <c r="Q2073" i="30"/>
  <c r="Q2293" i="30"/>
  <c r="Q2353" i="30"/>
  <c r="Q2413" i="30"/>
  <c r="Q2473" i="30"/>
  <c r="Q2533" i="30"/>
  <c r="Q2593" i="30"/>
  <c r="Q2653" i="30"/>
  <c r="Q2713" i="30"/>
  <c r="Q2773" i="30"/>
  <c r="Q1593" i="30"/>
  <c r="Q1773" i="30"/>
  <c r="Q1913" i="30"/>
  <c r="Q2093" i="30"/>
  <c r="Q1373" i="30"/>
  <c r="Q1553" i="30"/>
  <c r="Q1733" i="30"/>
  <c r="Q1953" i="30"/>
  <c r="Q2133" i="30"/>
  <c r="Q2273" i="30"/>
  <c r="Q2333" i="30"/>
  <c r="Q2393" i="30"/>
  <c r="Q2453" i="30"/>
  <c r="Q2513" i="30"/>
  <c r="Q2573" i="30"/>
  <c r="Q2633" i="30"/>
  <c r="Q2693" i="30"/>
  <c r="Q2753" i="30"/>
  <c r="Q1533" i="30"/>
  <c r="Q1713" i="30"/>
  <c r="Q1973" i="30"/>
  <c r="Q2153" i="30"/>
  <c r="Q1493" i="30"/>
  <c r="Q1673" i="30"/>
  <c r="Q463" i="30"/>
  <c r="Q523" i="30"/>
  <c r="Q583" i="30"/>
  <c r="Q643" i="30"/>
  <c r="Q703" i="30"/>
  <c r="Q763" i="30"/>
  <c r="Q823" i="30"/>
  <c r="Q883" i="30"/>
  <c r="Q443" i="30"/>
  <c r="Q503" i="30"/>
  <c r="Q563" i="30"/>
  <c r="Q623" i="30"/>
  <c r="Q683" i="30"/>
  <c r="Q743" i="30"/>
  <c r="Q803" i="30"/>
  <c r="Q863" i="30"/>
  <c r="Q423" i="30"/>
  <c r="Q483" i="30"/>
  <c r="Q543" i="30"/>
  <c r="Q603" i="30"/>
  <c r="Q663" i="30"/>
  <c r="Q723" i="30"/>
  <c r="Q783" i="30"/>
  <c r="Q843" i="30"/>
  <c r="Q903" i="30"/>
  <c r="Q963" i="30"/>
  <c r="Q1023" i="30"/>
  <c r="Q1083" i="30"/>
  <c r="Q1143" i="30"/>
  <c r="Q1203" i="30"/>
  <c r="Q1263" i="30"/>
  <c r="Q1163" i="30"/>
  <c r="Q1123" i="30"/>
  <c r="Q1303" i="30"/>
  <c r="Q1363" i="30"/>
  <c r="Q1423" i="30"/>
  <c r="Q1483" i="30"/>
  <c r="Q1543" i="30"/>
  <c r="Q1603" i="30"/>
  <c r="Q1663" i="30"/>
  <c r="Q1723" i="30"/>
  <c r="Q1783" i="30"/>
  <c r="Q1843" i="30"/>
  <c r="Q1903" i="30"/>
  <c r="Q1963" i="30"/>
  <c r="Q2023" i="30"/>
  <c r="Q2083" i="30"/>
  <c r="Q2143" i="30"/>
  <c r="Q2203" i="30"/>
  <c r="Q983" i="30"/>
  <c r="Q1103" i="30"/>
  <c r="Q1063" i="30"/>
  <c r="Q1283" i="30"/>
  <c r="Q1343" i="30"/>
  <c r="Q1403" i="30"/>
  <c r="Q943" i="30"/>
  <c r="Q1043" i="30"/>
  <c r="Q1183" i="30"/>
  <c r="Q1243" i="30"/>
  <c r="Q1323" i="30"/>
  <c r="Q1383" i="30"/>
  <c r="Q1223" i="30"/>
  <c r="Q1003" i="30"/>
  <c r="Q1563" i="30"/>
  <c r="Q1583" i="30"/>
  <c r="Q1743" i="30"/>
  <c r="Q1763" i="30"/>
  <c r="Q2783" i="30"/>
  <c r="Q2483" i="30"/>
  <c r="Q1943" i="30"/>
  <c r="Q2123" i="30"/>
  <c r="Q2243" i="30"/>
  <c r="Q2303" i="30"/>
  <c r="Q2363" i="30"/>
  <c r="Q2423" i="30"/>
  <c r="Q2723" i="30"/>
  <c r="Q1503" i="30"/>
  <c r="Q1523" i="30"/>
  <c r="Q1683" i="30"/>
  <c r="Q1703" i="30"/>
  <c r="Q2003" i="30"/>
  <c r="Q2183" i="30"/>
  <c r="Q2283" i="30"/>
  <c r="Q2343" i="30"/>
  <c r="Q2403" i="30"/>
  <c r="Q2463" i="30"/>
  <c r="Q2523" i="30"/>
  <c r="Q2583" i="30"/>
  <c r="Q2643" i="30"/>
  <c r="Q2703" i="30"/>
  <c r="Q2763" i="30"/>
  <c r="Q923" i="30"/>
  <c r="Q1863" i="30"/>
  <c r="Q2043" i="30"/>
  <c r="Q1883" i="30"/>
  <c r="Q1443" i="30"/>
  <c r="Q1463" i="30"/>
  <c r="Q1623" i="30"/>
  <c r="Q1643" i="30"/>
  <c r="Q1803" i="30"/>
  <c r="Q1823" i="30"/>
  <c r="Q2063" i="30"/>
  <c r="Q2223" i="30"/>
  <c r="Q1923" i="30"/>
  <c r="Q2103" i="30"/>
  <c r="Q2543" i="30"/>
  <c r="Q2603" i="30"/>
  <c r="Q2663" i="30"/>
  <c r="Q2383" i="30"/>
  <c r="Q2563" i="30"/>
  <c r="Q2743" i="30"/>
  <c r="Q2623" i="30"/>
  <c r="Q2163" i="30"/>
  <c r="Q2323" i="30"/>
  <c r="Q2503" i="30"/>
  <c r="Q2683" i="30"/>
  <c r="Q2263" i="30"/>
  <c r="Q2443" i="30"/>
  <c r="Q2803" i="30"/>
  <c r="Q1983" i="30"/>
  <c r="Q17" i="30"/>
  <c r="Q77" i="30"/>
  <c r="Q137" i="30"/>
  <c r="Q197" i="30"/>
  <c r="Q257" i="30"/>
  <c r="Q317" i="30"/>
  <c r="Q377" i="30"/>
  <c r="Q7" i="30"/>
  <c r="Q67" i="30"/>
  <c r="Q127" i="30"/>
  <c r="Q187" i="30"/>
  <c r="Q247" i="30"/>
  <c r="Q307" i="30"/>
  <c r="Q367" i="30"/>
  <c r="Q427" i="30"/>
  <c r="Q487" i="30"/>
  <c r="Q547" i="30"/>
  <c r="Q607" i="30"/>
  <c r="Q667" i="30"/>
  <c r="Q727" i="30"/>
  <c r="Q787" i="30"/>
  <c r="Q847" i="30"/>
  <c r="Q907" i="30"/>
  <c r="Q57" i="30"/>
  <c r="Q117" i="30"/>
  <c r="Q177" i="30"/>
  <c r="Q237" i="30"/>
  <c r="Q297" i="30"/>
  <c r="Q357" i="30"/>
  <c r="Q47" i="30"/>
  <c r="Q107" i="30"/>
  <c r="Q167" i="30"/>
  <c r="Q227" i="30"/>
  <c r="Q287" i="30"/>
  <c r="Q347" i="30"/>
  <c r="Q407" i="30"/>
  <c r="Q467" i="30"/>
  <c r="Q527" i="30"/>
  <c r="Q587" i="30"/>
  <c r="Q647" i="30"/>
  <c r="Q707" i="30"/>
  <c r="Q767" i="30"/>
  <c r="Q827" i="30"/>
  <c r="Q887" i="30"/>
  <c r="Q37" i="30"/>
  <c r="Q97" i="30"/>
  <c r="Q157" i="30"/>
  <c r="Q217" i="30"/>
  <c r="Q277" i="30"/>
  <c r="Q337" i="30"/>
  <c r="Q397" i="30"/>
  <c r="Q27" i="30"/>
  <c r="Q87" i="30"/>
  <c r="Q147" i="30"/>
  <c r="Q207" i="30"/>
  <c r="Q267" i="30"/>
  <c r="Q327" i="30"/>
  <c r="Q387" i="30"/>
  <c r="Q447" i="30"/>
  <c r="Q507" i="30"/>
  <c r="Q567" i="30"/>
  <c r="Q627" i="30"/>
  <c r="Q687" i="30"/>
  <c r="Q747" i="30"/>
  <c r="Q807" i="30"/>
  <c r="Q867" i="30"/>
  <c r="Q927" i="30"/>
  <c r="Q987" i="30"/>
  <c r="Q1047" i="30"/>
  <c r="Q1107" i="30"/>
  <c r="Q1167" i="30"/>
  <c r="Q1227" i="30"/>
  <c r="Q1187" i="30"/>
  <c r="Q1247" i="30"/>
  <c r="Q1327" i="30"/>
  <c r="Q1387" i="30"/>
  <c r="Q1447" i="30"/>
  <c r="Q1507" i="30"/>
  <c r="Q1567" i="30"/>
  <c r="Q1627" i="30"/>
  <c r="Q1687" i="30"/>
  <c r="Q1747" i="30"/>
  <c r="Q1807" i="30"/>
  <c r="Q1867" i="30"/>
  <c r="Q1927" i="30"/>
  <c r="Q1987" i="30"/>
  <c r="Q2047" i="30"/>
  <c r="Q2107" i="30"/>
  <c r="Q2167" i="30"/>
  <c r="Q2227" i="30"/>
  <c r="Q1007" i="30"/>
  <c r="Q1147" i="30"/>
  <c r="Q1267" i="30"/>
  <c r="Q1127" i="30"/>
  <c r="Q1307" i="30"/>
  <c r="Q1367" i="30"/>
  <c r="Q967" i="30"/>
  <c r="Q1087" i="30"/>
  <c r="Q1067" i="30"/>
  <c r="Q1287" i="30"/>
  <c r="Q1347" i="30"/>
  <c r="Q947" i="30"/>
  <c r="Q1027" i="30"/>
  <c r="Q1207" i="30"/>
  <c r="Q1427" i="30"/>
  <c r="Q1607" i="30"/>
  <c r="Q1787" i="30"/>
  <c r="Q1887" i="30"/>
  <c r="Q2067" i="30"/>
  <c r="Q2567" i="30"/>
  <c r="Q2687" i="30"/>
  <c r="Q1907" i="30"/>
  <c r="Q2087" i="30"/>
  <c r="Q2387" i="30"/>
  <c r="Q1587" i="30"/>
  <c r="Q1767" i="30"/>
  <c r="Q2267" i="30"/>
  <c r="Q2327" i="30"/>
  <c r="Q2447" i="30"/>
  <c r="Q2507" i="30"/>
  <c r="Q2627" i="30"/>
  <c r="Q1547" i="30"/>
  <c r="Q1727" i="30"/>
  <c r="Q1947" i="30"/>
  <c r="Q2127" i="30"/>
  <c r="Q1407" i="30"/>
  <c r="Q1967" i="30"/>
  <c r="Q2147" i="30"/>
  <c r="Q1827" i="30"/>
  <c r="Q1527" i="30"/>
  <c r="Q1707" i="30"/>
  <c r="Q2247" i="30"/>
  <c r="Q2307" i="30"/>
  <c r="Q2367" i="30"/>
  <c r="Q2427" i="30"/>
  <c r="Q2487" i="30"/>
  <c r="Q2547" i="30"/>
  <c r="Q2607" i="30"/>
  <c r="Q2667" i="30"/>
  <c r="Q2727" i="30"/>
  <c r="Q2787" i="30"/>
  <c r="Q1487" i="30"/>
  <c r="Q1667" i="30"/>
  <c r="Q2007" i="30"/>
  <c r="Q2187" i="30"/>
  <c r="Q1467" i="30"/>
  <c r="Q1847" i="30"/>
  <c r="Q2027" i="30"/>
  <c r="Q1647" i="30"/>
  <c r="Q2747" i="30"/>
  <c r="Q2347" i="30"/>
  <c r="Q2527" i="30"/>
  <c r="Q2707" i="30"/>
  <c r="Q2207" i="30"/>
  <c r="Q2287" i="30"/>
  <c r="Q2467" i="30"/>
  <c r="Q2647" i="30"/>
  <c r="Q2407" i="30"/>
  <c r="Q2587" i="30"/>
  <c r="Q2767" i="30"/>
  <c r="Q30" i="30"/>
  <c r="Q90" i="30"/>
  <c r="Q150" i="30"/>
  <c r="Q210" i="30"/>
  <c r="Q270" i="30"/>
  <c r="Q330" i="30"/>
  <c r="Q390" i="30"/>
  <c r="Q450" i="30"/>
  <c r="Q510" i="30"/>
  <c r="Q570" i="30"/>
  <c r="Q630" i="30"/>
  <c r="Q690" i="30"/>
  <c r="Q750" i="30"/>
  <c r="Q810" i="30"/>
  <c r="Q870" i="30"/>
  <c r="Q930" i="30"/>
  <c r="Q990" i="30"/>
  <c r="Q1050" i="30"/>
  <c r="Q1110" i="30"/>
  <c r="Q1170" i="30"/>
  <c r="Q1230" i="30"/>
  <c r="Q10" i="30"/>
  <c r="Q70" i="30"/>
  <c r="Q130" i="30"/>
  <c r="Q190" i="30"/>
  <c r="Q250" i="30"/>
  <c r="Q310" i="30"/>
  <c r="Q370" i="30"/>
  <c r="Q430" i="30"/>
  <c r="Q490" i="30"/>
  <c r="Q550" i="30"/>
  <c r="Q610" i="30"/>
  <c r="Q60" i="30"/>
  <c r="Q120" i="30"/>
  <c r="Q180" i="30"/>
  <c r="Q240" i="30"/>
  <c r="Q300" i="30"/>
  <c r="Q360" i="30"/>
  <c r="Q50" i="30"/>
  <c r="Q110" i="30"/>
  <c r="Q170" i="30"/>
  <c r="Q230" i="30"/>
  <c r="Q290" i="30"/>
  <c r="Q350" i="30"/>
  <c r="Q410" i="30"/>
  <c r="Q470" i="30"/>
  <c r="Q530" i="30"/>
  <c r="Q590" i="30"/>
  <c r="Q650" i="30"/>
  <c r="Q710" i="30"/>
  <c r="Q770" i="30"/>
  <c r="Q830" i="30"/>
  <c r="Q890" i="30"/>
  <c r="Q950" i="30"/>
  <c r="Q1010" i="30"/>
  <c r="Q1070" i="30"/>
  <c r="Q1130" i="30"/>
  <c r="Q1190" i="30"/>
  <c r="Q1250" i="30"/>
  <c r="Q40" i="30"/>
  <c r="Q100" i="30"/>
  <c r="Q160" i="30"/>
  <c r="Q220" i="30"/>
  <c r="Q280" i="30"/>
  <c r="Q340" i="30"/>
  <c r="Q400" i="30"/>
  <c r="Q140" i="30"/>
  <c r="Q320" i="30"/>
  <c r="Q1290" i="30"/>
  <c r="Q1350" i="30"/>
  <c r="Q1410" i="30"/>
  <c r="Q1470" i="30"/>
  <c r="Q1530" i="30"/>
  <c r="Q1590" i="30"/>
  <c r="Q1650" i="30"/>
  <c r="Q1710" i="30"/>
  <c r="Q1770" i="30"/>
  <c r="Q1830" i="30"/>
  <c r="Q1030" i="30"/>
  <c r="Q790" i="30"/>
  <c r="Q1210" i="30"/>
  <c r="Q20" i="30"/>
  <c r="Q200" i="30"/>
  <c r="Q380" i="30"/>
  <c r="Q1330" i="30"/>
  <c r="Q1390" i="30"/>
  <c r="Q1450" i="30"/>
  <c r="Q1510" i="30"/>
  <c r="Q1570" i="30"/>
  <c r="Q1630" i="30"/>
  <c r="Q1690" i="30"/>
  <c r="Q1750" i="30"/>
  <c r="Q1810" i="30"/>
  <c r="Q1870" i="30"/>
  <c r="Q1930" i="30"/>
  <c r="Q1990" i="30"/>
  <c r="Q2050" i="30"/>
  <c r="Q2110" i="30"/>
  <c r="Q2170" i="30"/>
  <c r="Q1150" i="30"/>
  <c r="Q1270" i="30"/>
  <c r="Q730" i="30"/>
  <c r="Q910" i="30"/>
  <c r="Q80" i="30"/>
  <c r="Q260" i="30"/>
  <c r="Q1310" i="30"/>
  <c r="Q1370" i="30"/>
  <c r="Q1430" i="30"/>
  <c r="Q1490" i="30"/>
  <c r="Q1550" i="30"/>
  <c r="Q1610" i="30"/>
  <c r="Q1670" i="30"/>
  <c r="Q1730" i="30"/>
  <c r="Q1790" i="30"/>
  <c r="Q1850" i="30"/>
  <c r="Q1910" i="30"/>
  <c r="Q1970" i="30"/>
  <c r="Q2030" i="30"/>
  <c r="Q2090" i="30"/>
  <c r="Q2150" i="30"/>
  <c r="Q2210" i="30"/>
  <c r="Q970" i="30"/>
  <c r="Q1090" i="30"/>
  <c r="Q670" i="30"/>
  <c r="Q850" i="30"/>
  <c r="Q2290" i="30"/>
  <c r="Q2350" i="30"/>
  <c r="Q2410" i="30"/>
  <c r="Q2470" i="30"/>
  <c r="Q2530" i="30"/>
  <c r="Q2590" i="30"/>
  <c r="Q2650" i="30"/>
  <c r="Q2710" i="30"/>
  <c r="Q2770" i="30"/>
  <c r="Q1890" i="30"/>
  <c r="Q2070" i="30"/>
  <c r="Q2270" i="30"/>
  <c r="Q2330" i="30"/>
  <c r="Q2390" i="30"/>
  <c r="Q2450" i="30"/>
  <c r="Q2510" i="30"/>
  <c r="Q2570" i="30"/>
  <c r="Q2630" i="30"/>
  <c r="Q2690" i="30"/>
  <c r="Q2750" i="30"/>
  <c r="Q2670" i="30"/>
  <c r="Q1950" i="30"/>
  <c r="Q2130" i="30"/>
  <c r="Q2430" i="30"/>
  <c r="Q2490" i="30"/>
  <c r="Q2550" i="30"/>
  <c r="Q2610" i="30"/>
  <c r="Q2730" i="30"/>
  <c r="Q2010" i="30"/>
  <c r="Q2790" i="30"/>
  <c r="Q2250" i="30"/>
  <c r="Q2310" i="30"/>
  <c r="Q2370" i="30"/>
  <c r="Q2230" i="30"/>
  <c r="Q2190" i="30"/>
  <c r="Q420" i="30"/>
  <c r="Q480" i="30"/>
  <c r="Q540" i="30"/>
  <c r="Q600" i="30"/>
  <c r="Q660" i="30"/>
  <c r="Q720" i="30"/>
  <c r="Q780" i="30"/>
  <c r="Q840" i="30"/>
  <c r="Q900" i="30"/>
  <c r="Q960" i="30"/>
  <c r="Q1020" i="30"/>
  <c r="Q1080" i="30"/>
  <c r="Q1140" i="30"/>
  <c r="Q460" i="30"/>
  <c r="Q520" i="30"/>
  <c r="Q580" i="30"/>
  <c r="Q640" i="30"/>
  <c r="Q700" i="30"/>
  <c r="Q760" i="30"/>
  <c r="Q820" i="30"/>
  <c r="Q880" i="30"/>
  <c r="Q940" i="30"/>
  <c r="Q1000" i="30"/>
  <c r="Q1060" i="30"/>
  <c r="Q1120" i="30"/>
  <c r="Q1180" i="30"/>
  <c r="Q500" i="30"/>
  <c r="Q680" i="30"/>
  <c r="Q860" i="30"/>
  <c r="Q980" i="30"/>
  <c r="Q1100" i="30"/>
  <c r="Q1280" i="30"/>
  <c r="Q1340" i="30"/>
  <c r="Q1400" i="30"/>
  <c r="Q560" i="30"/>
  <c r="Q800" i="30"/>
  <c r="Q1040" i="30"/>
  <c r="Q1320" i="30"/>
  <c r="Q1380" i="30"/>
  <c r="Q1440" i="30"/>
  <c r="Q1500" i="30"/>
  <c r="Q1560" i="30"/>
  <c r="Q1620" i="30"/>
  <c r="Q1680" i="30"/>
  <c r="Q1740" i="30"/>
  <c r="Q1800" i="30"/>
  <c r="Q1220" i="30"/>
  <c r="Q440" i="30"/>
  <c r="Q620" i="30"/>
  <c r="Q1240" i="30"/>
  <c r="Q740" i="30"/>
  <c r="Q920" i="30"/>
  <c r="Q1160" i="30"/>
  <c r="Q1200" i="30"/>
  <c r="Q1300" i="30"/>
  <c r="Q1360" i="30"/>
  <c r="Q1420" i="30"/>
  <c r="Q1480" i="30"/>
  <c r="Q1540" i="30"/>
  <c r="Q1600" i="30"/>
  <c r="Q1660" i="30"/>
  <c r="Q1720" i="30"/>
  <c r="Q1780" i="30"/>
  <c r="Q1840" i="30"/>
  <c r="Q1900" i="30"/>
  <c r="Q1960" i="30"/>
  <c r="Q2020" i="30"/>
  <c r="Q2080" i="30"/>
  <c r="Q2140" i="30"/>
  <c r="Q2200" i="30"/>
  <c r="Q1940" i="30"/>
  <c r="Q2120" i="30"/>
  <c r="Q1260" i="30"/>
  <c r="Q1520" i="30"/>
  <c r="Q1700" i="30"/>
  <c r="Q1980" i="30"/>
  <c r="Q2160" i="30"/>
  <c r="Q2000" i="30"/>
  <c r="Q2180" i="30"/>
  <c r="Q1760" i="30"/>
  <c r="Q1920" i="30"/>
  <c r="Q1460" i="30"/>
  <c r="Q1640" i="30"/>
  <c r="Q1820" i="30"/>
  <c r="Q1860" i="30"/>
  <c r="Q2040" i="30"/>
  <c r="Q1580" i="30"/>
  <c r="Q2260" i="30"/>
  <c r="Q2320" i="30"/>
  <c r="Q2380" i="30"/>
  <c r="Q2440" i="30"/>
  <c r="Q2500" i="30"/>
  <c r="Q2560" i="30"/>
  <c r="Q2620" i="30"/>
  <c r="Q2680" i="30"/>
  <c r="Q2740" i="30"/>
  <c r="Q2800" i="30"/>
  <c r="Q2100" i="30"/>
  <c r="Q1880" i="30"/>
  <c r="Q2060" i="30"/>
  <c r="Q2220" i="30"/>
  <c r="Q2240" i="30"/>
  <c r="Q2300" i="30"/>
  <c r="Q2360" i="30"/>
  <c r="Q2420" i="30"/>
  <c r="Q2480" i="30"/>
  <c r="Q2540" i="30"/>
  <c r="Q2600" i="30"/>
  <c r="Q2660" i="30"/>
  <c r="Q2720" i="30"/>
  <c r="Q2780" i="30"/>
  <c r="Q2340" i="30"/>
  <c r="Q2520" i="30"/>
  <c r="Q2700" i="30"/>
  <c r="Q2580" i="30"/>
  <c r="Q2280" i="30"/>
  <c r="Q2460" i="30"/>
  <c r="Q2640" i="30"/>
  <c r="Q2400" i="30"/>
  <c r="Q2760" i="30"/>
  <c r="Q437" i="30"/>
  <c r="Q497" i="30"/>
  <c r="Q557" i="30"/>
  <c r="Q617" i="30"/>
  <c r="Q677" i="30"/>
  <c r="Q737" i="30"/>
  <c r="Q797" i="30"/>
  <c r="Q857" i="30"/>
  <c r="Q917" i="30"/>
  <c r="Q977" i="30"/>
  <c r="Q1037" i="30"/>
  <c r="Q1097" i="30"/>
  <c r="Q1157" i="30"/>
  <c r="Q1217" i="30"/>
  <c r="Q417" i="30"/>
  <c r="Q477" i="30"/>
  <c r="Q537" i="30"/>
  <c r="Q597" i="30"/>
  <c r="Q657" i="30"/>
  <c r="Q717" i="30"/>
  <c r="Q777" i="30"/>
  <c r="Q837" i="30"/>
  <c r="Q897" i="30"/>
  <c r="Q957" i="30"/>
  <c r="Q1017" i="30"/>
  <c r="Q457" i="30"/>
  <c r="Q517" i="30"/>
  <c r="Q577" i="30"/>
  <c r="Q637" i="30"/>
  <c r="Q697" i="30"/>
  <c r="Q757" i="30"/>
  <c r="Q817" i="30"/>
  <c r="Q877" i="30"/>
  <c r="Q937" i="30"/>
  <c r="Q997" i="30"/>
  <c r="Q1057" i="30"/>
  <c r="Q1117" i="30"/>
  <c r="Q1177" i="30"/>
  <c r="Q1237" i="30"/>
  <c r="Q1077" i="30"/>
  <c r="Q1317" i="30"/>
  <c r="Q1377" i="30"/>
  <c r="Q1197" i="30"/>
  <c r="Q1297" i="30"/>
  <c r="Q1357" i="30"/>
  <c r="Q1417" i="30"/>
  <c r="Q1477" i="30"/>
  <c r="Q1537" i="30"/>
  <c r="Q1597" i="30"/>
  <c r="Q1657" i="30"/>
  <c r="Q1717" i="30"/>
  <c r="Q1777" i="30"/>
  <c r="Q1837" i="30"/>
  <c r="Q1897" i="30"/>
  <c r="Q1957" i="30"/>
  <c r="Q2017" i="30"/>
  <c r="Q2077" i="30"/>
  <c r="Q2137" i="30"/>
  <c r="Q2197" i="30"/>
  <c r="Q1257" i="30"/>
  <c r="Q1137" i="30"/>
  <c r="Q1517" i="30"/>
  <c r="Q1697" i="30"/>
  <c r="Q1977" i="30"/>
  <c r="Q2157" i="30"/>
  <c r="Q2277" i="30"/>
  <c r="Q2337" i="30"/>
  <c r="Q2397" i="30"/>
  <c r="Q2457" i="30"/>
  <c r="Q2517" i="30"/>
  <c r="Q2577" i="30"/>
  <c r="Q2637" i="30"/>
  <c r="Q2697" i="30"/>
  <c r="Q2757" i="30"/>
  <c r="Q1997" i="30"/>
  <c r="Q2177" i="30"/>
  <c r="Q1397" i="30"/>
  <c r="Q1497" i="30"/>
  <c r="Q1677" i="30"/>
  <c r="Q1457" i="30"/>
  <c r="Q1637" i="30"/>
  <c r="Q1817" i="30"/>
  <c r="Q1857" i="30"/>
  <c r="Q2037" i="30"/>
  <c r="Q2257" i="30"/>
  <c r="Q2317" i="30"/>
  <c r="Q2377" i="30"/>
  <c r="Q2437" i="30"/>
  <c r="Q2497" i="30"/>
  <c r="Q2557" i="30"/>
  <c r="Q2617" i="30"/>
  <c r="Q2677" i="30"/>
  <c r="Q2737" i="30"/>
  <c r="Q2797" i="30"/>
  <c r="Q1277" i="30"/>
  <c r="Q1877" i="30"/>
  <c r="Q2057" i="30"/>
  <c r="Q2217" i="30"/>
  <c r="Q1557" i="30"/>
  <c r="Q1437" i="30"/>
  <c r="Q1617" i="30"/>
  <c r="Q1797" i="30"/>
  <c r="Q1577" i="30"/>
  <c r="Q1757" i="30"/>
  <c r="Q1917" i="30"/>
  <c r="Q2097" i="30"/>
  <c r="Q2237" i="30"/>
  <c r="Q2297" i="30"/>
  <c r="Q2357" i="30"/>
  <c r="Q2417" i="30"/>
  <c r="Q2477" i="30"/>
  <c r="Q2537" i="30"/>
  <c r="Q2597" i="30"/>
  <c r="Q2657" i="30"/>
  <c r="Q2717" i="30"/>
  <c r="Q2777" i="30"/>
  <c r="Q1737" i="30"/>
  <c r="Q1337" i="30"/>
  <c r="Q1937" i="30"/>
  <c r="Q2117" i="30"/>
  <c r="Q461" i="30"/>
  <c r="Q521" i="30"/>
  <c r="Q581" i="30"/>
  <c r="Q641" i="30"/>
  <c r="Q701" i="30"/>
  <c r="Q761" i="30"/>
  <c r="Q821" i="30"/>
  <c r="Q881" i="30"/>
  <c r="Q941" i="30"/>
  <c r="Q1001" i="30"/>
  <c r="Q1061" i="30"/>
  <c r="Q1121" i="30"/>
  <c r="Q1181" i="30"/>
  <c r="Q1241" i="30"/>
  <c r="Q441" i="30"/>
  <c r="Q501" i="30"/>
  <c r="Q561" i="30"/>
  <c r="Q621" i="30"/>
  <c r="Q681" i="30"/>
  <c r="Q741" i="30"/>
  <c r="Q801" i="30"/>
  <c r="Q861" i="30"/>
  <c r="Q921" i="30"/>
  <c r="Q981" i="30"/>
  <c r="Q421" i="30"/>
  <c r="Q481" i="30"/>
  <c r="Q541" i="30"/>
  <c r="Q601" i="30"/>
  <c r="Q661" i="30"/>
  <c r="Q721" i="30"/>
  <c r="Q781" i="30"/>
  <c r="Q841" i="30"/>
  <c r="Q901" i="30"/>
  <c r="Q961" i="30"/>
  <c r="Q1021" i="30"/>
  <c r="Q1081" i="30"/>
  <c r="Q1141" i="30"/>
  <c r="Q1201" i="30"/>
  <c r="Q1261" i="30"/>
  <c r="Q1101" i="30"/>
  <c r="Q1281" i="30"/>
  <c r="Q1341" i="30"/>
  <c r="Q1401" i="30"/>
  <c r="Q1041" i="30"/>
  <c r="Q1321" i="30"/>
  <c r="Q1381" i="30"/>
  <c r="Q1441" i="30"/>
  <c r="Q1501" i="30"/>
  <c r="Q1561" i="30"/>
  <c r="Q1621" i="30"/>
  <c r="Q1681" i="30"/>
  <c r="Q1741" i="30"/>
  <c r="Q1801" i="30"/>
  <c r="Q1861" i="30"/>
  <c r="Q1921" i="30"/>
  <c r="Q1981" i="30"/>
  <c r="Q2041" i="30"/>
  <c r="Q2101" i="30"/>
  <c r="Q2161" i="30"/>
  <c r="Q2221" i="30"/>
  <c r="Q1221" i="30"/>
  <c r="Q1161" i="30"/>
  <c r="Q2241" i="30"/>
  <c r="Q2301" i="30"/>
  <c r="Q2361" i="30"/>
  <c r="Q2421" i="30"/>
  <c r="Q2481" i="30"/>
  <c r="Q2541" i="30"/>
  <c r="Q2601" i="30"/>
  <c r="Q2661" i="30"/>
  <c r="Q2721" i="30"/>
  <c r="Q2781" i="30"/>
  <c r="Q1521" i="30"/>
  <c r="Q1541" i="30"/>
  <c r="Q1721" i="30"/>
  <c r="Q1941" i="30"/>
  <c r="Q1961" i="30"/>
  <c r="Q2121" i="30"/>
  <c r="Q2141" i="30"/>
  <c r="Q1701" i="30"/>
  <c r="Q2281" i="30"/>
  <c r="Q2341" i="30"/>
  <c r="Q2401" i="30"/>
  <c r="Q2461" i="30"/>
  <c r="Q2521" i="30"/>
  <c r="Q2581" i="30"/>
  <c r="Q2641" i="30"/>
  <c r="Q2701" i="30"/>
  <c r="Q2761" i="30"/>
  <c r="Q1481" i="30"/>
  <c r="Q1661" i="30"/>
  <c r="Q1841" i="30"/>
  <c r="Q2001" i="30"/>
  <c r="Q2021" i="30"/>
  <c r="Q2181" i="30"/>
  <c r="Q2201" i="30"/>
  <c r="Q1421" i="30"/>
  <c r="Q1461" i="30"/>
  <c r="Q1641" i="30"/>
  <c r="Q1821" i="30"/>
  <c r="Q2261" i="30"/>
  <c r="Q2321" i="30"/>
  <c r="Q2381" i="30"/>
  <c r="Q2441" i="30"/>
  <c r="Q2501" i="30"/>
  <c r="Q2561" i="30"/>
  <c r="Q2621" i="30"/>
  <c r="Q2681" i="30"/>
  <c r="Q2741" i="30"/>
  <c r="Q2801" i="30"/>
  <c r="Q1601" i="30"/>
  <c r="Q1781" i="30"/>
  <c r="Q1881" i="30"/>
  <c r="Q1901" i="30"/>
  <c r="Q2061" i="30"/>
  <c r="Q2081" i="30"/>
  <c r="Q1301" i="30"/>
  <c r="Q1581" i="30"/>
  <c r="Q1761" i="30"/>
  <c r="Q1361" i="30"/>
</calcChain>
</file>

<file path=xl/sharedStrings.xml><?xml version="1.0" encoding="utf-8"?>
<sst xmlns="http://schemas.openxmlformats.org/spreadsheetml/2006/main" count="814" uniqueCount="342">
  <si>
    <t>一、</t>
  </si>
  <si>
    <t>设计意图</t>
  </si>
  <si>
    <t>1.</t>
    <phoneticPr fontId="2" type="noConversion"/>
  </si>
  <si>
    <t>促使玩家追求更高阶的装备</t>
    <phoneticPr fontId="2" type="noConversion"/>
  </si>
  <si>
    <t>2.</t>
    <phoneticPr fontId="2" type="noConversion"/>
  </si>
  <si>
    <t>促使玩家追求其他星座的装备</t>
    <phoneticPr fontId="2" type="noConversion"/>
  </si>
  <si>
    <t>3.</t>
    <phoneticPr fontId="2" type="noConversion"/>
  </si>
  <si>
    <t>在不影响1、2的前提下，增加一些配点策略性</t>
    <phoneticPr fontId="2" type="noConversion"/>
  </si>
  <si>
    <t>4.</t>
    <phoneticPr fontId="2" type="noConversion"/>
  </si>
  <si>
    <t>可使玩家在不同阶段，技能表现有变化</t>
    <phoneticPr fontId="2" type="noConversion"/>
  </si>
  <si>
    <t>游戏中，玩家可以穿齐各职业各星级的装备，且属性叠加。</t>
    <phoneticPr fontId="2" type="noConversion"/>
  </si>
  <si>
    <t>装备分1~9星，要鼓励玩家追求高星级装备。</t>
    <phoneticPr fontId="2" type="noConversion"/>
  </si>
  <si>
    <t>现在底层支持特效动作的叠加，灵活组合。最好把这种功能优势体现出来。</t>
    <phoneticPr fontId="2" type="noConversion"/>
  </si>
  <si>
    <t>使玩家在相同的技能打出的效果都是不同，使战斗形式更多变。</t>
    <phoneticPr fontId="2" type="noConversion"/>
  </si>
  <si>
    <t>二</t>
    <phoneticPr fontId="2" type="noConversion"/>
  </si>
  <si>
    <t>方案汇总</t>
    <phoneticPr fontId="2" type="noConversion"/>
  </si>
  <si>
    <t>概要图示</t>
    <phoneticPr fontId="2" type="noConversion"/>
  </si>
  <si>
    <t>核心规则</t>
    <phoneticPr fontId="2" type="noConversion"/>
  </si>
  <si>
    <t>b.</t>
    <phoneticPr fontId="2" type="noConversion"/>
  </si>
  <si>
    <t>c.</t>
    <phoneticPr fontId="2" type="noConversion"/>
  </si>
  <si>
    <t>技能等级天赋</t>
    <phoneticPr fontId="2" type="noConversion"/>
  </si>
  <si>
    <t>技能等级天赋，提升技能的基础伤害效果，并提高玩家的基础属性。</t>
    <phoneticPr fontId="2" type="noConversion"/>
  </si>
  <si>
    <t>等级上限为角色等级。</t>
    <phoneticPr fontId="2" type="noConversion"/>
  </si>
  <si>
    <t>技能等级达到一定程度，可使特技点变为可解锁状态。</t>
    <phoneticPr fontId="2" type="noConversion"/>
  </si>
  <si>
    <t>d.</t>
    <phoneticPr fontId="2" type="noConversion"/>
  </si>
  <si>
    <t>特技天赋</t>
    <phoneticPr fontId="2" type="noConversion"/>
  </si>
  <si>
    <t>解锁特技可以使技能效果发生改变。</t>
    <phoneticPr fontId="2" type="noConversion"/>
  </si>
  <si>
    <t>黄道装备比四项装备多一条线。</t>
    <phoneticPr fontId="2" type="noConversion"/>
  </si>
  <si>
    <t>解锁特技，需要大量银币。</t>
    <phoneticPr fontId="2" type="noConversion"/>
  </si>
  <si>
    <t>特技可以升级，升级技能点，一方面需要元素属性达到某值，另一方面需要消耗大量天赋点。</t>
    <phoneticPr fontId="2" type="noConversion"/>
  </si>
  <si>
    <t>e.</t>
    <phoneticPr fontId="2" type="noConversion"/>
  </si>
  <si>
    <t>被动天赋</t>
    <phoneticPr fontId="2" type="noConversion"/>
  </si>
  <si>
    <t>点击被动页签时，进入被动技能页面。</t>
    <phoneticPr fontId="2" type="noConversion"/>
  </si>
  <si>
    <t>被动技能升级需要消耗越来越高的天赋点。</t>
    <phoneticPr fontId="2" type="noConversion"/>
  </si>
  <si>
    <t>升级被动技能，可解锁技能书孔</t>
    <phoneticPr fontId="2" type="noConversion"/>
  </si>
  <si>
    <t>技能书分紫橙红，越高级的技能书，对地火水风的要求越高。</t>
    <phoneticPr fontId="2" type="noConversion"/>
  </si>
  <si>
    <t>技能书可进阶，技能书进阶消耗同名技能书。（不做交易则消耗武功精华，武功精华来自于技能书分解）</t>
    <phoneticPr fontId="2" type="noConversion"/>
  </si>
  <si>
    <t>进阶后，技能书对地火水风的要求更高。</t>
    <phoneticPr fontId="2" type="noConversion"/>
  </si>
  <si>
    <t>技能书进阶后，会增加特效条目，新条目必须要地火水风达到某值才能解锁。数值上，涨幅很快。新投放的书，1级要的属性不高，后面对属性要求很高。</t>
    <phoneticPr fontId="2" type="noConversion"/>
  </si>
  <si>
    <t>该天赋升级消耗技能石。</t>
    <phoneticPr fontId="2" type="noConversion"/>
  </si>
  <si>
    <t>技能石日常本有投放，技能石可以在银币商店购买。</t>
    <phoneticPr fontId="2" type="noConversion"/>
  </si>
  <si>
    <t>f.</t>
    <phoneticPr fontId="2" type="noConversion"/>
  </si>
  <si>
    <t>职业切换</t>
    <phoneticPr fontId="2" type="noConversion"/>
  </si>
  <si>
    <t>天赋点的分配放到职业上。程序保存的是总天赋点，各天赋的等级。剩余天赋点是计算出来的。</t>
    <phoneticPr fontId="2" type="noConversion"/>
  </si>
  <si>
    <t>技能石的分配也是放到职业上的。程序保存的是总技能石点，和各技能的等级。剩余技能石是计算出来的。</t>
    <phoneticPr fontId="2" type="noConversion"/>
  </si>
  <si>
    <t>【狂暴2】- 交易相关的系统结构</t>
    <phoneticPr fontId="12" type="noConversion"/>
  </si>
  <si>
    <t>负责人名</t>
    <phoneticPr fontId="12" type="noConversion"/>
  </si>
  <si>
    <t>褚智勇</t>
    <phoneticPr fontId="12" type="noConversion"/>
  </si>
  <si>
    <t>系统名称</t>
    <phoneticPr fontId="12" type="noConversion"/>
  </si>
  <si>
    <t>文档状态</t>
    <phoneticPr fontId="12" type="noConversion"/>
  </si>
  <si>
    <t>迭代</t>
  </si>
  <si>
    <t>文档说明</t>
    <phoneticPr fontId="12" type="noConversion"/>
  </si>
  <si>
    <t>思路案</t>
    <phoneticPr fontId="12" type="noConversion"/>
  </si>
  <si>
    <t>文档修订记录</t>
    <phoneticPr fontId="12" type="noConversion"/>
  </si>
  <si>
    <t>日期</t>
    <phoneticPr fontId="12" type="noConversion"/>
  </si>
  <si>
    <t>修订人</t>
    <phoneticPr fontId="12" type="noConversion"/>
  </si>
  <si>
    <t>修订内容（后续任何修改都需要记录到此）</t>
    <phoneticPr fontId="12" type="noConversion"/>
  </si>
  <si>
    <t>初稿</t>
    <phoneticPr fontId="12" type="noConversion"/>
  </si>
  <si>
    <t>说明：文档内容尽量用Excel来完成（按模板），并同步下单至WorkTime。</t>
    <phoneticPr fontId="12" type="noConversion"/>
  </si>
  <si>
    <t>职业相性天赋</t>
    <phoneticPr fontId="2" type="noConversion"/>
  </si>
  <si>
    <t>a.</t>
    <phoneticPr fontId="2" type="noConversion"/>
  </si>
  <si>
    <t>天赋点概念</t>
    <phoneticPr fontId="2" type="noConversion"/>
  </si>
  <si>
    <t>天赋点是游戏中极为稀缺的资源，玩家利用天赋点点职业天赋，改变技能效果。</t>
    <phoneticPr fontId="2" type="noConversion"/>
  </si>
  <si>
    <t>玩家把装备镶嵌到星盘，就会获得对应的天赋点</t>
    <phoneticPr fontId="2" type="noConversion"/>
  </si>
  <si>
    <t>来源：</t>
    <phoneticPr fontId="2" type="noConversion"/>
  </si>
  <si>
    <t>一些高难度的挑战任务，也会获得少量天赋点</t>
    <phoneticPr fontId="2" type="noConversion"/>
  </si>
  <si>
    <t>运营方面，只会在竞榜排名的奖励中，投放天赋点</t>
    <phoneticPr fontId="2" type="noConversion"/>
  </si>
  <si>
    <t>职业特性天赋，升级提供一些基础属性，阶段性奖励被动技能效果。</t>
    <phoneticPr fontId="2" type="noConversion"/>
  </si>
  <si>
    <t>升级消耗技能点，消耗量按投入相性点的总点数计算。</t>
    <phoneticPr fontId="2" type="noConversion"/>
  </si>
  <si>
    <t>解锁特技，需要穿上本星座某装备，技能等级达到一定等级，并且在此投入的1级属性达到某值。比如，蛇夫座的致命一击，需要睿智72点，勇气30点</t>
    <phoneticPr fontId="2" type="noConversion"/>
  </si>
  <si>
    <t>每个职业有3种相性天赋，同相位的职业，相性天赋名字相同</t>
    <phoneticPr fontId="2" type="noConversion"/>
  </si>
  <si>
    <t>技能天赋</t>
    <phoneticPr fontId="12" type="noConversion"/>
  </si>
  <si>
    <t>一、设计意图</t>
    <phoneticPr fontId="12" type="noConversion"/>
  </si>
  <si>
    <t>非R</t>
    <phoneticPr fontId="12" type="noConversion"/>
  </si>
  <si>
    <t>中R</t>
    <phoneticPr fontId="12" type="noConversion"/>
  </si>
  <si>
    <t>大R</t>
    <phoneticPr fontId="12" type="noConversion"/>
  </si>
  <si>
    <t>月卡党</t>
    <phoneticPr fontId="12" type="noConversion"/>
  </si>
  <si>
    <t>月卡基金党</t>
    <phoneticPr fontId="12" type="noConversion"/>
  </si>
  <si>
    <t>超R</t>
    <phoneticPr fontId="12" type="noConversion"/>
  </si>
  <si>
    <t>四项阶段，可以把一个分支天赋点满，黄道阶段，速度较慢</t>
    <phoneticPr fontId="12" type="noConversion"/>
  </si>
  <si>
    <t>点满所有的天赋，把所有天赋的等级升满</t>
    <phoneticPr fontId="12" type="noConversion"/>
  </si>
  <si>
    <t>可以解锁所有的天赋，但天赋等级无法点满，需要有取舍</t>
    <phoneticPr fontId="12" type="noConversion"/>
  </si>
  <si>
    <t>黄道阶段，可以把1个技能1个分支的特技全解锁</t>
    <phoneticPr fontId="12" type="noConversion"/>
  </si>
  <si>
    <t>黄道阶段，可以把5个技能1个分支的特技全解锁，但耗时较长(3月)</t>
    <phoneticPr fontId="12" type="noConversion"/>
  </si>
  <si>
    <t>黄道阶段，可以把5个技能1个分支的特技全解锁，耗时较短(1.5月)</t>
    <phoneticPr fontId="12" type="noConversion"/>
  </si>
  <si>
    <t>玩法描述</t>
    <phoneticPr fontId="12" type="noConversion"/>
  </si>
  <si>
    <t>二、</t>
    <phoneticPr fontId="12" type="noConversion"/>
  </si>
  <si>
    <t>功能框架</t>
    <phoneticPr fontId="12" type="noConversion"/>
  </si>
  <si>
    <t>三、</t>
    <phoneticPr fontId="12" type="noConversion"/>
  </si>
  <si>
    <t>玩家行为流</t>
    <phoneticPr fontId="12" type="noConversion"/>
  </si>
  <si>
    <t>1.</t>
    <phoneticPr fontId="12" type="noConversion"/>
  </si>
  <si>
    <t>子系统关系</t>
    <phoneticPr fontId="12" type="noConversion"/>
  </si>
  <si>
    <t>2.</t>
    <phoneticPr fontId="12" type="noConversion"/>
  </si>
  <si>
    <t>玩家追求流</t>
    <phoneticPr fontId="12" type="noConversion"/>
  </si>
  <si>
    <t>四、</t>
    <phoneticPr fontId="12" type="noConversion"/>
  </si>
  <si>
    <t>简要界面设计</t>
    <phoneticPr fontId="12" type="noConversion"/>
  </si>
  <si>
    <t>五、</t>
    <phoneticPr fontId="12" type="noConversion"/>
  </si>
  <si>
    <t>六、</t>
    <phoneticPr fontId="12" type="noConversion"/>
  </si>
  <si>
    <t>详细规则</t>
    <phoneticPr fontId="12" type="noConversion"/>
  </si>
  <si>
    <t>天赋点获得与存储规则</t>
    <phoneticPr fontId="12" type="noConversion"/>
  </si>
  <si>
    <t>3.</t>
    <phoneticPr fontId="12" type="noConversion"/>
  </si>
  <si>
    <t>特技的解锁与升级</t>
    <phoneticPr fontId="12" type="noConversion"/>
  </si>
  <si>
    <t>4.</t>
    <phoneticPr fontId="12" type="noConversion"/>
  </si>
  <si>
    <t>职业切换相关规则</t>
    <phoneticPr fontId="12" type="noConversion"/>
  </si>
  <si>
    <t>5.</t>
    <phoneticPr fontId="12" type="noConversion"/>
  </si>
  <si>
    <t>装备卸载相关规则</t>
    <phoneticPr fontId="12" type="noConversion"/>
  </si>
  <si>
    <t>a.</t>
    <phoneticPr fontId="12" type="noConversion"/>
  </si>
  <si>
    <t>b.</t>
    <phoneticPr fontId="12" type="noConversion"/>
  </si>
  <si>
    <t>星盘天赋点</t>
    <phoneticPr fontId="12" type="noConversion"/>
  </si>
  <si>
    <t>c.</t>
    <phoneticPr fontId="12" type="noConversion"/>
  </si>
  <si>
    <t>收集齐整套装备，会额外获得一些天赋点。</t>
    <phoneticPr fontId="12" type="noConversion"/>
  </si>
  <si>
    <t>卸下装备时，要求玩家剩余天赋点大于将被扣除的天赋点。卸下后，剩余天赋点-=需要扣除的天赋点。</t>
    <phoneticPr fontId="12" type="noConversion"/>
  </si>
  <si>
    <t>切换职业规则</t>
    <phoneticPr fontId="12" type="noConversion"/>
  </si>
  <si>
    <t>天赋点来源与程序存储需求</t>
    <phoneticPr fontId="12" type="noConversion"/>
  </si>
  <si>
    <t>程序需要在数据库中存储，其他任务或运营获得天赋点，以及各职业下，天赋的加点数据。</t>
    <phoneticPr fontId="12" type="noConversion"/>
  </si>
  <si>
    <t>由于程序记录了各职业的加点情况，切换职业后，天赋加点不变，剩余天赋点再计算一次。</t>
    <phoneticPr fontId="12" type="noConversion"/>
  </si>
  <si>
    <t>如果此时剩余天赋点小于零，则提示玩家重置天赋。</t>
    <phoneticPr fontId="12" type="noConversion"/>
  </si>
  <si>
    <t>升级消耗规则</t>
    <phoneticPr fontId="12" type="noConversion"/>
  </si>
  <si>
    <t>职业相性天赋，升级消耗采用总点数规则。</t>
    <phoneticPr fontId="12" type="noConversion"/>
  </si>
  <si>
    <t>职业相性点加成</t>
    <phoneticPr fontId="12" type="noConversion"/>
  </si>
  <si>
    <t>职业相性每个等级，会提供一些诸如力量、敏捷之类的属性加成。</t>
    <phoneticPr fontId="12" type="noConversion"/>
  </si>
  <si>
    <t>a.</t>
    <phoneticPr fontId="12" type="noConversion"/>
  </si>
  <si>
    <t>特技解锁的限制</t>
    <phoneticPr fontId="12" type="noConversion"/>
  </si>
  <si>
    <t>特技解锁带来的效果</t>
    <phoneticPr fontId="12" type="noConversion"/>
  </si>
  <si>
    <t>d.</t>
    <phoneticPr fontId="12" type="noConversion"/>
  </si>
  <si>
    <t>特技升级</t>
    <phoneticPr fontId="12" type="noConversion"/>
  </si>
  <si>
    <t>程序记录了玩家各职业的配点方案。</t>
    <phoneticPr fontId="12" type="noConversion"/>
  </si>
  <si>
    <t>当切换职业时，计算剩余天赋点。</t>
    <phoneticPr fontId="12" type="noConversion"/>
  </si>
  <si>
    <t>如果剩余天赋点&gt;=0，则把天赋加点设置为原先存储的加点，并刷新剩余天赋点。</t>
    <phoneticPr fontId="12" type="noConversion"/>
  </si>
  <si>
    <t>如果剩余天赋点&lt;0，则提示将会重置天赋点，询问玩家是否继续。</t>
    <phoneticPr fontId="12" type="noConversion"/>
  </si>
  <si>
    <t>玩家选是，则重置天赋点，切换职业，玩家重新去配点。</t>
    <phoneticPr fontId="12" type="noConversion"/>
  </si>
  <si>
    <t>星盘上装备卸载，需要扣除剩余天赋点。</t>
    <phoneticPr fontId="12" type="noConversion"/>
  </si>
  <si>
    <t>只有玩家剩余天赋点大于将会扣除的天赋点，才允许卸下装备。</t>
    <phoneticPr fontId="12" type="noConversion"/>
  </si>
  <si>
    <t>sheet名</t>
  </si>
  <si>
    <t>导出客户端文件</t>
    <phoneticPr fontId="2" type="noConversion"/>
  </si>
  <si>
    <t>导出服务端文件</t>
    <phoneticPr fontId="2" type="noConversion"/>
  </si>
  <si>
    <t>类名</t>
  </si>
  <si>
    <t>主键</t>
  </si>
  <si>
    <t>唯一索引</t>
  </si>
  <si>
    <t>集合索引</t>
  </si>
  <si>
    <t>是否导出</t>
    <phoneticPr fontId="2" type="noConversion"/>
  </si>
  <si>
    <t>id</t>
    <phoneticPr fontId="2" type="noConversion"/>
  </si>
  <si>
    <t>1）</t>
    <phoneticPr fontId="12" type="noConversion"/>
  </si>
  <si>
    <t>前1条特技解锁</t>
    <phoneticPr fontId="12" type="noConversion"/>
  </si>
  <si>
    <t>2）</t>
    <phoneticPr fontId="12" type="noConversion"/>
  </si>
  <si>
    <t>技能等级达到x级</t>
    <phoneticPr fontId="12" type="noConversion"/>
  </si>
  <si>
    <t>3）</t>
    <phoneticPr fontId="12" type="noConversion"/>
  </si>
  <si>
    <t>穿戴本职业某星级的某件装备</t>
    <phoneticPr fontId="12" type="noConversion"/>
  </si>
  <si>
    <t>4）</t>
    <phoneticPr fontId="12" type="noConversion"/>
  </si>
  <si>
    <t>职业赋能点升级规则</t>
    <phoneticPr fontId="12" type="noConversion"/>
  </si>
  <si>
    <t>比如，一个职业的赋能点天、地、人分别为5级，10级，15级。玩家想要再次升级相性点，则需要消耗21级对应的消耗点。</t>
    <phoneticPr fontId="12" type="noConversion"/>
  </si>
  <si>
    <t>赋能等级分别达到x,y,z等级</t>
    <phoneticPr fontId="12" type="noConversion"/>
  </si>
  <si>
    <t>b.</t>
    <phoneticPr fontId="12" type="noConversion"/>
  </si>
  <si>
    <t>技能升级限制</t>
    <phoneticPr fontId="12" type="noConversion"/>
  </si>
  <si>
    <t>e.</t>
    <phoneticPr fontId="12" type="noConversion"/>
  </si>
  <si>
    <t>特技有4钟状态：锁定状态，开锁状态，可激活状态，可升级状态</t>
    <phoneticPr fontId="12" type="noConversion"/>
  </si>
  <si>
    <t>锁定状态：</t>
    <phoneticPr fontId="12" type="noConversion"/>
  </si>
  <si>
    <t>开锁状态：</t>
    <phoneticPr fontId="12" type="noConversion"/>
  </si>
  <si>
    <t>当前1级特技解锁，该特技则处于开锁状态</t>
    <phoneticPr fontId="12" type="noConversion"/>
  </si>
  <si>
    <t>点击后弹出激活界面</t>
    <phoneticPr fontId="12" type="noConversion"/>
  </si>
  <si>
    <t>可解锁状态：</t>
    <phoneticPr fontId="12" type="noConversion"/>
  </si>
  <si>
    <t>当特技满足解锁条件，特技icon会有光效闪烁，提示玩家解锁。</t>
    <phoneticPr fontId="12" type="noConversion"/>
  </si>
  <si>
    <t>特技icon的状态</t>
    <phoneticPr fontId="12" type="noConversion"/>
  </si>
  <si>
    <t>可升级状态：</t>
    <phoneticPr fontId="12" type="noConversion"/>
  </si>
  <si>
    <t>解锁后的特技，则是可升级状态。</t>
    <phoneticPr fontId="12" type="noConversion"/>
  </si>
  <si>
    <t>根据特技等级，icon有不同的光效和边框表现。</t>
    <phoneticPr fontId="12" type="noConversion"/>
  </si>
  <si>
    <t>每条线的技能特技解锁，带来的效果是取代式的。</t>
    <phoneticPr fontId="12" type="noConversion"/>
  </si>
  <si>
    <t>比如，蛇夫座普攻的第一条分支有4个特技，第一个特技是把射出去的箭，箭身从木质变为刚质。第二个特技点是把射出去的箭，箭身变为绿色光柱。</t>
    <phoneticPr fontId="12" type="noConversion"/>
  </si>
  <si>
    <t>玩家激活第一个特技后，再激活第二个特技，射出去的箭箭身就是绿色光柱。无论再怎么升级1级天赋，射出去的箭身仍是绿色光柱，而不是钢制箭身。</t>
    <phoneticPr fontId="12" type="noConversion"/>
  </si>
  <si>
    <t>技能特技的解锁，还可以带来技能特效表现的变化。</t>
    <phoneticPr fontId="12" type="noConversion"/>
  </si>
  <si>
    <t>技能特技解锁，可以使技能天赋增加一个效果，如该技能暴击时，可以为目标施加1层蛇夫印记……</t>
    <phoneticPr fontId="12" type="noConversion"/>
  </si>
  <si>
    <t>技能升级只需要赋能点达到某级。</t>
    <phoneticPr fontId="12" type="noConversion"/>
  </si>
  <si>
    <t>阶段性等级，可提升职业被动技能的能力。</t>
    <phoneticPr fontId="12" type="noConversion"/>
  </si>
  <si>
    <t>当前一级特技没有解锁，该特技处于锁定状态。</t>
    <phoneticPr fontId="12" type="noConversion"/>
  </si>
  <si>
    <t>处于锁定状态，该特技点击仅仅弹出还未解锁飘字。</t>
    <phoneticPr fontId="12" type="noConversion"/>
  </si>
  <si>
    <t>通常，解锁特技仅仅象征性的消耗天赋点。</t>
    <phoneticPr fontId="12" type="noConversion"/>
  </si>
  <si>
    <t>点击后同样弹出激活界面。</t>
    <phoneticPr fontId="12" type="noConversion"/>
  </si>
  <si>
    <t>点击后弹出升级特技界面。</t>
    <phoneticPr fontId="12" type="noConversion"/>
  </si>
  <si>
    <t>需要扣除的天赋点 = 该装备孔位配置的天赋点 + 套装消失 ？套装奖励天赋点：0。</t>
    <phoneticPr fontId="12" type="noConversion"/>
  </si>
  <si>
    <t>星盘界面每个装备槽位配有天赋点值，镶嵌即可获得天赋点。</t>
    <phoneticPr fontId="12" type="noConversion"/>
  </si>
  <si>
    <t>剩余天赋点是视图型的数据，可以存到类似redis的缓存中。</t>
    <phoneticPr fontId="12" type="noConversion"/>
  </si>
  <si>
    <t>剩余天赋点 = 其他任务或运营获得天赋点 + sumof(星盘获得天赋点) - sumof(各天赋消耗的天赋点)。</t>
    <phoneticPr fontId="12" type="noConversion"/>
  </si>
  <si>
    <t>玩家获得天赋点 = 星盘奖励天赋点 + 其他任务或运营获得天赋点。</t>
    <phoneticPr fontId="12" type="noConversion"/>
  </si>
  <si>
    <t>特技升级将消耗大量天赋点。</t>
    <phoneticPr fontId="12" type="noConversion"/>
  </si>
  <si>
    <t>升级特技将会提升特技的效果或触发概率。</t>
    <phoneticPr fontId="12" type="noConversion"/>
  </si>
  <si>
    <t>lv</t>
    <phoneticPr fontId="2" type="noConversion"/>
  </si>
  <si>
    <t>tf_cost</t>
    <phoneticPr fontId="2" type="noConversion"/>
  </si>
  <si>
    <t>int:&lt;&gt;</t>
    <phoneticPr fontId="2" type="noConversion"/>
  </si>
  <si>
    <t>投入点数</t>
    <phoneticPr fontId="2" type="noConversion"/>
  </si>
  <si>
    <t>消耗天赋点</t>
    <phoneticPr fontId="2" type="noConversion"/>
  </si>
  <si>
    <t>天赋点获得设计</t>
    <phoneticPr fontId="2" type="noConversion"/>
  </si>
  <si>
    <t>装备星级</t>
    <phoneticPr fontId="2" type="noConversion"/>
  </si>
  <si>
    <t>装备价值</t>
    <phoneticPr fontId="2" type="noConversion"/>
  </si>
  <si>
    <t>折价指数</t>
    <phoneticPr fontId="2" type="noConversion"/>
  </si>
  <si>
    <t>消耗精铁</t>
    <phoneticPr fontId="2" type="noConversion"/>
  </si>
  <si>
    <t>消耗乌金</t>
    <phoneticPr fontId="2" type="noConversion"/>
  </si>
  <si>
    <t>相位精华</t>
    <phoneticPr fontId="2" type="noConversion"/>
  </si>
  <si>
    <t>星座精华</t>
    <phoneticPr fontId="2" type="noConversion"/>
  </si>
  <si>
    <t>6星黄道</t>
    <phoneticPr fontId="2" type="noConversion"/>
  </si>
  <si>
    <t>天赋点</t>
    <phoneticPr fontId="2" type="noConversion"/>
  </si>
  <si>
    <t>套装奖励</t>
    <phoneticPr fontId="2" type="noConversion"/>
  </si>
  <si>
    <t>精铁价格</t>
    <phoneticPr fontId="2" type="noConversion"/>
  </si>
  <si>
    <t>乌金价格</t>
    <phoneticPr fontId="2" type="noConversion"/>
  </si>
  <si>
    <t>修正天赋</t>
    <phoneticPr fontId="2" type="noConversion"/>
  </si>
  <si>
    <t>总天赋点</t>
    <phoneticPr fontId="2" type="noConversion"/>
  </si>
  <si>
    <t>天赋点分配</t>
    <phoneticPr fontId="2" type="noConversion"/>
  </si>
  <si>
    <t>赋能</t>
    <phoneticPr fontId="2" type="noConversion"/>
  </si>
  <si>
    <t>特技升级</t>
    <phoneticPr fontId="2" type="noConversion"/>
  </si>
  <si>
    <t>被动技能</t>
    <phoneticPr fontId="2" type="noConversion"/>
  </si>
  <si>
    <t>赋能总消耗</t>
    <phoneticPr fontId="2" type="noConversion"/>
  </si>
  <si>
    <t>等差</t>
    <phoneticPr fontId="2" type="noConversion"/>
  </si>
  <si>
    <t>等比</t>
    <phoneticPr fontId="2" type="noConversion"/>
  </si>
  <si>
    <t>id</t>
    <phoneticPr fontId="2" type="noConversion"/>
  </si>
  <si>
    <t>constellation</t>
    <phoneticPr fontId="2" type="noConversion"/>
  </si>
  <si>
    <t>starlv</t>
    <phoneticPr fontId="2" type="noConversion"/>
  </si>
  <si>
    <t>pos</t>
    <phoneticPr fontId="2" type="noConversion"/>
  </si>
  <si>
    <t>tf_award</t>
    <phoneticPr fontId="2" type="noConversion"/>
  </si>
  <si>
    <t>suit_award</t>
    <phoneticPr fontId="2" type="noConversion"/>
  </si>
  <si>
    <t>凤凰座</t>
  </si>
  <si>
    <t>巨爵座</t>
    <phoneticPr fontId="2" type="noConversion"/>
  </si>
  <si>
    <t>天马座</t>
    <phoneticPr fontId="2" type="noConversion"/>
  </si>
  <si>
    <t>蛇夫座</t>
    <phoneticPr fontId="2" type="noConversion"/>
  </si>
  <si>
    <t>白羊座</t>
    <phoneticPr fontId="2" type="noConversion"/>
  </si>
  <si>
    <t>狮子座</t>
    <phoneticPr fontId="2" type="noConversion"/>
  </si>
  <si>
    <t>射手座</t>
    <phoneticPr fontId="2" type="noConversion"/>
  </si>
  <si>
    <t>摩羯座</t>
    <phoneticPr fontId="2" type="noConversion"/>
  </si>
  <si>
    <t>金牛座</t>
    <phoneticPr fontId="2" type="noConversion"/>
  </si>
  <si>
    <t>处女座</t>
    <phoneticPr fontId="2" type="noConversion"/>
  </si>
  <si>
    <t>天秤座</t>
    <phoneticPr fontId="2" type="noConversion"/>
  </si>
  <si>
    <t>水瓶座</t>
    <phoneticPr fontId="2" type="noConversion"/>
  </si>
  <si>
    <t>双子座</t>
    <phoneticPr fontId="2" type="noConversion"/>
  </si>
  <si>
    <t>巨蟹座</t>
    <phoneticPr fontId="2" type="noConversion"/>
  </si>
  <si>
    <t>天蝎座</t>
    <phoneticPr fontId="2" type="noConversion"/>
  </si>
  <si>
    <t>双鱼座</t>
    <phoneticPr fontId="2" type="noConversion"/>
  </si>
  <si>
    <t>#note</t>
    <phoneticPr fontId="2" type="noConversion"/>
  </si>
  <si>
    <t>武器</t>
    <phoneticPr fontId="2" type="noConversion"/>
  </si>
  <si>
    <t>头盔</t>
    <phoneticPr fontId="2" type="noConversion"/>
  </si>
  <si>
    <t>肩甲</t>
    <phoneticPr fontId="2" type="noConversion"/>
  </si>
  <si>
    <t>衣服</t>
    <phoneticPr fontId="2" type="noConversion"/>
  </si>
  <si>
    <t>裤子</t>
    <phoneticPr fontId="2" type="noConversion"/>
  </si>
  <si>
    <t>鞋子</t>
    <phoneticPr fontId="2" type="noConversion"/>
  </si>
  <si>
    <t>ID</t>
    <phoneticPr fontId="2" type="noConversion"/>
  </si>
  <si>
    <t>星座</t>
    <phoneticPr fontId="2" type="noConversion"/>
  </si>
  <si>
    <t>星级</t>
    <phoneticPr fontId="2" type="noConversion"/>
  </si>
  <si>
    <t>位置</t>
    <phoneticPr fontId="2" type="noConversion"/>
  </si>
  <si>
    <t>备注</t>
    <phoneticPr fontId="2" type="noConversion"/>
  </si>
  <si>
    <t>天赋奖励</t>
    <phoneticPr fontId="2" type="noConversion"/>
  </si>
  <si>
    <t>套装天赋奖励</t>
    <phoneticPr fontId="2" type="noConversion"/>
  </si>
  <si>
    <t>int:&lt;&gt;</t>
    <phoneticPr fontId="2" type="noConversion"/>
  </si>
  <si>
    <t>string:&lt;&gt;</t>
    <phoneticPr fontId="2" type="noConversion"/>
  </si>
  <si>
    <t>int:e&lt;&gt;</t>
    <phoneticPr fontId="2" type="noConversion"/>
  </si>
  <si>
    <t>道具ID</t>
    <phoneticPr fontId="2" type="noConversion"/>
  </si>
  <si>
    <t>item_id</t>
    <phoneticPr fontId="2" type="noConversion"/>
  </si>
  <si>
    <t/>
  </si>
  <si>
    <t>skill_loc</t>
    <phoneticPr fontId="2" type="noConversion"/>
  </si>
  <si>
    <t>tj_loc</t>
    <phoneticPr fontId="2" type="noConversion"/>
  </si>
  <si>
    <t>tj_line</t>
    <phoneticPr fontId="2" type="noConversion"/>
  </si>
  <si>
    <t>unlock.skilllv</t>
    <phoneticPr fontId="2" type="noConversion"/>
  </si>
  <si>
    <t>unlock.fn[1]</t>
    <phoneticPr fontId="2" type="noConversion"/>
  </si>
  <si>
    <t>unlock.fn[2]</t>
    <phoneticPr fontId="2" type="noConversion"/>
  </si>
  <si>
    <t>unlock.fn[3]</t>
    <phoneticPr fontId="2" type="noConversion"/>
  </si>
  <si>
    <t>unlock.equip.pos</t>
    <phoneticPr fontId="2" type="noConversion"/>
  </si>
  <si>
    <t>lv</t>
    <phoneticPr fontId="2" type="noConversion"/>
  </si>
  <si>
    <t>tf_cost</t>
    <phoneticPr fontId="2" type="noConversion"/>
  </si>
  <si>
    <t>技能位置</t>
    <phoneticPr fontId="2" type="noConversion"/>
  </si>
  <si>
    <t>天赋线</t>
    <phoneticPr fontId="2" type="noConversion"/>
  </si>
  <si>
    <t>天赋线位置</t>
    <phoneticPr fontId="2" type="noConversion"/>
  </si>
  <si>
    <t>等级</t>
    <phoneticPr fontId="2" type="noConversion"/>
  </si>
  <si>
    <t>解锁需要技能等级</t>
    <phoneticPr fontId="2" type="noConversion"/>
  </si>
  <si>
    <t>解锁需求赋能点1</t>
    <phoneticPr fontId="2" type="noConversion"/>
  </si>
  <si>
    <t>解锁需求赋能点2</t>
  </si>
  <si>
    <t>解锁需求赋能点3</t>
  </si>
  <si>
    <t>unlock.equip.star</t>
    <phoneticPr fontId="2" type="noConversion"/>
  </si>
  <si>
    <t>解锁需要装备星级</t>
    <phoneticPr fontId="2" type="noConversion"/>
  </si>
  <si>
    <t>解锁需要装备位置</t>
    <phoneticPr fontId="2" type="noConversion"/>
  </si>
  <si>
    <t>天赋消耗</t>
    <phoneticPr fontId="2" type="noConversion"/>
  </si>
  <si>
    <t>普攻</t>
    <phoneticPr fontId="2" type="noConversion"/>
  </si>
  <si>
    <t>技能1</t>
    <phoneticPr fontId="2" type="noConversion"/>
  </si>
  <si>
    <t>技能2</t>
    <phoneticPr fontId="2" type="noConversion"/>
  </si>
  <si>
    <t>技能3</t>
    <phoneticPr fontId="2" type="noConversion"/>
  </si>
  <si>
    <t>大招</t>
    <phoneticPr fontId="2" type="noConversion"/>
  </si>
  <si>
    <t>特技升级分配</t>
    <phoneticPr fontId="2" type="noConversion"/>
  </si>
  <si>
    <t>技能位置</t>
    <phoneticPr fontId="2" type="noConversion"/>
  </si>
  <si>
    <t>技能等级</t>
    <phoneticPr fontId="2" type="noConversion"/>
  </si>
  <si>
    <t>权重</t>
    <phoneticPr fontId="2" type="noConversion"/>
  </si>
  <si>
    <t>所占权重</t>
    <phoneticPr fontId="2" type="noConversion"/>
  </si>
  <si>
    <t>技能</t>
    <phoneticPr fontId="2" type="noConversion"/>
  </si>
  <si>
    <t>位置</t>
    <phoneticPr fontId="2" type="noConversion"/>
  </si>
  <si>
    <t>线</t>
    <phoneticPr fontId="2" type="noConversion"/>
  </si>
  <si>
    <t>等级</t>
    <phoneticPr fontId="2" type="noConversion"/>
  </si>
  <si>
    <t>权重</t>
    <phoneticPr fontId="2" type="noConversion"/>
  </si>
  <si>
    <t>权重和</t>
    <phoneticPr fontId="2" type="noConversion"/>
  </si>
  <si>
    <t>天赋点</t>
    <phoneticPr fontId="2" type="noConversion"/>
  </si>
  <si>
    <t>普攻</t>
    <phoneticPr fontId="2" type="noConversion"/>
  </si>
  <si>
    <t>技能1</t>
    <phoneticPr fontId="2" type="noConversion"/>
  </si>
  <si>
    <t>技能2</t>
    <phoneticPr fontId="2" type="noConversion"/>
  </si>
  <si>
    <t>技能3</t>
    <phoneticPr fontId="2" type="noConversion"/>
  </si>
  <si>
    <t>大招</t>
    <phoneticPr fontId="2" type="noConversion"/>
  </si>
  <si>
    <t>天</t>
    <phoneticPr fontId="2" type="noConversion"/>
  </si>
  <si>
    <t>地</t>
    <phoneticPr fontId="2" type="noConversion"/>
  </si>
  <si>
    <t>人</t>
    <phoneticPr fontId="2" type="noConversion"/>
  </si>
  <si>
    <t>位置1</t>
    <phoneticPr fontId="2" type="noConversion"/>
  </si>
  <si>
    <t>位置2</t>
  </si>
  <si>
    <t>位置3</t>
  </si>
  <si>
    <t>位置4</t>
  </si>
  <si>
    <t>赋能需求设计</t>
    <phoneticPr fontId="2" type="noConversion"/>
  </si>
  <si>
    <t>等级</t>
    <phoneticPr fontId="2" type="noConversion"/>
  </si>
  <si>
    <t>主天</t>
    <phoneticPr fontId="2" type="noConversion"/>
  </si>
  <si>
    <t>主地</t>
    <phoneticPr fontId="2" type="noConversion"/>
  </si>
  <si>
    <t>主人</t>
    <phoneticPr fontId="2" type="noConversion"/>
  </si>
  <si>
    <t>均衡</t>
    <phoneticPr fontId="2" type="noConversion"/>
  </si>
  <si>
    <t>天高地</t>
    <phoneticPr fontId="2" type="noConversion"/>
  </si>
  <si>
    <t>地高人</t>
    <phoneticPr fontId="2" type="noConversion"/>
  </si>
  <si>
    <t>人高天</t>
    <phoneticPr fontId="2" type="noConversion"/>
  </si>
  <si>
    <t>天高人</t>
    <phoneticPr fontId="2" type="noConversion"/>
  </si>
  <si>
    <t>地高天</t>
    <phoneticPr fontId="2" type="noConversion"/>
  </si>
  <si>
    <t>人高地</t>
    <phoneticPr fontId="2" type="noConversion"/>
  </si>
  <si>
    <t>天高地人</t>
    <phoneticPr fontId="2" type="noConversion"/>
  </si>
  <si>
    <t>地高天人</t>
    <phoneticPr fontId="2" type="noConversion"/>
  </si>
  <si>
    <t>人高天地</t>
    <phoneticPr fontId="2" type="noConversion"/>
  </si>
  <si>
    <t>天地人</t>
    <phoneticPr fontId="2" type="noConversion"/>
  </si>
  <si>
    <t>等级需求</t>
    <phoneticPr fontId="2" type="noConversion"/>
  </si>
  <si>
    <t>技能位</t>
    <phoneticPr fontId="2" type="noConversion"/>
  </si>
  <si>
    <t>普攻</t>
    <phoneticPr fontId="2" type="noConversion"/>
  </si>
  <si>
    <t>技能1</t>
    <phoneticPr fontId="2" type="noConversion"/>
  </si>
  <si>
    <t>技能2</t>
  </si>
  <si>
    <t>技能2</t>
    <phoneticPr fontId="2" type="noConversion"/>
  </si>
  <si>
    <t>技能3</t>
  </si>
  <si>
    <t>技能3</t>
    <phoneticPr fontId="2" type="noConversion"/>
  </si>
  <si>
    <t>大招</t>
    <phoneticPr fontId="2" type="noConversion"/>
  </si>
  <si>
    <t>线</t>
    <phoneticPr fontId="2" type="noConversion"/>
  </si>
  <si>
    <t>装备位置</t>
    <phoneticPr fontId="2" type="noConversion"/>
  </si>
  <si>
    <t>funeng_cost.lua</t>
    <phoneticPr fontId="2" type="noConversion"/>
  </si>
  <si>
    <t>星盘镶嵌</t>
    <phoneticPr fontId="2" type="noConversion"/>
  </si>
  <si>
    <t>xingpan_imbed.lua</t>
    <phoneticPr fontId="2" type="noConversion"/>
  </si>
  <si>
    <t>teji_tianfu.lua</t>
    <phoneticPr fontId="2" type="noConversion"/>
  </si>
  <si>
    <t>FUNENG_COST_INFO</t>
    <phoneticPr fontId="2" type="noConversion"/>
  </si>
  <si>
    <t>XINGPAN_IMBED_INFO</t>
    <phoneticPr fontId="2" type="noConversion"/>
  </si>
  <si>
    <t>TEJI_TIANFU_INFO</t>
    <phoneticPr fontId="2" type="noConversion"/>
  </si>
  <si>
    <t>constellation,starlv</t>
    <phoneticPr fontId="2" type="noConversion"/>
  </si>
  <si>
    <t>constellation,skill_loc,tj_line,tj_loc</t>
    <phoneticPr fontId="2" type="noConversion"/>
  </si>
  <si>
    <t>赋能点消耗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</si>
</sst>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7" x14ac:knownFonts="1">
    <font>
      <sz val="11"/>
      <color theme="1"/>
      <name val="等线"/>
      <family val="2"/>
      <scheme val="minor"/>
    </font>
    <font>
      <sz val="11"/>
      <color theme="1"/>
      <name val="等线"/>
      <family val="2"/>
      <scheme val="minor"/>
    </font>
    <font>
      <sz val="9"/>
      <name val="等线"/>
      <family val="3"/>
      <charset val="134"/>
      <scheme val="minor"/>
    </font>
    <font>
      <b/>
      <sz val="11"/>
      <color theme="1"/>
      <name val="微软雅黑"/>
      <family val="2"/>
      <charset val="134"/>
    </font>
    <font>
      <sz val="12"/>
      <color theme="1"/>
      <name val="微软雅黑"/>
      <family val="2"/>
      <charset val="134"/>
    </font>
    <font>
      <sz val="11"/>
      <color theme="1"/>
      <name val="微软雅黑"/>
      <family val="2"/>
      <charset val="134"/>
    </font>
    <font>
      <sz val="16"/>
      <color theme="1"/>
      <name val="等线"/>
      <family val="2"/>
      <scheme val="minor"/>
    </font>
    <font>
      <strike/>
      <sz val="11"/>
      <color theme="1"/>
      <name val="等线"/>
      <family val="3"/>
      <scheme val="minor"/>
    </font>
    <font>
      <sz val="12"/>
      <color theme="1"/>
      <name val="等线"/>
      <family val="2"/>
      <charset val="134"/>
      <scheme val="minor"/>
    </font>
    <font>
      <u/>
      <sz val="12"/>
      <color theme="10"/>
      <name val="等线"/>
      <family val="2"/>
      <charset val="134"/>
      <scheme val="minor"/>
    </font>
    <font>
      <sz val="12"/>
      <color theme="0"/>
      <name val="微软雅黑"/>
      <family val="2"/>
      <charset val="134"/>
    </font>
    <font>
      <sz val="18"/>
      <color theme="0"/>
      <name val="微软雅黑"/>
      <family val="2"/>
      <charset val="134"/>
    </font>
    <font>
      <sz val="9"/>
      <name val="等线"/>
      <family val="2"/>
      <charset val="134"/>
      <scheme val="minor"/>
    </font>
    <font>
      <sz val="22"/>
      <color theme="1"/>
      <name val="微软雅黑"/>
      <family val="2"/>
      <charset val="134"/>
    </font>
    <font>
      <b/>
      <sz val="12"/>
      <color theme="0"/>
      <name val="微软雅黑"/>
      <family val="2"/>
      <charset val="134"/>
    </font>
    <font>
      <i/>
      <sz val="12"/>
      <color rgb="FFFF0000"/>
      <name val="微软雅黑"/>
      <family val="2"/>
      <charset val="134"/>
    </font>
    <font>
      <strike/>
      <sz val="11"/>
      <color theme="1"/>
      <name val="微软雅黑"/>
      <family val="2"/>
      <charset val="134"/>
    </font>
  </fonts>
  <fills count="12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theme="0" tint="-0.34934537797173987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rgb="FFFF6600"/>
        <bgColor indexed="64"/>
      </patternFill>
    </fill>
    <fill>
      <patternFill patternType="solid">
        <fgColor theme="1" tint="0.4998321481978820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theme="9" tint="0.79998168889431442"/>
        <bgColor indexed="64"/>
      </patternFill>
    </fill>
  </fills>
  <borders count="23">
    <border>
      <left/>
      <right/>
      <top/>
      <bottom/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 style="thin">
        <color theme="0" tint="-0.34998626667073579"/>
      </bottom>
      <diagonal/>
    </border>
    <border>
      <left/>
      <right/>
      <top style="medium">
        <color auto="1"/>
      </top>
      <bottom style="thin">
        <color theme="0" tint="-0.34998626667073579"/>
      </bottom>
      <diagonal/>
    </border>
    <border>
      <left/>
      <right style="medium">
        <color auto="1"/>
      </right>
      <top style="medium">
        <color auto="1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/>
      <right style="medium">
        <color auto="1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/>
      <right style="medium">
        <color auto="1"/>
      </right>
      <top/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/>
      <top style="thin">
        <color theme="0" tint="-0.34998626667073579"/>
      </top>
      <bottom/>
      <diagonal/>
    </border>
    <border>
      <left/>
      <right/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/>
      <right style="medium">
        <color auto="1"/>
      </right>
      <top style="thin">
        <color theme="0" tint="-0.34998626667073579"/>
      </top>
      <bottom style="thin">
        <color theme="0" tint="-0.34998626667073579"/>
      </bottom>
      <diagonal/>
    </border>
    <border>
      <left style="medium">
        <color auto="1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medium">
        <color auto="1"/>
      </bottom>
      <diagonal/>
    </border>
    <border>
      <left style="thin">
        <color theme="0" tint="-0.34998626667073579"/>
      </left>
      <right/>
      <top style="thin">
        <color theme="0" tint="-0.34998626667073579"/>
      </top>
      <bottom style="medium">
        <color auto="1"/>
      </bottom>
      <diagonal/>
    </border>
    <border>
      <left/>
      <right style="medium">
        <color auto="1"/>
      </right>
      <top style="thin">
        <color theme="0" tint="-0.34998626667073579"/>
      </top>
      <bottom style="medium">
        <color auto="1"/>
      </bottom>
      <diagonal/>
    </border>
    <border>
      <left style="dashed">
        <color theme="0" tint="-0.34998626667073579"/>
      </left>
      <right style="dashed">
        <color theme="0" tint="-0.34998626667073579"/>
      </right>
      <top style="dashed">
        <color theme="0" tint="-0.34998626667073579"/>
      </top>
      <bottom style="dashed">
        <color theme="0" tint="-0.34998626667073579"/>
      </bottom>
      <diagonal/>
    </border>
  </borders>
  <cellStyleXfs count="13">
    <xf numFmtId="0" fontId="0" fillId="0" borderId="0"/>
    <xf numFmtId="0" fontId="1" fillId="0" borderId="0">
      <alignment vertical="center"/>
    </xf>
    <xf numFmtId="0" fontId="3" fillId="3" borderId="0">
      <alignment horizontal="center" vertical="top"/>
    </xf>
    <xf numFmtId="0" fontId="6" fillId="0" borderId="1">
      <alignment horizontal="center" vertical="center"/>
    </xf>
    <xf numFmtId="0" fontId="5" fillId="0" borderId="2">
      <alignment vertical="top" wrapText="1"/>
    </xf>
    <xf numFmtId="0" fontId="4" fillId="4" borderId="2">
      <alignment horizontal="center" vertical="center" shrinkToFit="1"/>
    </xf>
    <xf numFmtId="0" fontId="7" fillId="5" borderId="0"/>
    <xf numFmtId="0" fontId="1" fillId="6" borderId="2">
      <alignment horizontal="center" vertical="center" wrapText="1"/>
    </xf>
    <xf numFmtId="0" fontId="1" fillId="7" borderId="2" applyFont="0">
      <alignment horizontal="center" vertical="center" wrapText="1"/>
    </xf>
    <xf numFmtId="0" fontId="5" fillId="2" borderId="0"/>
    <xf numFmtId="0" fontId="8" fillId="0" borderId="0"/>
    <xf numFmtId="0" fontId="9" fillId="0" borderId="0" applyNumberFormat="0" applyFill="0" applyBorder="0" applyAlignment="0" applyProtection="0"/>
    <xf numFmtId="0" fontId="3" fillId="0" borderId="0">
      <alignment horizontal="center" vertical="center"/>
    </xf>
  </cellStyleXfs>
  <cellXfs count="61">
    <xf numFmtId="0" fontId="0" fillId="0" borderId="0" xfId="0"/>
    <xf numFmtId="0" fontId="5" fillId="2" borderId="0" xfId="9"/>
    <xf numFmtId="0" fontId="10" fillId="8" borderId="0" xfId="1" applyFont="1" applyFill="1" applyAlignment="1">
      <alignment vertical="center"/>
    </xf>
    <xf numFmtId="0" fontId="5" fillId="2" borderId="0" xfId="9" quotePrefix="1"/>
    <xf numFmtId="0" fontId="4" fillId="2" borderId="0" xfId="10" applyFont="1" applyFill="1" applyAlignment="1">
      <alignment vertical="center"/>
    </xf>
    <xf numFmtId="0" fontId="10" fillId="10" borderId="6" xfId="10" applyFont="1" applyFill="1" applyBorder="1" applyAlignment="1">
      <alignment horizontal="center" vertical="center"/>
    </xf>
    <xf numFmtId="0" fontId="4" fillId="2" borderId="7" xfId="10" applyFont="1" applyFill="1" applyBorder="1" applyAlignment="1">
      <alignment horizontal="center" vertical="center"/>
    </xf>
    <xf numFmtId="0" fontId="10" fillId="10" borderId="12" xfId="10" applyFont="1" applyFill="1" applyBorder="1" applyAlignment="1">
      <alignment horizontal="center" vertical="center"/>
    </xf>
    <xf numFmtId="0" fontId="14" fillId="10" borderId="6" xfId="10" applyFont="1" applyFill="1" applyBorder="1" applyAlignment="1">
      <alignment horizontal="center" vertical="center"/>
    </xf>
    <xf numFmtId="0" fontId="14" fillId="10" borderId="15" xfId="10" applyFont="1" applyFill="1" applyBorder="1" applyAlignment="1">
      <alignment horizontal="center" vertical="center"/>
    </xf>
    <xf numFmtId="14" fontId="4" fillId="2" borderId="6" xfId="10" applyNumberFormat="1" applyFont="1" applyFill="1" applyBorder="1" applyAlignment="1">
      <alignment horizontal="center" vertical="center"/>
    </xf>
    <xf numFmtId="0" fontId="4" fillId="2" borderId="15" xfId="10" applyFont="1" applyFill="1" applyBorder="1" applyAlignment="1">
      <alignment horizontal="center" vertical="center"/>
    </xf>
    <xf numFmtId="0" fontId="4" fillId="2" borderId="6" xfId="10" applyFont="1" applyFill="1" applyBorder="1" applyAlignment="1">
      <alignment horizontal="center" vertical="center"/>
    </xf>
    <xf numFmtId="0" fontId="4" fillId="2" borderId="18" xfId="10" applyFont="1" applyFill="1" applyBorder="1" applyAlignment="1">
      <alignment horizontal="center" vertical="center"/>
    </xf>
    <xf numFmtId="0" fontId="4" fillId="2" borderId="19" xfId="10" applyFont="1" applyFill="1" applyBorder="1" applyAlignment="1">
      <alignment horizontal="center" vertical="center"/>
    </xf>
    <xf numFmtId="0" fontId="16" fillId="2" borderId="0" xfId="9" applyFont="1"/>
    <xf numFmtId="0" fontId="10" fillId="10" borderId="0" xfId="10" applyFont="1" applyFill="1" applyAlignment="1">
      <alignment vertical="center"/>
    </xf>
    <xf numFmtId="0" fontId="4" fillId="2" borderId="0" xfId="10" applyFont="1" applyFill="1" applyAlignment="1">
      <alignment vertical="top"/>
    </xf>
    <xf numFmtId="0" fontId="4" fillId="2" borderId="0" xfId="10" applyFont="1" applyFill="1" applyBorder="1" applyAlignment="1">
      <alignment vertical="center"/>
    </xf>
    <xf numFmtId="0" fontId="4" fillId="2" borderId="0" xfId="10" applyFont="1" applyFill="1" applyAlignment="1">
      <alignment horizontal="left" vertical="center"/>
    </xf>
    <xf numFmtId="0" fontId="10" fillId="10" borderId="22" xfId="0" applyFont="1" applyFill="1" applyBorder="1" applyAlignment="1">
      <alignment horizontal="center" vertical="top"/>
    </xf>
    <xf numFmtId="0" fontId="4" fillId="2" borderId="0" xfId="10" quotePrefix="1" applyFont="1" applyFill="1" applyBorder="1" applyAlignment="1">
      <alignment vertical="center"/>
    </xf>
    <xf numFmtId="0" fontId="4" fillId="2" borderId="0" xfId="10" quotePrefix="1" applyFont="1" applyFill="1" applyAlignment="1">
      <alignment vertical="center"/>
    </xf>
    <xf numFmtId="0" fontId="4" fillId="2" borderId="0" xfId="10" quotePrefix="1" applyFont="1" applyFill="1" applyAlignment="1">
      <alignment horizontal="left" vertical="center"/>
    </xf>
    <xf numFmtId="0" fontId="0" fillId="0" borderId="0" xfId="0" applyAlignment="1"/>
    <xf numFmtId="0" fontId="1" fillId="0" borderId="0" xfId="1">
      <alignment vertical="center"/>
    </xf>
    <xf numFmtId="0" fontId="3" fillId="0" borderId="0" xfId="12">
      <alignment horizontal="center" vertical="center"/>
    </xf>
    <xf numFmtId="0" fontId="3" fillId="3" borderId="0" xfId="2">
      <alignment horizontal="center" vertical="top"/>
    </xf>
    <xf numFmtId="0" fontId="5" fillId="0" borderId="0" xfId="0" applyFont="1"/>
    <xf numFmtId="0" fontId="5" fillId="7" borderId="2" xfId="8" applyFont="1">
      <alignment horizontal="center" vertical="center" wrapText="1"/>
    </xf>
    <xf numFmtId="0" fontId="4" fillId="4" borderId="2" xfId="5">
      <alignment horizontal="center" vertical="center" shrinkToFit="1"/>
    </xf>
    <xf numFmtId="0" fontId="5" fillId="0" borderId="2" xfId="4">
      <alignment vertical="top" wrapText="1"/>
    </xf>
    <xf numFmtId="0" fontId="1" fillId="6" borderId="2" xfId="7">
      <alignment horizontal="center" vertical="center" wrapText="1"/>
    </xf>
    <xf numFmtId="10" fontId="5" fillId="0" borderId="2" xfId="4" applyNumberFormat="1">
      <alignment vertical="top" wrapText="1"/>
    </xf>
    <xf numFmtId="0" fontId="0" fillId="7" borderId="2" xfId="8" applyFont="1">
      <alignment horizontal="center" vertical="center" wrapText="1"/>
    </xf>
    <xf numFmtId="0" fontId="0" fillId="0" borderId="0" xfId="1" applyFont="1">
      <alignment vertical="center"/>
    </xf>
    <xf numFmtId="0" fontId="8" fillId="0" borderId="0" xfId="10"/>
    <xf numFmtId="0" fontId="1" fillId="0" borderId="0" xfId="1" applyAlignment="1">
      <alignment vertical="center"/>
    </xf>
    <xf numFmtId="0" fontId="14" fillId="10" borderId="15" xfId="10" applyFont="1" applyFill="1" applyBorder="1" applyAlignment="1">
      <alignment horizontal="center" vertical="center"/>
    </xf>
    <xf numFmtId="0" fontId="14" fillId="10" borderId="16" xfId="10" applyFont="1" applyFill="1" applyBorder="1" applyAlignment="1">
      <alignment horizontal="center" vertical="center"/>
    </xf>
    <xf numFmtId="0" fontId="11" fillId="9" borderId="3" xfId="10" applyFont="1" applyFill="1" applyBorder="1" applyAlignment="1">
      <alignment horizontal="center" vertical="center"/>
    </xf>
    <xf numFmtId="0" fontId="11" fillId="9" borderId="4" xfId="10" applyFont="1" applyFill="1" applyBorder="1" applyAlignment="1">
      <alignment horizontal="center" vertical="center"/>
    </xf>
    <xf numFmtId="0" fontId="11" fillId="9" borderId="5" xfId="10" applyFont="1" applyFill="1" applyBorder="1" applyAlignment="1">
      <alignment horizontal="center" vertical="center"/>
    </xf>
    <xf numFmtId="0" fontId="10" fillId="10" borderId="8" xfId="10" applyFont="1" applyFill="1" applyBorder="1" applyAlignment="1">
      <alignment horizontal="center" vertical="center"/>
    </xf>
    <xf numFmtId="0" fontId="10" fillId="10" borderId="10" xfId="10" applyFont="1" applyFill="1" applyBorder="1" applyAlignment="1">
      <alignment horizontal="center" vertical="center"/>
    </xf>
    <xf numFmtId="0" fontId="13" fillId="11" borderId="9" xfId="10" applyFont="1" applyFill="1" applyBorder="1" applyAlignment="1">
      <alignment horizontal="center" vertical="center"/>
    </xf>
    <xf numFmtId="0" fontId="13" fillId="11" borderId="11" xfId="10" applyFont="1" applyFill="1" applyBorder="1" applyAlignment="1">
      <alignment horizontal="center" vertical="center"/>
    </xf>
    <xf numFmtId="0" fontId="4" fillId="2" borderId="13" xfId="10" applyFont="1" applyFill="1" applyBorder="1" applyAlignment="1">
      <alignment horizontal="left" vertical="center"/>
    </xf>
    <xf numFmtId="0" fontId="4" fillId="2" borderId="14" xfId="10" applyFont="1" applyFill="1" applyBorder="1" applyAlignment="1">
      <alignment horizontal="left" vertical="center"/>
    </xf>
    <xf numFmtId="0" fontId="4" fillId="2" borderId="9" xfId="10" applyFont="1" applyFill="1" applyBorder="1" applyAlignment="1">
      <alignment horizontal="left" vertical="center"/>
    </xf>
    <xf numFmtId="0" fontId="14" fillId="9" borderId="6" xfId="10" applyFont="1" applyFill="1" applyBorder="1" applyAlignment="1">
      <alignment horizontal="center" vertical="center"/>
    </xf>
    <xf numFmtId="0" fontId="14" fillId="9" borderId="15" xfId="10" applyFont="1" applyFill="1" applyBorder="1" applyAlignment="1">
      <alignment horizontal="center" vertical="center"/>
    </xf>
    <xf numFmtId="0" fontId="14" fillId="9" borderId="16" xfId="10" applyFont="1" applyFill="1" applyBorder="1" applyAlignment="1">
      <alignment horizontal="center" vertical="center"/>
    </xf>
    <xf numFmtId="0" fontId="4" fillId="2" borderId="7" xfId="10" applyFont="1" applyFill="1" applyBorder="1" applyAlignment="1">
      <alignment horizontal="center" vertical="center"/>
    </xf>
    <xf numFmtId="0" fontId="4" fillId="2" borderId="17" xfId="10" applyFont="1" applyFill="1" applyBorder="1" applyAlignment="1">
      <alignment horizontal="center" vertical="center"/>
    </xf>
    <xf numFmtId="0" fontId="4" fillId="2" borderId="20" xfId="10" applyFont="1" applyFill="1" applyBorder="1" applyAlignment="1">
      <alignment horizontal="center" vertical="center"/>
    </xf>
    <xf numFmtId="0" fontId="4" fillId="2" borderId="21" xfId="10" applyFont="1" applyFill="1" applyBorder="1" applyAlignment="1">
      <alignment horizontal="center" vertical="center"/>
    </xf>
    <xf numFmtId="0" fontId="15" fillId="2" borderId="0" xfId="10" applyFont="1" applyFill="1" applyAlignment="1">
      <alignment horizontal="left" vertical="center"/>
    </xf>
    <xf numFmtId="0" fontId="4" fillId="2" borderId="22" xfId="0" applyFont="1" applyFill="1" applyBorder="1" applyAlignment="1">
      <alignment horizontal="left" vertical="top"/>
    </xf>
    <xf numFmtId="0" fontId="6" fillId="0" borderId="1" xfId="3">
      <alignment horizontal="center" vertical="center"/>
    </xf>
    <xf numFmtId="0" fontId="6" fillId="0" borderId="1" xfId="3" applyAlignment="1">
      <alignment horizontal="center" vertical="center"/>
    </xf>
  </cellXfs>
  <cellStyles count="13">
    <cellStyle name="Grid" xfId="4" xr:uid="{00000000-0005-0000-0000-000000000000}"/>
    <cellStyle name="Normal" xfId="1" xr:uid="{00000000-0005-0000-0000-000001000000}"/>
    <cellStyle name="常规" xfId="0" builtinId="0"/>
    <cellStyle name="常规 2" xfId="10" xr:uid="{00000000-0005-0000-0000-000003000000}"/>
    <cellStyle name="超链接 2" xfId="11" xr:uid="{00000000-0005-0000-0000-000004000000}"/>
    <cellStyle name="大标题" xfId="3" xr:uid="{00000000-0005-0000-0000-000005000000}"/>
    <cellStyle name="横向标题" xfId="5" xr:uid="{00000000-0005-0000-0000-000006000000}"/>
    <cellStyle name="文本" xfId="9" xr:uid="{00000000-0005-0000-0000-000007000000}"/>
    <cellStyle name="无效" xfId="6" xr:uid="{00000000-0005-0000-0000-000008000000}"/>
    <cellStyle name="因变Grid" xfId="7" xr:uid="{00000000-0005-0000-0000-000009000000}"/>
    <cellStyle name="英文标题" xfId="12" xr:uid="{9585FD9D-C5DE-41B7-B213-AD89CD30D370}"/>
    <cellStyle name="中文标题" xfId="2" xr:uid="{00000000-0005-0000-0000-00000A000000}"/>
    <cellStyle name="纵向标题" xfId="8" xr:uid="{00000000-0005-0000-0000-00000B000000}"/>
  </cellStyles>
  <dxfs count="3">
    <dxf>
      <font>
        <color theme="0" tint="-0.499984740745262"/>
      </font>
      <fill>
        <patternFill patternType="solid">
          <fgColor indexed="64"/>
          <bgColor theme="0" tint="-0.249977111117893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6500"/>
      </font>
      <fill>
        <patternFill>
          <bgColor rgb="FFFFEB9C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5.png"/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12.png"/><Relationship Id="rId2" Type="http://schemas.openxmlformats.org/officeDocument/2006/relationships/image" Target="../media/image11.jpeg"/><Relationship Id="rId1" Type="http://schemas.openxmlformats.org/officeDocument/2006/relationships/image" Target="../media/image10.jpeg"/><Relationship Id="rId5" Type="http://schemas.openxmlformats.org/officeDocument/2006/relationships/image" Target="../media/image14.png"/><Relationship Id="rId4" Type="http://schemas.openxmlformats.org/officeDocument/2006/relationships/image" Target="../media/image13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3" Type="http://schemas.openxmlformats.org/officeDocument/2006/relationships/image" Target="../media/image8.emf"/><Relationship Id="rId2" Type="http://schemas.openxmlformats.org/officeDocument/2006/relationships/image" Target="../media/image7.emf"/><Relationship Id="rId1" Type="http://schemas.openxmlformats.org/officeDocument/2006/relationships/image" Target="../media/image6.emf"/><Relationship Id="rId4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19</xdr:col>
      <xdr:colOff>549084</xdr:colOff>
      <xdr:row>26</xdr:row>
      <xdr:rowOff>78441</xdr:rowOff>
    </xdr:from>
    <xdr:to>
      <xdr:col>24</xdr:col>
      <xdr:colOff>638731</xdr:colOff>
      <xdr:row>30</xdr:row>
      <xdr:rowOff>145676</xdr:rowOff>
    </xdr:to>
    <xdr:sp macro="" textlink="">
      <xdr:nvSpPr>
        <xdr:cNvPr id="2" name="箭头: 右 1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SpPr/>
      </xdr:nvSpPr>
      <xdr:spPr>
        <a:xfrm>
          <a:off x="10399055" y="5636559"/>
          <a:ext cx="3507441" cy="91888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1200" b="1"/>
            <a:t>UI</a:t>
          </a:r>
          <a:r>
            <a:rPr lang="zh-CN" altLang="en-US" sz="1200" b="1"/>
            <a:t>进化设计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57150</xdr:colOff>
          <xdr:row>13</xdr:row>
          <xdr:rowOff>19050</xdr:rowOff>
        </xdr:from>
        <xdr:to>
          <xdr:col>19</xdr:col>
          <xdr:colOff>447675</xdr:colOff>
          <xdr:row>41</xdr:row>
          <xdr:rowOff>114300</xdr:rowOff>
        </xdr:to>
        <xdr:sp macro="" textlink="">
          <xdr:nvSpPr>
            <xdr:cNvPr id="5136" name="Object 16" hidden="1">
              <a:extLst>
                <a:ext uri="{63B3BB69-23CF-44E3-9099-C40C66FF867C}">
                  <a14:compatExt spid="_x0000_s5136"/>
                </a:ext>
                <a:ext uri="{FF2B5EF4-FFF2-40B4-BE49-F238E27FC236}">
                  <a16:creationId xmlns:a16="http://schemas.microsoft.com/office/drawing/2014/main" id="{00000000-0008-0000-0200-000010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25</xdr:col>
          <xdr:colOff>114300</xdr:colOff>
          <xdr:row>44</xdr:row>
          <xdr:rowOff>123825</xdr:rowOff>
        </xdr:from>
        <xdr:to>
          <xdr:col>39</xdr:col>
          <xdr:colOff>104775</xdr:colOff>
          <xdr:row>73</xdr:row>
          <xdr:rowOff>9525</xdr:rowOff>
        </xdr:to>
        <xdr:sp macro="" textlink="">
          <xdr:nvSpPr>
            <xdr:cNvPr id="5137" name="Object 17" hidden="1">
              <a:extLst>
                <a:ext uri="{63B3BB69-23CF-44E3-9099-C40C66FF867C}">
                  <a14:compatExt spid="_x0000_s5137"/>
                </a:ext>
                <a:ext uri="{FF2B5EF4-FFF2-40B4-BE49-F238E27FC236}">
                  <a16:creationId xmlns:a16="http://schemas.microsoft.com/office/drawing/2014/main" id="{00000000-0008-0000-0200-0000111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24</xdr:col>
      <xdr:colOff>661147</xdr:colOff>
      <xdr:row>13</xdr:row>
      <xdr:rowOff>123263</xdr:rowOff>
    </xdr:from>
    <xdr:to>
      <xdr:col>39</xdr:col>
      <xdr:colOff>466165</xdr:colOff>
      <xdr:row>42</xdr:row>
      <xdr:rowOff>138606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928912" y="2913528"/>
          <a:ext cx="10058400" cy="6189784"/>
        </a:xfrm>
        <a:prstGeom prst="rect">
          <a:avLst/>
        </a:prstGeom>
      </xdr:spPr>
    </xdr:pic>
    <xdr:clientData/>
  </xdr:twoCellAnchor>
  <xdr:twoCellAnchor editAs="oneCell">
    <xdr:from>
      <xdr:col>25</xdr:col>
      <xdr:colOff>280147</xdr:colOff>
      <xdr:row>75</xdr:row>
      <xdr:rowOff>22412</xdr:rowOff>
    </xdr:from>
    <xdr:to>
      <xdr:col>40</xdr:col>
      <xdr:colOff>85165</xdr:colOff>
      <xdr:row>104</xdr:row>
      <xdr:rowOff>37755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31471" y="16013206"/>
          <a:ext cx="10058400" cy="6189784"/>
        </a:xfrm>
        <a:prstGeom prst="rect">
          <a:avLst/>
        </a:prstGeom>
      </xdr:spPr>
    </xdr:pic>
    <xdr:clientData/>
  </xdr:twoCellAnchor>
  <xdr:twoCellAnchor editAs="oneCell">
    <xdr:from>
      <xdr:col>25</xdr:col>
      <xdr:colOff>380999</xdr:colOff>
      <xdr:row>105</xdr:row>
      <xdr:rowOff>33619</xdr:rowOff>
    </xdr:from>
    <xdr:to>
      <xdr:col>40</xdr:col>
      <xdr:colOff>186017</xdr:colOff>
      <xdr:row>134</xdr:row>
      <xdr:rowOff>48962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32323" y="22411766"/>
          <a:ext cx="10058400" cy="618978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152400</xdr:colOff>
          <xdr:row>46</xdr:row>
          <xdr:rowOff>19050</xdr:rowOff>
        </xdr:from>
        <xdr:to>
          <xdr:col>15</xdr:col>
          <xdr:colOff>314325</xdr:colOff>
          <xdr:row>64</xdr:row>
          <xdr:rowOff>57150</xdr:rowOff>
        </xdr:to>
        <xdr:sp macro="" textlink="">
          <xdr:nvSpPr>
            <xdr:cNvPr id="6146" name="Object 2" hidden="1">
              <a:extLst>
                <a:ext uri="{63B3BB69-23CF-44E3-9099-C40C66FF867C}">
                  <a14:compatExt spid="_x0000_s6146"/>
                </a:ext>
                <a:ext uri="{FF2B5EF4-FFF2-40B4-BE49-F238E27FC236}">
                  <a16:creationId xmlns:a16="http://schemas.microsoft.com/office/drawing/2014/main" id="{00000000-0008-0000-0300-000002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190500</xdr:colOff>
          <xdr:row>22</xdr:row>
          <xdr:rowOff>66675</xdr:rowOff>
        </xdr:from>
        <xdr:to>
          <xdr:col>11</xdr:col>
          <xdr:colOff>723900</xdr:colOff>
          <xdr:row>43</xdr:row>
          <xdr:rowOff>19050</xdr:rowOff>
        </xdr:to>
        <xdr:sp macro="" textlink="">
          <xdr:nvSpPr>
            <xdr:cNvPr id="6148" name="Object 4" hidden="1">
              <a:extLst>
                <a:ext uri="{63B3BB69-23CF-44E3-9099-C40C66FF867C}">
                  <a14:compatExt spid="_x0000_s6148"/>
                </a:ext>
                <a:ext uri="{FF2B5EF4-FFF2-40B4-BE49-F238E27FC236}">
                  <a16:creationId xmlns:a16="http://schemas.microsoft.com/office/drawing/2014/main" id="{00000000-0008-0000-0300-000004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0</xdr:colOff>
          <xdr:row>67</xdr:row>
          <xdr:rowOff>0</xdr:rowOff>
        </xdr:from>
        <xdr:to>
          <xdr:col>17</xdr:col>
          <xdr:colOff>104775</xdr:colOff>
          <xdr:row>94</xdr:row>
          <xdr:rowOff>47625</xdr:rowOff>
        </xdr:to>
        <xdr:sp macro="" textlink="">
          <xdr:nvSpPr>
            <xdr:cNvPr id="6149" name="Object 5" hidden="1">
              <a:extLst>
                <a:ext uri="{63B3BB69-23CF-44E3-9099-C40C66FF867C}">
                  <a14:compatExt spid="_x0000_s6149"/>
                </a:ext>
                <a:ext uri="{FF2B5EF4-FFF2-40B4-BE49-F238E27FC236}">
                  <a16:creationId xmlns:a16="http://schemas.microsoft.com/office/drawing/2014/main" id="{00000000-0008-0000-0300-000005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>
    <xdr:from>
      <xdr:col>17</xdr:col>
      <xdr:colOff>133350</xdr:colOff>
      <xdr:row>78</xdr:row>
      <xdr:rowOff>171450</xdr:rowOff>
    </xdr:from>
    <xdr:to>
      <xdr:col>21</xdr:col>
      <xdr:colOff>326091</xdr:colOff>
      <xdr:row>82</xdr:row>
      <xdr:rowOff>214032</xdr:rowOff>
    </xdr:to>
    <xdr:sp macro="" textlink="">
      <xdr:nvSpPr>
        <xdr:cNvPr id="8" name="箭头: 右 7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SpPr/>
      </xdr:nvSpPr>
      <xdr:spPr>
        <a:xfrm>
          <a:off x="10086975" y="17259300"/>
          <a:ext cx="3507441" cy="918882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altLang="zh-CN" sz="1200" b="1"/>
            <a:t>UI</a:t>
          </a:r>
          <a:r>
            <a:rPr lang="zh-CN" altLang="en-US" sz="1200" b="1"/>
            <a:t>进化设计</a:t>
          </a:r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800100</xdr:colOff>
          <xdr:row>176</xdr:row>
          <xdr:rowOff>95250</xdr:rowOff>
        </xdr:from>
        <xdr:to>
          <xdr:col>19</xdr:col>
          <xdr:colOff>57150</xdr:colOff>
          <xdr:row>186</xdr:row>
          <xdr:rowOff>85725</xdr:rowOff>
        </xdr:to>
        <xdr:sp macro="" textlink="">
          <xdr:nvSpPr>
            <xdr:cNvPr id="6151" name="Object 7" hidden="1">
              <a:extLst>
                <a:ext uri="{63B3BB69-23CF-44E3-9099-C40C66FF867C}">
                  <a14:compatExt spid="_x0000_s6151"/>
                </a:ext>
                <a:ext uri="{FF2B5EF4-FFF2-40B4-BE49-F238E27FC236}">
                  <a16:creationId xmlns:a16="http://schemas.microsoft.com/office/drawing/2014/main" id="{00000000-0008-0000-0300-0000071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xdr:twoCellAnchor editAs="oneCell">
    <xdr:from>
      <xdr:col>21</xdr:col>
      <xdr:colOff>409575</xdr:colOff>
      <xdr:row>67</xdr:row>
      <xdr:rowOff>85725</xdr:rowOff>
    </xdr:from>
    <xdr:to>
      <xdr:col>33</xdr:col>
      <xdr:colOff>154695</xdr:colOff>
      <xdr:row>92</xdr:row>
      <xdr:rowOff>57150</xdr:rowOff>
    </xdr:to>
    <xdr:pic>
      <xdr:nvPicPr>
        <xdr:cNvPr id="14" name="图片 13" descr="E:\QQ\AppData\690038817\Image\C2C\W9A](BT@6[7YZ}I6)Y~]BHF.jpg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77900" y="14763750"/>
          <a:ext cx="9689220" cy="54483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19</xdr:col>
      <xdr:colOff>85725</xdr:colOff>
      <xdr:row>149</xdr:row>
      <xdr:rowOff>114300</xdr:rowOff>
    </xdr:from>
    <xdr:ext cx="395236" cy="400366"/>
    <xdr:sp macro="" textlink="">
      <xdr:nvSpPr>
        <xdr:cNvPr id="9" name="文本框 8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SpPr txBox="1"/>
      </xdr:nvSpPr>
      <xdr:spPr>
        <a:xfrm>
          <a:off x="11696700" y="33194625"/>
          <a:ext cx="395236" cy="40036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4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55</a:t>
          </a:r>
          <a:endParaRPr lang="zh-CN" altLang="en-US" sz="14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13</xdr:col>
      <xdr:colOff>104774</xdr:colOff>
      <xdr:row>142</xdr:row>
      <xdr:rowOff>47625</xdr:rowOff>
    </xdr:from>
    <xdr:to>
      <xdr:col>23</xdr:col>
      <xdr:colOff>804735</xdr:colOff>
      <xdr:row>165</xdr:row>
      <xdr:rowOff>161925</xdr:rowOff>
    </xdr:to>
    <xdr:pic>
      <xdr:nvPicPr>
        <xdr:cNvPr id="22" name="图片 21" descr="E:\QQ\AppData\690038817\Image\C2C\VJJZX6YQO`L%3KR[R8L{LDQ.jpg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43699" y="31375350"/>
          <a:ext cx="8986711" cy="515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21</xdr:col>
      <xdr:colOff>438150</xdr:colOff>
      <xdr:row>165</xdr:row>
      <xdr:rowOff>114300</xdr:rowOff>
    </xdr:from>
    <xdr:ext cx="365100" cy="356316"/>
    <xdr:sp macro="" textlink="">
      <xdr:nvSpPr>
        <xdr:cNvPr id="11" name="文本框 10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SpPr txBox="1"/>
      </xdr:nvSpPr>
      <xdr:spPr>
        <a:xfrm>
          <a:off x="13706475" y="33413700"/>
          <a:ext cx="365100" cy="35631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200">
              <a:solidFill>
                <a:schemeClr val="bg1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55</a:t>
          </a:r>
          <a:endParaRPr lang="zh-CN" altLang="en-US" sz="1200">
            <a:solidFill>
              <a:schemeClr val="bg1"/>
            </a:solidFill>
            <a:latin typeface="微软雅黑" panose="020B0503020204020204" pitchFamily="34" charset="-122"/>
            <a:ea typeface="微软雅黑" panose="020B0503020204020204" pitchFamily="34" charset="-122"/>
          </a:endParaRPr>
        </a:p>
      </xdr:txBody>
    </xdr:sp>
    <xdr:clientData/>
  </xdr:oneCellAnchor>
  <xdr:twoCellAnchor editAs="oneCell">
    <xdr:from>
      <xdr:col>24</xdr:col>
      <xdr:colOff>285749</xdr:colOff>
      <xdr:row>142</xdr:row>
      <xdr:rowOff>57150</xdr:rowOff>
    </xdr:from>
    <xdr:to>
      <xdr:col>35</xdr:col>
      <xdr:colOff>380173</xdr:colOff>
      <xdr:row>165</xdr:row>
      <xdr:rowOff>190500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6040099" y="31384875"/>
          <a:ext cx="9209849" cy="5172075"/>
        </a:xfrm>
        <a:prstGeom prst="rect">
          <a:avLst/>
        </a:prstGeom>
      </xdr:spPr>
    </xdr:pic>
    <xdr:clientData/>
  </xdr:twoCellAnchor>
  <xdr:oneCellAnchor>
    <xdr:from>
      <xdr:col>18</xdr:col>
      <xdr:colOff>247651</xdr:colOff>
      <xdr:row>141</xdr:row>
      <xdr:rowOff>57150</xdr:rowOff>
    </xdr:from>
    <xdr:ext cx="962024" cy="312330"/>
    <xdr:sp macro="" textlink="">
      <xdr:nvSpPr>
        <xdr:cNvPr id="13" name="文本框 12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SpPr txBox="1"/>
      </xdr:nvSpPr>
      <xdr:spPr>
        <a:xfrm>
          <a:off x="11029951" y="30946725"/>
          <a:ext cx="962024" cy="312330"/>
        </a:xfrm>
        <a:prstGeom prst="rect">
          <a:avLst/>
        </a:prstGeom>
        <a:solidFill>
          <a:schemeClr val="accent4">
            <a:lumMod val="50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00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特技激活界面</a:t>
          </a:r>
        </a:p>
      </xdr:txBody>
    </xdr:sp>
    <xdr:clientData/>
  </xdr:oneCellAnchor>
  <xdr:oneCellAnchor>
    <xdr:from>
      <xdr:col>29</xdr:col>
      <xdr:colOff>266701</xdr:colOff>
      <xdr:row>141</xdr:row>
      <xdr:rowOff>38100</xdr:rowOff>
    </xdr:from>
    <xdr:ext cx="971549" cy="312330"/>
    <xdr:sp macro="" textlink="">
      <xdr:nvSpPr>
        <xdr:cNvPr id="27" name="文本框 26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SpPr txBox="1"/>
      </xdr:nvSpPr>
      <xdr:spPr>
        <a:xfrm>
          <a:off x="20164426" y="30927675"/>
          <a:ext cx="971549" cy="312330"/>
        </a:xfrm>
        <a:prstGeom prst="rect">
          <a:avLst/>
        </a:prstGeom>
        <a:solidFill>
          <a:schemeClr val="accent4">
            <a:lumMod val="50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00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特技升级界面</a:t>
          </a:r>
        </a:p>
      </xdr:txBody>
    </xdr:sp>
    <xdr:clientData/>
  </xdr:oneCellAnchor>
  <xdr:oneCellAnchor>
    <xdr:from>
      <xdr:col>27</xdr:col>
      <xdr:colOff>142876</xdr:colOff>
      <xdr:row>66</xdr:row>
      <xdr:rowOff>114300</xdr:rowOff>
    </xdr:from>
    <xdr:ext cx="971549" cy="312330"/>
    <xdr:sp macro="" textlink="">
      <xdr:nvSpPr>
        <xdr:cNvPr id="29" name="文本框 28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SpPr txBox="1"/>
      </xdr:nvSpPr>
      <xdr:spPr>
        <a:xfrm>
          <a:off x="18383251" y="14573250"/>
          <a:ext cx="971549" cy="312330"/>
        </a:xfrm>
        <a:prstGeom prst="rect">
          <a:avLst/>
        </a:prstGeom>
        <a:solidFill>
          <a:schemeClr val="accent4">
            <a:lumMod val="50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00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特技天赋界面</a:t>
          </a:r>
        </a:p>
      </xdr:txBody>
    </xdr:sp>
    <xdr:clientData/>
  </xdr:oneCellAnchor>
  <xdr:twoCellAnchor editAs="oneCell">
    <xdr:from>
      <xdr:col>1</xdr:col>
      <xdr:colOff>161925</xdr:colOff>
      <xdr:row>96</xdr:row>
      <xdr:rowOff>152400</xdr:rowOff>
    </xdr:from>
    <xdr:to>
      <xdr:col>12</xdr:col>
      <xdr:colOff>275514</xdr:colOff>
      <xdr:row>116</xdr:row>
      <xdr:rowOff>8995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00050" y="21183600"/>
          <a:ext cx="5685714" cy="4238095"/>
        </a:xfrm>
        <a:prstGeom prst="rect">
          <a:avLst/>
        </a:prstGeom>
      </xdr:spPr>
    </xdr:pic>
    <xdr:clientData/>
  </xdr:twoCellAnchor>
  <xdr:twoCellAnchor editAs="oneCell">
    <xdr:from>
      <xdr:col>34</xdr:col>
      <xdr:colOff>285750</xdr:colOff>
      <xdr:row>67</xdr:row>
      <xdr:rowOff>85725</xdr:rowOff>
    </xdr:from>
    <xdr:to>
      <xdr:col>46</xdr:col>
      <xdr:colOff>44094</xdr:colOff>
      <xdr:row>92</xdr:row>
      <xdr:rowOff>28575</xdr:rowOff>
    </xdr:to>
    <xdr:pic>
      <xdr:nvPicPr>
        <xdr:cNvPr id="16" name="图片 15" descr="http://xgame.wt.fancyguo.com/201805/1525932599_33984">
          <a:extLst>
            <a:ext uri="{FF2B5EF4-FFF2-40B4-BE49-F238E27FC236}">
              <a16:creationId xmlns:a16="http://schemas.microsoft.com/office/drawing/2014/main" id="{AC3DF947-7C4F-446E-8ECC-AF79EA8919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26850" y="14763750"/>
          <a:ext cx="9702444" cy="54197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40</xdr:col>
      <xdr:colOff>66676</xdr:colOff>
      <xdr:row>66</xdr:row>
      <xdr:rowOff>123825</xdr:rowOff>
    </xdr:from>
    <xdr:ext cx="704849" cy="312330"/>
    <xdr:sp macro="" textlink="">
      <xdr:nvSpPr>
        <xdr:cNvPr id="17" name="文本框 16">
          <a:extLst>
            <a:ext uri="{FF2B5EF4-FFF2-40B4-BE49-F238E27FC236}">
              <a16:creationId xmlns:a16="http://schemas.microsoft.com/office/drawing/2014/main" id="{EB40944E-FCC3-4A54-98C5-60A9EC1AFEE6}"/>
            </a:ext>
          </a:extLst>
        </xdr:cNvPr>
        <xdr:cNvSpPr txBox="1"/>
      </xdr:nvSpPr>
      <xdr:spPr>
        <a:xfrm>
          <a:off x="29079826" y="14582775"/>
          <a:ext cx="704849" cy="312330"/>
        </a:xfrm>
        <a:prstGeom prst="rect">
          <a:avLst/>
        </a:prstGeom>
        <a:solidFill>
          <a:schemeClr val="accent4">
            <a:lumMod val="50000"/>
          </a:schemeClr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zh-CN" altLang="en-US" sz="1000">
              <a:solidFill>
                <a:sysClr val="windowText" lastClr="000000"/>
              </a:solidFill>
              <a:latin typeface="微软雅黑" panose="020B0503020204020204" pitchFamily="34" charset="-122"/>
              <a:ea typeface="微软雅黑" panose="020B0503020204020204" pitchFamily="34" charset="-122"/>
            </a:rPr>
            <a:t>赋能界面</a:t>
          </a:r>
        </a:p>
      </xdr:txBody>
    </xdr:sp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Relationship Id="rId6" Type="http://schemas.openxmlformats.org/officeDocument/2006/relationships/package" Target="../embeddings/Microsoft_Visio_Drawing1.vsdx"/><Relationship Id="rId5" Type="http://schemas.openxmlformats.org/officeDocument/2006/relationships/image" Target="../media/image1.emf"/><Relationship Id="rId4" Type="http://schemas.openxmlformats.org/officeDocument/2006/relationships/package" Target="../embeddings/Microsoft_Visio_Drawing.vsdx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package" Target="../embeddings/Microsoft_Visio_Drawing4.vsdx"/><Relationship Id="rId3" Type="http://schemas.openxmlformats.org/officeDocument/2006/relationships/vmlDrawing" Target="../drawings/vmlDrawing2.vml"/><Relationship Id="rId7" Type="http://schemas.openxmlformats.org/officeDocument/2006/relationships/image" Target="../media/image7.emf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6" Type="http://schemas.openxmlformats.org/officeDocument/2006/relationships/package" Target="../embeddings/Microsoft_Visio_Drawing3.vsdx"/><Relationship Id="rId11" Type="http://schemas.openxmlformats.org/officeDocument/2006/relationships/image" Target="../media/image9.emf"/><Relationship Id="rId5" Type="http://schemas.openxmlformats.org/officeDocument/2006/relationships/image" Target="../media/image6.emf"/><Relationship Id="rId10" Type="http://schemas.openxmlformats.org/officeDocument/2006/relationships/package" Target="../embeddings/Microsoft_Visio_Drawing5.vsdx"/><Relationship Id="rId4" Type="http://schemas.openxmlformats.org/officeDocument/2006/relationships/package" Target="../embeddings/Microsoft_Visio_Drawing2.vsdx"/><Relationship Id="rId9" Type="http://schemas.openxmlformats.org/officeDocument/2006/relationships/image" Target="../media/image8.emf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D0B2590-07AB-4A30-920C-68DB73F9DA82}">
  <dimension ref="A1:H10"/>
  <sheetViews>
    <sheetView workbookViewId="0">
      <selection activeCell="H4" sqref="H4"/>
    </sheetView>
  </sheetViews>
  <sheetFormatPr defaultRowHeight="14.25" x14ac:dyDescent="0.2"/>
  <cols>
    <col min="1" max="1" width="20.5" customWidth="1"/>
    <col min="2" max="2" width="27.125" customWidth="1"/>
    <col min="3" max="3" width="32.625" customWidth="1"/>
    <col min="4" max="4" width="37.125" customWidth="1"/>
    <col min="5" max="5" width="13.125" customWidth="1"/>
    <col min="6" max="6" width="28.125" customWidth="1"/>
    <col min="7" max="7" width="31.75" customWidth="1"/>
    <col min="8" max="8" width="12" customWidth="1"/>
  </cols>
  <sheetData>
    <row r="1" spans="1:8" x14ac:dyDescent="0.2">
      <c r="A1" s="24" t="s">
        <v>133</v>
      </c>
      <c r="B1" s="24" t="s">
        <v>134</v>
      </c>
      <c r="C1" s="24" t="s">
        <v>135</v>
      </c>
      <c r="D1" s="24" t="s">
        <v>136</v>
      </c>
      <c r="E1" s="24" t="s">
        <v>137</v>
      </c>
      <c r="F1" s="24" t="s">
        <v>138</v>
      </c>
      <c r="G1" s="24" t="s">
        <v>139</v>
      </c>
      <c r="H1" s="24" t="s">
        <v>140</v>
      </c>
    </row>
    <row r="2" spans="1:8" x14ac:dyDescent="0.2">
      <c r="A2" t="s">
        <v>341</v>
      </c>
      <c r="B2" t="s">
        <v>332</v>
      </c>
      <c r="C2" t="s">
        <v>332</v>
      </c>
      <c r="D2" t="s">
        <v>336</v>
      </c>
      <c r="E2" s="24" t="s">
        <v>185</v>
      </c>
      <c r="H2" t="b">
        <v>1</v>
      </c>
    </row>
    <row r="3" spans="1:8" x14ac:dyDescent="0.2">
      <c r="A3" t="s">
        <v>333</v>
      </c>
      <c r="B3" t="s">
        <v>334</v>
      </c>
      <c r="C3" t="s">
        <v>334</v>
      </c>
      <c r="D3" t="s">
        <v>337</v>
      </c>
      <c r="E3" s="24" t="s">
        <v>141</v>
      </c>
      <c r="F3" s="24"/>
      <c r="G3" s="24" t="s">
        <v>339</v>
      </c>
      <c r="H3" t="b">
        <v>1</v>
      </c>
    </row>
    <row r="4" spans="1:8" x14ac:dyDescent="0.2">
      <c r="A4" t="s">
        <v>25</v>
      </c>
      <c r="B4" t="s">
        <v>335</v>
      </c>
      <c r="C4" t="s">
        <v>335</v>
      </c>
      <c r="D4" t="s">
        <v>338</v>
      </c>
      <c r="E4" s="24" t="s">
        <v>141</v>
      </c>
      <c r="F4" s="24"/>
      <c r="G4" s="24" t="s">
        <v>340</v>
      </c>
      <c r="H4" t="b">
        <v>1</v>
      </c>
    </row>
    <row r="10" spans="1:8" x14ac:dyDescent="0.2">
      <c r="A10" s="25"/>
    </row>
  </sheetData>
  <phoneticPr fontId="2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1D08848-9320-44A4-9F28-192B7FB5DA58}">
  <dimension ref="B1:E30"/>
  <sheetViews>
    <sheetView workbookViewId="0">
      <selection activeCell="B9" sqref="B9"/>
    </sheetView>
  </sheetViews>
  <sheetFormatPr defaultColWidth="10.875" defaultRowHeight="17.25" x14ac:dyDescent="0.2"/>
  <cols>
    <col min="1" max="1" width="4.125" style="4" customWidth="1"/>
    <col min="2" max="2" width="11.5" style="4" bestFit="1" customWidth="1"/>
    <col min="3" max="3" width="10.875" style="4"/>
    <col min="4" max="4" width="11.375" style="4" customWidth="1"/>
    <col min="5" max="5" width="43.875" style="4" customWidth="1"/>
    <col min="6" max="16384" width="10.875" style="4"/>
  </cols>
  <sheetData>
    <row r="1" spans="2:5" ht="18" thickBot="1" x14ac:dyDescent="0.25"/>
    <row r="2" spans="2:5" ht="29.1" customHeight="1" x14ac:dyDescent="0.2">
      <c r="B2" s="40" t="s">
        <v>45</v>
      </c>
      <c r="C2" s="41"/>
      <c r="D2" s="41"/>
      <c r="E2" s="42"/>
    </row>
    <row r="3" spans="2:5" ht="35.1" customHeight="1" x14ac:dyDescent="0.2">
      <c r="B3" s="5" t="s">
        <v>46</v>
      </c>
      <c r="C3" s="6" t="s">
        <v>47</v>
      </c>
      <c r="D3" s="43" t="s">
        <v>48</v>
      </c>
      <c r="E3" s="45" t="s">
        <v>71</v>
      </c>
    </row>
    <row r="4" spans="2:5" ht="35.1" customHeight="1" x14ac:dyDescent="0.2">
      <c r="B4" s="5" t="s">
        <v>49</v>
      </c>
      <c r="C4" s="6" t="s">
        <v>50</v>
      </c>
      <c r="D4" s="44"/>
      <c r="E4" s="46"/>
    </row>
    <row r="5" spans="2:5" ht="35.1" customHeight="1" x14ac:dyDescent="0.2">
      <c r="B5" s="7" t="s">
        <v>51</v>
      </c>
      <c r="C5" s="47" t="s">
        <v>52</v>
      </c>
      <c r="D5" s="48"/>
      <c r="E5" s="49"/>
    </row>
    <row r="6" spans="2:5" ht="18" x14ac:dyDescent="0.2">
      <c r="B6" s="50" t="s">
        <v>53</v>
      </c>
      <c r="C6" s="51"/>
      <c r="D6" s="51"/>
      <c r="E6" s="52"/>
    </row>
    <row r="7" spans="2:5" ht="18" x14ac:dyDescent="0.2">
      <c r="B7" s="8" t="s">
        <v>54</v>
      </c>
      <c r="C7" s="9" t="s">
        <v>55</v>
      </c>
      <c r="D7" s="38" t="s">
        <v>56</v>
      </c>
      <c r="E7" s="39"/>
    </row>
    <row r="8" spans="2:5" x14ac:dyDescent="0.2">
      <c r="B8" s="10">
        <v>43230</v>
      </c>
      <c r="C8" s="11" t="s">
        <v>47</v>
      </c>
      <c r="D8" s="53" t="s">
        <v>57</v>
      </c>
      <c r="E8" s="54"/>
    </row>
    <row r="9" spans="2:5" x14ac:dyDescent="0.2">
      <c r="B9" s="10"/>
      <c r="C9" s="11"/>
      <c r="D9" s="53"/>
      <c r="E9" s="54"/>
    </row>
    <row r="10" spans="2:5" x14ac:dyDescent="0.2">
      <c r="B10" s="12"/>
      <c r="C10" s="11"/>
      <c r="D10" s="53"/>
      <c r="E10" s="54"/>
    </row>
    <row r="11" spans="2:5" x14ac:dyDescent="0.2">
      <c r="B11" s="12"/>
      <c r="C11" s="11"/>
      <c r="D11" s="53"/>
      <c r="E11" s="54"/>
    </row>
    <row r="12" spans="2:5" x14ac:dyDescent="0.2">
      <c r="B12" s="12"/>
      <c r="C12" s="11"/>
      <c r="D12" s="53"/>
      <c r="E12" s="54"/>
    </row>
    <row r="13" spans="2:5" x14ac:dyDescent="0.2">
      <c r="B13" s="12"/>
      <c r="C13" s="11"/>
      <c r="D13" s="53"/>
      <c r="E13" s="54"/>
    </row>
    <row r="14" spans="2:5" x14ac:dyDescent="0.2">
      <c r="B14" s="12"/>
      <c r="C14" s="11"/>
      <c r="D14" s="53"/>
      <c r="E14" s="54"/>
    </row>
    <row r="15" spans="2:5" x14ac:dyDescent="0.2">
      <c r="B15" s="12"/>
      <c r="C15" s="11"/>
      <c r="D15" s="53"/>
      <c r="E15" s="54"/>
    </row>
    <row r="16" spans="2:5" x14ac:dyDescent="0.2">
      <c r="B16" s="12"/>
      <c r="C16" s="11"/>
      <c r="D16" s="53"/>
      <c r="E16" s="54"/>
    </row>
    <row r="17" spans="2:5" x14ac:dyDescent="0.2">
      <c r="B17" s="12"/>
      <c r="C17" s="11"/>
      <c r="D17" s="53"/>
      <c r="E17" s="54"/>
    </row>
    <row r="18" spans="2:5" x14ac:dyDescent="0.2">
      <c r="B18" s="12"/>
      <c r="C18" s="11"/>
      <c r="D18" s="53"/>
      <c r="E18" s="54"/>
    </row>
    <row r="19" spans="2:5" x14ac:dyDescent="0.2">
      <c r="B19" s="12"/>
      <c r="C19" s="11"/>
      <c r="D19" s="53"/>
      <c r="E19" s="54"/>
    </row>
    <row r="20" spans="2:5" x14ac:dyDescent="0.2">
      <c r="B20" s="12"/>
      <c r="C20" s="11"/>
      <c r="D20" s="53"/>
      <c r="E20" s="54"/>
    </row>
    <row r="21" spans="2:5" x14ac:dyDescent="0.2">
      <c r="B21" s="12"/>
      <c r="C21" s="11"/>
      <c r="D21" s="53"/>
      <c r="E21" s="54"/>
    </row>
    <row r="22" spans="2:5" x14ac:dyDescent="0.2">
      <c r="B22" s="12"/>
      <c r="C22" s="11"/>
      <c r="D22" s="53"/>
      <c r="E22" s="54"/>
    </row>
    <row r="23" spans="2:5" x14ac:dyDescent="0.2">
      <c r="B23" s="12"/>
      <c r="C23" s="11"/>
      <c r="D23" s="53"/>
      <c r="E23" s="54"/>
    </row>
    <row r="24" spans="2:5" x14ac:dyDescent="0.2">
      <c r="B24" s="12"/>
      <c r="C24" s="11"/>
      <c r="D24" s="53"/>
      <c r="E24" s="54"/>
    </row>
    <row r="25" spans="2:5" x14ac:dyDescent="0.2">
      <c r="B25" s="12"/>
      <c r="C25" s="11"/>
      <c r="D25" s="53"/>
      <c r="E25" s="54"/>
    </row>
    <row r="26" spans="2:5" x14ac:dyDescent="0.2">
      <c r="B26" s="12"/>
      <c r="C26" s="11"/>
      <c r="D26" s="53"/>
      <c r="E26" s="54"/>
    </row>
    <row r="27" spans="2:5" x14ac:dyDescent="0.2">
      <c r="B27" s="12"/>
      <c r="C27" s="11"/>
      <c r="D27" s="53"/>
      <c r="E27" s="54"/>
    </row>
    <row r="28" spans="2:5" ht="18" thickBot="1" x14ac:dyDescent="0.25">
      <c r="B28" s="13"/>
      <c r="C28" s="14"/>
      <c r="D28" s="55"/>
      <c r="E28" s="56"/>
    </row>
    <row r="30" spans="2:5" x14ac:dyDescent="0.2">
      <c r="B30" s="57" t="s">
        <v>58</v>
      </c>
      <c r="C30" s="57"/>
      <c r="D30" s="57"/>
      <c r="E30" s="57"/>
    </row>
  </sheetData>
  <mergeCells count="28">
    <mergeCell ref="D26:E26"/>
    <mergeCell ref="D27:E27"/>
    <mergeCell ref="D28:E28"/>
    <mergeCell ref="B30:E30"/>
    <mergeCell ref="D20:E20"/>
    <mergeCell ref="D21:E21"/>
    <mergeCell ref="D22:E22"/>
    <mergeCell ref="D23:E23"/>
    <mergeCell ref="D24:E24"/>
    <mergeCell ref="D25:E25"/>
    <mergeCell ref="D19:E19"/>
    <mergeCell ref="D8:E8"/>
    <mergeCell ref="D9:E9"/>
    <mergeCell ref="D10:E10"/>
    <mergeCell ref="D11:E11"/>
    <mergeCell ref="D12:E12"/>
    <mergeCell ref="D13:E13"/>
    <mergeCell ref="D14:E14"/>
    <mergeCell ref="D15:E15"/>
    <mergeCell ref="D16:E16"/>
    <mergeCell ref="D17:E17"/>
    <mergeCell ref="D18:E18"/>
    <mergeCell ref="D7:E7"/>
    <mergeCell ref="B2:E2"/>
    <mergeCell ref="D3:D4"/>
    <mergeCell ref="E3:E4"/>
    <mergeCell ref="C5:E5"/>
    <mergeCell ref="B6:E6"/>
  </mergeCells>
  <phoneticPr fontId="2" type="noConversion"/>
  <conditionalFormatting sqref="C4">
    <cfRule type="containsText" dxfId="2" priority="1" operator="containsText" text="迭代">
      <formula>NOT(ISERROR(SEARCH("迭代",C4)))</formula>
    </cfRule>
    <cfRule type="containsText" dxfId="1" priority="2" operator="containsText" text="初稿">
      <formula>NOT(ISERROR(SEARCH("初稿",C4)))</formula>
    </cfRule>
    <cfRule type="containsText" dxfId="0" priority="3" operator="containsText" text="废弃">
      <formula>NOT(ISERROR(SEARCH("废弃",C4)))</formula>
    </cfRule>
  </conditionalFormatting>
  <dataValidations count="1">
    <dataValidation type="list" allowBlank="1" showInputMessage="1" showErrorMessage="1" sqref="C4" xr:uid="{4093B6E6-488B-4D6D-9DC9-6161378491B7}">
      <formula1>"草案,初稿,迭代,废弃"</formula1>
    </dataValidation>
  </dataValidations>
  <pageMargins left="0.75" right="0.75" top="1" bottom="1" header="0.5" footer="0.5"/>
  <pageSetup paperSize="9" orientation="portrait" horizontalDpi="4294967292" verticalDpi="429496729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DE3A62-19DA-4DC0-AF42-B7F4AB81F169}">
  <dimension ref="A1:Z79"/>
  <sheetViews>
    <sheetView zoomScale="85" zoomScaleNormal="85" workbookViewId="0">
      <selection activeCell="X38" sqref="X38"/>
    </sheetView>
  </sheetViews>
  <sheetFormatPr defaultRowHeight="16.5" x14ac:dyDescent="0.3"/>
  <cols>
    <col min="1" max="7" width="3.125" style="1" customWidth="1"/>
    <col min="8" max="16384" width="9" style="1"/>
  </cols>
  <sheetData>
    <row r="1" spans="1:26" ht="17.25" x14ac:dyDescent="0.3">
      <c r="A1" s="2" t="s">
        <v>0</v>
      </c>
      <c r="B1" s="2" t="s">
        <v>1</v>
      </c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</row>
    <row r="2" spans="1:26" x14ac:dyDescent="0.3">
      <c r="B2" s="3" t="s">
        <v>2</v>
      </c>
      <c r="C2" s="1" t="s">
        <v>3</v>
      </c>
    </row>
    <row r="3" spans="1:26" x14ac:dyDescent="0.3">
      <c r="B3" s="3"/>
      <c r="C3" s="1" t="s">
        <v>11</v>
      </c>
    </row>
    <row r="4" spans="1:26" x14ac:dyDescent="0.3">
      <c r="B4" s="3" t="s">
        <v>4</v>
      </c>
      <c r="C4" s="1" t="s">
        <v>5</v>
      </c>
    </row>
    <row r="5" spans="1:26" x14ac:dyDescent="0.3">
      <c r="B5" s="3"/>
      <c r="C5" s="1" t="s">
        <v>10</v>
      </c>
    </row>
    <row r="6" spans="1:26" x14ac:dyDescent="0.3">
      <c r="B6" s="3" t="s">
        <v>6</v>
      </c>
      <c r="C6" s="1" t="s">
        <v>7</v>
      </c>
    </row>
    <row r="7" spans="1:26" x14ac:dyDescent="0.3">
      <c r="B7" s="3" t="s">
        <v>8</v>
      </c>
      <c r="C7" s="1" t="s">
        <v>9</v>
      </c>
    </row>
    <row r="8" spans="1:26" x14ac:dyDescent="0.3">
      <c r="C8" s="1" t="s">
        <v>12</v>
      </c>
    </row>
    <row r="9" spans="1:26" x14ac:dyDescent="0.3">
      <c r="C9" s="1" t="s">
        <v>13</v>
      </c>
    </row>
    <row r="11" spans="1:26" ht="17.25" x14ac:dyDescent="0.3">
      <c r="A11" s="2" t="s">
        <v>14</v>
      </c>
      <c r="B11" s="2" t="s">
        <v>15</v>
      </c>
      <c r="C11" s="2"/>
      <c r="D11" s="2"/>
      <c r="E11" s="2"/>
      <c r="F11" s="2"/>
      <c r="G11" s="2"/>
      <c r="H11" s="2"/>
      <c r="I11" s="2"/>
      <c r="J11" s="2"/>
      <c r="K11" s="2"/>
      <c r="L11" s="2"/>
      <c r="M11" s="2"/>
      <c r="N11" s="2"/>
      <c r="O11" s="2"/>
      <c r="P11" s="2"/>
      <c r="Q11" s="2"/>
      <c r="R11" s="2"/>
      <c r="S11" s="2"/>
      <c r="T11" s="2"/>
      <c r="U11" s="2"/>
      <c r="V11" s="2"/>
      <c r="W11" s="2"/>
      <c r="X11" s="2"/>
      <c r="Y11" s="2"/>
      <c r="Z11" s="2"/>
    </row>
    <row r="12" spans="1:26" x14ac:dyDescent="0.3">
      <c r="B12" s="3" t="s">
        <v>2</v>
      </c>
      <c r="C12" s="1" t="s">
        <v>16</v>
      </c>
    </row>
    <row r="46" spans="2:4" x14ac:dyDescent="0.3">
      <c r="B46" s="3" t="s">
        <v>4</v>
      </c>
      <c r="C46" s="1" t="s">
        <v>17</v>
      </c>
    </row>
    <row r="47" spans="2:4" x14ac:dyDescent="0.3">
      <c r="B47" s="3"/>
      <c r="C47" s="1" t="s">
        <v>60</v>
      </c>
      <c r="D47" s="1" t="s">
        <v>61</v>
      </c>
    </row>
    <row r="48" spans="2:4" x14ac:dyDescent="0.3">
      <c r="B48" s="3"/>
      <c r="D48" s="1" t="s">
        <v>62</v>
      </c>
    </row>
    <row r="49" spans="2:5" x14ac:dyDescent="0.3">
      <c r="B49" s="3"/>
      <c r="D49" s="1" t="s">
        <v>64</v>
      </c>
    </row>
    <row r="50" spans="2:5" x14ac:dyDescent="0.3">
      <c r="B50" s="3"/>
      <c r="E50" s="1" t="s">
        <v>63</v>
      </c>
    </row>
    <row r="51" spans="2:5" x14ac:dyDescent="0.3">
      <c r="B51" s="3"/>
      <c r="E51" s="1" t="s">
        <v>65</v>
      </c>
    </row>
    <row r="52" spans="2:5" x14ac:dyDescent="0.3">
      <c r="B52" s="3"/>
      <c r="E52" s="1" t="s">
        <v>66</v>
      </c>
    </row>
    <row r="53" spans="2:5" x14ac:dyDescent="0.3">
      <c r="C53" s="1" t="s">
        <v>18</v>
      </c>
      <c r="D53" s="1" t="s">
        <v>59</v>
      </c>
    </row>
    <row r="54" spans="2:5" x14ac:dyDescent="0.3">
      <c r="D54" s="1" t="s">
        <v>70</v>
      </c>
    </row>
    <row r="55" spans="2:5" x14ac:dyDescent="0.3">
      <c r="D55" s="1" t="s">
        <v>67</v>
      </c>
    </row>
    <row r="56" spans="2:5" x14ac:dyDescent="0.3">
      <c r="D56" s="1" t="s">
        <v>68</v>
      </c>
    </row>
    <row r="57" spans="2:5" x14ac:dyDescent="0.3">
      <c r="C57" s="1" t="s">
        <v>19</v>
      </c>
      <c r="D57" s="1" t="s">
        <v>20</v>
      </c>
    </row>
    <row r="58" spans="2:5" x14ac:dyDescent="0.3">
      <c r="D58" s="1" t="s">
        <v>21</v>
      </c>
    </row>
    <row r="59" spans="2:5" x14ac:dyDescent="0.3">
      <c r="D59" s="1" t="s">
        <v>39</v>
      </c>
    </row>
    <row r="60" spans="2:5" x14ac:dyDescent="0.3">
      <c r="D60" s="1" t="s">
        <v>40</v>
      </c>
    </row>
    <row r="61" spans="2:5" x14ac:dyDescent="0.3">
      <c r="D61" s="1" t="s">
        <v>22</v>
      </c>
    </row>
    <row r="62" spans="2:5" x14ac:dyDescent="0.3">
      <c r="D62" s="1" t="s">
        <v>23</v>
      </c>
    </row>
    <row r="63" spans="2:5" x14ac:dyDescent="0.3">
      <c r="C63" s="1" t="s">
        <v>24</v>
      </c>
      <c r="D63" s="1" t="s">
        <v>25</v>
      </c>
    </row>
    <row r="64" spans="2:5" x14ac:dyDescent="0.3">
      <c r="D64" s="1" t="s">
        <v>26</v>
      </c>
    </row>
    <row r="65" spans="3:19" x14ac:dyDescent="0.3">
      <c r="D65" s="1" t="s">
        <v>27</v>
      </c>
    </row>
    <row r="66" spans="3:19" x14ac:dyDescent="0.3">
      <c r="D66" s="1" t="s">
        <v>69</v>
      </c>
    </row>
    <row r="67" spans="3:19" x14ac:dyDescent="0.3">
      <c r="D67" s="1" t="s">
        <v>28</v>
      </c>
    </row>
    <row r="68" spans="3:19" x14ac:dyDescent="0.3">
      <c r="D68" s="1" t="s">
        <v>29</v>
      </c>
    </row>
    <row r="69" spans="3:19" x14ac:dyDescent="0.3">
      <c r="C69" s="15" t="s">
        <v>30</v>
      </c>
      <c r="D69" s="15" t="s">
        <v>31</v>
      </c>
      <c r="E69" s="15"/>
      <c r="F69" s="15"/>
      <c r="G69" s="15"/>
      <c r="H69" s="15"/>
      <c r="I69" s="15"/>
      <c r="J69" s="15"/>
      <c r="K69" s="15"/>
      <c r="L69" s="15"/>
      <c r="M69" s="15"/>
      <c r="N69" s="15"/>
      <c r="O69" s="15"/>
      <c r="P69" s="15"/>
      <c r="Q69" s="15"/>
      <c r="R69" s="15"/>
      <c r="S69" s="15"/>
    </row>
    <row r="70" spans="3:19" x14ac:dyDescent="0.3">
      <c r="C70" s="15"/>
      <c r="D70" s="15" t="s">
        <v>32</v>
      </c>
      <c r="E70" s="15"/>
      <c r="F70" s="15"/>
      <c r="G70" s="15"/>
      <c r="H70" s="15"/>
      <c r="I70" s="15"/>
      <c r="J70" s="15"/>
      <c r="K70" s="15"/>
      <c r="L70" s="15"/>
      <c r="M70" s="15"/>
      <c r="N70" s="15"/>
      <c r="O70" s="15"/>
      <c r="P70" s="15"/>
      <c r="Q70" s="15"/>
      <c r="R70" s="15"/>
      <c r="S70" s="15"/>
    </row>
    <row r="71" spans="3:19" x14ac:dyDescent="0.3">
      <c r="C71" s="15"/>
      <c r="D71" s="15" t="s">
        <v>33</v>
      </c>
      <c r="E71" s="15"/>
      <c r="F71" s="15"/>
      <c r="G71" s="15"/>
      <c r="H71" s="15"/>
      <c r="I71" s="15"/>
      <c r="J71" s="15"/>
      <c r="K71" s="15"/>
      <c r="L71" s="15"/>
      <c r="M71" s="15"/>
      <c r="N71" s="15"/>
      <c r="O71" s="15"/>
      <c r="P71" s="15"/>
      <c r="Q71" s="15"/>
      <c r="R71" s="15"/>
      <c r="S71" s="15"/>
    </row>
    <row r="72" spans="3:19" x14ac:dyDescent="0.3">
      <c r="C72" s="15"/>
      <c r="D72" s="15" t="s">
        <v>34</v>
      </c>
      <c r="E72" s="15"/>
      <c r="F72" s="15"/>
      <c r="G72" s="15"/>
      <c r="H72" s="15"/>
      <c r="I72" s="15"/>
      <c r="J72" s="15"/>
      <c r="K72" s="15"/>
      <c r="L72" s="15"/>
      <c r="M72" s="15"/>
      <c r="N72" s="15"/>
      <c r="O72" s="15"/>
      <c r="P72" s="15"/>
      <c r="Q72" s="15"/>
      <c r="R72" s="15"/>
      <c r="S72" s="15"/>
    </row>
    <row r="73" spans="3:19" x14ac:dyDescent="0.3">
      <c r="C73" s="15"/>
      <c r="D73" s="15" t="s">
        <v>35</v>
      </c>
      <c r="E73" s="15"/>
      <c r="F73" s="15"/>
      <c r="G73" s="15"/>
      <c r="H73" s="15"/>
      <c r="I73" s="15"/>
      <c r="J73" s="15"/>
      <c r="K73" s="15"/>
      <c r="L73" s="15"/>
      <c r="M73" s="15"/>
      <c r="N73" s="15"/>
      <c r="O73" s="15"/>
      <c r="P73" s="15"/>
      <c r="Q73" s="15"/>
      <c r="R73" s="15"/>
      <c r="S73" s="15"/>
    </row>
    <row r="74" spans="3:19" x14ac:dyDescent="0.3">
      <c r="C74" s="15"/>
      <c r="D74" s="15" t="s">
        <v>36</v>
      </c>
      <c r="E74" s="15"/>
      <c r="F74" s="15"/>
      <c r="G74" s="15"/>
      <c r="H74" s="15"/>
      <c r="I74" s="15"/>
      <c r="J74" s="15"/>
      <c r="K74" s="15"/>
      <c r="L74" s="15"/>
      <c r="M74" s="15"/>
      <c r="N74" s="15"/>
      <c r="O74" s="15"/>
      <c r="P74" s="15"/>
      <c r="Q74" s="15"/>
      <c r="R74" s="15"/>
      <c r="S74" s="15"/>
    </row>
    <row r="75" spans="3:19" x14ac:dyDescent="0.3">
      <c r="C75" s="15"/>
      <c r="D75" s="15" t="s">
        <v>37</v>
      </c>
      <c r="E75" s="15"/>
      <c r="F75" s="15"/>
      <c r="G75" s="15"/>
      <c r="H75" s="15"/>
      <c r="I75" s="15"/>
      <c r="J75" s="15"/>
      <c r="K75" s="15"/>
      <c r="L75" s="15"/>
      <c r="M75" s="15"/>
      <c r="N75" s="15"/>
      <c r="O75" s="15"/>
      <c r="P75" s="15"/>
      <c r="Q75" s="15"/>
      <c r="R75" s="15"/>
      <c r="S75" s="15"/>
    </row>
    <row r="76" spans="3:19" x14ac:dyDescent="0.3">
      <c r="C76" s="15"/>
      <c r="D76" s="15" t="s">
        <v>38</v>
      </c>
      <c r="E76" s="15"/>
      <c r="F76" s="15"/>
      <c r="G76" s="15"/>
      <c r="H76" s="15"/>
      <c r="I76" s="15"/>
      <c r="J76" s="15"/>
      <c r="K76" s="15"/>
      <c r="L76" s="15"/>
      <c r="M76" s="15"/>
      <c r="N76" s="15"/>
      <c r="O76" s="15"/>
      <c r="P76" s="15"/>
      <c r="Q76" s="15"/>
      <c r="R76" s="15"/>
      <c r="S76" s="15"/>
    </row>
    <row r="77" spans="3:19" x14ac:dyDescent="0.3">
      <c r="C77" s="1" t="s">
        <v>41</v>
      </c>
      <c r="D77" s="1" t="s">
        <v>42</v>
      </c>
    </row>
    <row r="78" spans="3:19" x14ac:dyDescent="0.3">
      <c r="D78" s="1" t="s">
        <v>43</v>
      </c>
    </row>
    <row r="79" spans="3:19" x14ac:dyDescent="0.3">
      <c r="D79" s="1" t="s">
        <v>44</v>
      </c>
    </row>
  </sheetData>
  <phoneticPr fontId="2" type="noConversion"/>
  <pageMargins left="0.7" right="0.7" top="0.75" bottom="0.75" header="0.3" footer="0.3"/>
  <pageSetup paperSize="9" orientation="portrait" r:id="rId1"/>
  <drawing r:id="rId2"/>
  <legacyDrawing r:id="rId3"/>
  <oleObjects>
    <mc:AlternateContent xmlns:mc="http://schemas.openxmlformats.org/markup-compatibility/2006">
      <mc:Choice Requires="x14">
        <oleObject progId="Visio.Drawing.15" shapeId="5136" r:id="rId4">
          <objectPr defaultSize="0" r:id="rId5">
            <anchor moveWithCells="1">
              <from>
                <xdr:col>3</xdr:col>
                <xdr:colOff>57150</xdr:colOff>
                <xdr:row>13</xdr:row>
                <xdr:rowOff>19050</xdr:rowOff>
              </from>
              <to>
                <xdr:col>19</xdr:col>
                <xdr:colOff>447675</xdr:colOff>
                <xdr:row>41</xdr:row>
                <xdr:rowOff>114300</xdr:rowOff>
              </to>
            </anchor>
          </objectPr>
        </oleObject>
      </mc:Choice>
      <mc:Fallback>
        <oleObject progId="Visio.Drawing.15" shapeId="5136" r:id="rId4"/>
      </mc:Fallback>
    </mc:AlternateContent>
    <mc:AlternateContent xmlns:mc="http://schemas.openxmlformats.org/markup-compatibility/2006">
      <mc:Choice Requires="x14">
        <oleObject progId="Visio.Drawing.15" shapeId="5137" r:id="rId6">
          <objectPr defaultSize="0" r:id="rId7">
            <anchor moveWithCells="1">
              <from>
                <xdr:col>25</xdr:col>
                <xdr:colOff>114300</xdr:colOff>
                <xdr:row>44</xdr:row>
                <xdr:rowOff>123825</xdr:rowOff>
              </from>
              <to>
                <xdr:col>39</xdr:col>
                <xdr:colOff>104775</xdr:colOff>
                <xdr:row>73</xdr:row>
                <xdr:rowOff>9525</xdr:rowOff>
              </to>
            </anchor>
          </objectPr>
        </oleObject>
      </mc:Choice>
      <mc:Fallback>
        <oleObject progId="Visio.Drawing.15" shapeId="5137" r:id="rId6"/>
      </mc:Fallback>
    </mc:AlternateContent>
  </oleObjects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0EE3D6-47FC-478A-A585-F5A4C74E9F30}">
  <dimension ref="A1:AZ191"/>
  <sheetViews>
    <sheetView tabSelected="1" topLeftCell="AD67" workbookViewId="0">
      <selection activeCell="AW76" sqref="AW76"/>
    </sheetView>
  </sheetViews>
  <sheetFormatPr defaultColWidth="10.875" defaultRowHeight="17.25" x14ac:dyDescent="0.2"/>
  <cols>
    <col min="1" max="7" width="3.125" style="4" customWidth="1"/>
    <col min="8" max="16384" width="10.875" style="4"/>
  </cols>
  <sheetData>
    <row r="1" spans="1:22" s="16" customFormat="1" x14ac:dyDescent="0.2">
      <c r="A1" s="16" t="s">
        <v>72</v>
      </c>
    </row>
    <row r="2" spans="1:22" x14ac:dyDescent="0.3">
      <c r="B2" s="3" t="s">
        <v>2</v>
      </c>
      <c r="C2" s="1" t="s">
        <v>3</v>
      </c>
      <c r="D2" s="1"/>
      <c r="E2" s="1"/>
      <c r="F2" s="1"/>
      <c r="G2" s="1"/>
      <c r="H2" s="1"/>
      <c r="I2" s="1"/>
      <c r="J2" s="1"/>
      <c r="K2" s="1"/>
      <c r="L2" s="1"/>
      <c r="M2" s="17"/>
      <c r="N2" s="17"/>
      <c r="O2" s="17"/>
      <c r="P2" s="17"/>
      <c r="Q2" s="17"/>
      <c r="R2" s="17"/>
      <c r="S2" s="17"/>
      <c r="T2" s="17"/>
      <c r="U2" s="17"/>
      <c r="V2" s="17"/>
    </row>
    <row r="3" spans="1:22" x14ac:dyDescent="0.3">
      <c r="B3" s="3"/>
      <c r="C3" s="1" t="s">
        <v>11</v>
      </c>
      <c r="D3" s="1"/>
      <c r="E3" s="1"/>
      <c r="F3" s="1"/>
      <c r="G3" s="1"/>
      <c r="H3" s="1"/>
      <c r="I3" s="1"/>
      <c r="J3" s="1"/>
      <c r="K3" s="1"/>
      <c r="L3" s="1"/>
      <c r="M3" s="17"/>
      <c r="N3" s="17"/>
      <c r="O3" s="17"/>
      <c r="P3" s="17"/>
      <c r="Q3" s="17"/>
      <c r="R3" s="17"/>
      <c r="S3" s="17"/>
      <c r="T3" s="17"/>
      <c r="U3" s="17"/>
      <c r="V3" s="17"/>
    </row>
    <row r="4" spans="1:22" x14ac:dyDescent="0.3">
      <c r="B4" s="3" t="s">
        <v>4</v>
      </c>
      <c r="C4" s="1" t="s">
        <v>5</v>
      </c>
      <c r="D4" s="1"/>
      <c r="E4" s="1"/>
      <c r="F4" s="1"/>
      <c r="G4" s="1"/>
      <c r="H4" s="1"/>
      <c r="I4" s="1"/>
      <c r="J4" s="1"/>
      <c r="K4" s="1"/>
      <c r="L4" s="1"/>
      <c r="M4" s="17"/>
      <c r="N4" s="17"/>
      <c r="O4" s="17"/>
      <c r="P4" s="17"/>
      <c r="Q4" s="17"/>
      <c r="R4" s="17"/>
      <c r="S4" s="17"/>
      <c r="T4" s="17"/>
      <c r="U4" s="17"/>
      <c r="V4" s="17"/>
    </row>
    <row r="5" spans="1:22" x14ac:dyDescent="0.3">
      <c r="B5" s="3"/>
      <c r="C5" s="1" t="s">
        <v>10</v>
      </c>
      <c r="D5" s="1"/>
      <c r="E5" s="1"/>
      <c r="F5" s="1"/>
      <c r="G5" s="1"/>
      <c r="H5" s="1"/>
      <c r="I5" s="1"/>
      <c r="J5" s="1"/>
      <c r="K5" s="1"/>
      <c r="L5" s="1"/>
      <c r="M5" s="17"/>
      <c r="N5" s="17"/>
      <c r="O5" s="17"/>
      <c r="P5" s="17"/>
      <c r="Q5" s="17"/>
      <c r="R5" s="17"/>
      <c r="S5" s="17"/>
      <c r="T5" s="17"/>
      <c r="U5" s="17"/>
      <c r="V5" s="17"/>
    </row>
    <row r="6" spans="1:22" x14ac:dyDescent="0.3">
      <c r="B6" s="3" t="s">
        <v>6</v>
      </c>
      <c r="C6" s="1" t="s">
        <v>7</v>
      </c>
      <c r="D6" s="1"/>
      <c r="E6" s="1"/>
      <c r="F6" s="1"/>
      <c r="G6" s="1"/>
      <c r="H6" s="1"/>
      <c r="I6" s="1"/>
      <c r="J6" s="1"/>
      <c r="K6" s="1"/>
      <c r="L6" s="1"/>
      <c r="M6" s="17"/>
      <c r="N6" s="17"/>
      <c r="O6" s="17"/>
      <c r="P6" s="17"/>
      <c r="Q6" s="17"/>
      <c r="R6" s="17"/>
      <c r="S6" s="17"/>
      <c r="T6" s="17"/>
      <c r="U6" s="17"/>
      <c r="V6" s="17"/>
    </row>
    <row r="7" spans="1:22" x14ac:dyDescent="0.3">
      <c r="B7" s="3" t="s">
        <v>8</v>
      </c>
      <c r="C7" s="1" t="s">
        <v>9</v>
      </c>
      <c r="D7" s="1"/>
      <c r="E7" s="1"/>
      <c r="F7" s="1"/>
      <c r="G7" s="1"/>
      <c r="H7" s="1"/>
      <c r="I7" s="1"/>
      <c r="J7" s="1"/>
      <c r="K7" s="1"/>
      <c r="L7" s="1"/>
      <c r="M7" s="17"/>
      <c r="N7" s="17"/>
      <c r="O7" s="17"/>
      <c r="P7" s="17"/>
      <c r="Q7" s="17"/>
      <c r="R7" s="17"/>
      <c r="S7" s="17"/>
      <c r="T7" s="17"/>
      <c r="U7" s="17"/>
      <c r="V7" s="17"/>
    </row>
    <row r="8" spans="1:22" x14ac:dyDescent="0.3">
      <c r="B8" s="1"/>
      <c r="C8" s="1" t="s">
        <v>12</v>
      </c>
      <c r="D8" s="1"/>
      <c r="E8" s="1"/>
      <c r="F8" s="1"/>
      <c r="G8" s="1"/>
      <c r="H8" s="1"/>
      <c r="I8" s="1"/>
      <c r="J8" s="1"/>
      <c r="K8" s="1"/>
      <c r="L8" s="1"/>
      <c r="M8" s="17"/>
      <c r="N8" s="17"/>
      <c r="O8" s="17"/>
      <c r="P8" s="17"/>
      <c r="Q8" s="17"/>
      <c r="R8" s="17"/>
      <c r="S8" s="17"/>
      <c r="T8" s="17"/>
      <c r="U8" s="17"/>
      <c r="V8" s="17"/>
    </row>
    <row r="9" spans="1:22" x14ac:dyDescent="0.3">
      <c r="B9" s="1"/>
      <c r="C9" s="1" t="s">
        <v>13</v>
      </c>
      <c r="D9" s="1"/>
      <c r="E9" s="1"/>
      <c r="F9" s="1"/>
      <c r="G9" s="1"/>
      <c r="H9" s="1"/>
      <c r="I9" s="1"/>
      <c r="J9" s="1"/>
      <c r="K9" s="1"/>
      <c r="L9" s="1"/>
      <c r="M9" s="17"/>
      <c r="N9" s="17"/>
      <c r="O9" s="17"/>
      <c r="P9" s="17"/>
      <c r="Q9" s="17"/>
      <c r="R9" s="17"/>
      <c r="S9" s="17"/>
      <c r="T9" s="17"/>
      <c r="U9" s="17"/>
      <c r="V9" s="17"/>
    </row>
    <row r="10" spans="1:22" x14ac:dyDescent="0.2">
      <c r="B10" s="17"/>
      <c r="C10" s="17"/>
      <c r="D10" s="17"/>
      <c r="E10" s="17"/>
      <c r="F10" s="17"/>
      <c r="G10" s="17"/>
      <c r="H10" s="17"/>
      <c r="I10" s="17"/>
      <c r="J10" s="17"/>
      <c r="K10" s="17"/>
      <c r="L10" s="17"/>
      <c r="M10" s="17"/>
      <c r="N10" s="17"/>
      <c r="O10" s="17"/>
      <c r="P10" s="17"/>
      <c r="Q10" s="17"/>
      <c r="R10" s="17"/>
      <c r="S10" s="17"/>
      <c r="T10" s="17"/>
      <c r="U10" s="17"/>
      <c r="V10" s="17"/>
    </row>
    <row r="11" spans="1:22" s="16" customFormat="1" x14ac:dyDescent="0.2">
      <c r="A11" s="16" t="s">
        <v>86</v>
      </c>
      <c r="B11" s="16" t="s">
        <v>85</v>
      </c>
    </row>
    <row r="12" spans="1:22" x14ac:dyDescent="0.2">
      <c r="B12" s="17"/>
      <c r="C12" s="17"/>
      <c r="D12" s="17"/>
      <c r="E12" s="17"/>
      <c r="F12" s="17"/>
      <c r="G12" s="17"/>
      <c r="H12" s="17"/>
      <c r="I12" s="17"/>
      <c r="J12" s="17"/>
      <c r="K12" s="17"/>
      <c r="L12" s="17"/>
      <c r="M12" s="17"/>
      <c r="N12" s="17"/>
      <c r="O12" s="17"/>
      <c r="P12" s="17"/>
      <c r="Q12" s="17"/>
      <c r="R12" s="17"/>
      <c r="S12" s="17"/>
      <c r="T12" s="17"/>
      <c r="U12" s="17"/>
      <c r="V12" s="17"/>
    </row>
    <row r="13" spans="1:22" x14ac:dyDescent="0.3">
      <c r="B13" s="1"/>
      <c r="C13" s="1"/>
      <c r="D13" s="1"/>
      <c r="E13" s="1"/>
      <c r="F13" s="1"/>
      <c r="G13" s="1"/>
      <c r="H13" s="20" t="s">
        <v>73</v>
      </c>
      <c r="I13" s="58" t="s">
        <v>79</v>
      </c>
      <c r="J13" s="58"/>
      <c r="K13" s="58"/>
      <c r="L13" s="58"/>
      <c r="M13" s="58"/>
      <c r="N13" s="58"/>
      <c r="O13" s="17"/>
      <c r="P13" s="17"/>
      <c r="Q13" s="17"/>
      <c r="R13" s="17"/>
      <c r="S13" s="17"/>
      <c r="T13" s="17"/>
      <c r="U13" s="17"/>
      <c r="V13" s="17"/>
    </row>
    <row r="14" spans="1:22" x14ac:dyDescent="0.3">
      <c r="B14" s="1"/>
      <c r="C14" s="1"/>
      <c r="D14" s="1"/>
      <c r="E14" s="1"/>
      <c r="F14" s="1"/>
      <c r="G14" s="1"/>
      <c r="H14" s="20" t="s">
        <v>76</v>
      </c>
      <c r="I14" s="58" t="s">
        <v>82</v>
      </c>
      <c r="J14" s="58"/>
      <c r="K14" s="58"/>
      <c r="L14" s="58"/>
      <c r="M14" s="58"/>
      <c r="N14" s="58"/>
      <c r="O14" s="17"/>
      <c r="P14" s="17"/>
      <c r="Q14" s="17"/>
      <c r="R14" s="17"/>
      <c r="S14" s="17"/>
      <c r="T14" s="17"/>
      <c r="U14" s="17"/>
      <c r="V14" s="17"/>
    </row>
    <row r="15" spans="1:22" x14ac:dyDescent="0.3">
      <c r="B15" s="1"/>
      <c r="C15" s="1"/>
      <c r="D15" s="1"/>
      <c r="E15" s="1"/>
      <c r="F15" s="1"/>
      <c r="G15" s="1"/>
      <c r="H15" s="20" t="s">
        <v>77</v>
      </c>
      <c r="I15" s="58" t="s">
        <v>83</v>
      </c>
      <c r="J15" s="58"/>
      <c r="K15" s="58"/>
      <c r="L15" s="58"/>
      <c r="M15" s="58"/>
      <c r="N15" s="58"/>
      <c r="O15" s="17"/>
      <c r="P15" s="17"/>
      <c r="Q15" s="17"/>
      <c r="R15" s="17"/>
      <c r="S15" s="17"/>
      <c r="T15" s="17"/>
      <c r="U15" s="17"/>
      <c r="V15" s="17"/>
    </row>
    <row r="16" spans="1:22" x14ac:dyDescent="0.3">
      <c r="B16" s="1"/>
      <c r="C16" s="1"/>
      <c r="D16" s="1"/>
      <c r="E16" s="1"/>
      <c r="F16" s="1"/>
      <c r="G16" s="1"/>
      <c r="H16" s="20" t="s">
        <v>74</v>
      </c>
      <c r="I16" s="58" t="s">
        <v>84</v>
      </c>
      <c r="J16" s="58"/>
      <c r="K16" s="58"/>
      <c r="L16" s="58"/>
      <c r="M16" s="58"/>
      <c r="N16" s="58"/>
      <c r="O16" s="17"/>
      <c r="P16" s="17"/>
      <c r="Q16" s="17"/>
      <c r="R16" s="17"/>
      <c r="S16" s="17"/>
      <c r="T16" s="17"/>
      <c r="U16" s="17"/>
      <c r="V16" s="17"/>
    </row>
    <row r="17" spans="1:22" x14ac:dyDescent="0.3">
      <c r="B17" s="1"/>
      <c r="C17" s="1"/>
      <c r="D17" s="1"/>
      <c r="E17" s="1"/>
      <c r="F17" s="1"/>
      <c r="G17" s="1"/>
      <c r="H17" s="20" t="s">
        <v>75</v>
      </c>
      <c r="I17" s="58" t="s">
        <v>81</v>
      </c>
      <c r="J17" s="58"/>
      <c r="K17" s="58"/>
      <c r="L17" s="58"/>
      <c r="M17" s="58"/>
      <c r="N17" s="58"/>
      <c r="O17" s="17"/>
      <c r="P17" s="17"/>
      <c r="Q17" s="17"/>
      <c r="R17" s="17"/>
      <c r="S17" s="17"/>
      <c r="T17" s="17"/>
      <c r="U17" s="17"/>
      <c r="V17" s="17"/>
    </row>
    <row r="18" spans="1:22" x14ac:dyDescent="0.3">
      <c r="B18" s="1"/>
      <c r="C18" s="1"/>
      <c r="D18" s="1"/>
      <c r="E18" s="1"/>
      <c r="F18" s="1"/>
      <c r="G18" s="1"/>
      <c r="H18" s="20" t="s">
        <v>78</v>
      </c>
      <c r="I18" s="58" t="s">
        <v>80</v>
      </c>
      <c r="J18" s="58"/>
      <c r="K18" s="58"/>
      <c r="L18" s="58"/>
      <c r="M18" s="58"/>
      <c r="N18" s="58"/>
      <c r="O18" s="17"/>
      <c r="P18" s="17"/>
      <c r="Q18" s="17"/>
      <c r="R18" s="17"/>
      <c r="S18" s="17"/>
      <c r="T18" s="17"/>
      <c r="U18" s="17"/>
      <c r="V18" s="17"/>
    </row>
    <row r="19" spans="1:22" x14ac:dyDescent="0.3">
      <c r="B19" s="1"/>
      <c r="C19" s="1"/>
      <c r="D19" s="1"/>
      <c r="E19" s="1"/>
      <c r="F19" s="1"/>
      <c r="G19" s="1"/>
      <c r="H19" s="1"/>
      <c r="I19" s="1"/>
      <c r="J19" s="17"/>
      <c r="K19" s="17"/>
      <c r="L19" s="17"/>
      <c r="M19" s="17"/>
      <c r="N19" s="17"/>
      <c r="O19" s="17"/>
      <c r="P19" s="17"/>
      <c r="Q19" s="17"/>
      <c r="R19" s="17"/>
      <c r="S19" s="17"/>
      <c r="T19" s="17"/>
      <c r="U19" s="17"/>
      <c r="V19" s="17"/>
    </row>
    <row r="21" spans="1:22" s="16" customFormat="1" x14ac:dyDescent="0.2">
      <c r="A21" s="16" t="s">
        <v>88</v>
      </c>
      <c r="B21" s="16" t="s">
        <v>89</v>
      </c>
    </row>
    <row r="22" spans="1:22" x14ac:dyDescent="0.2">
      <c r="B22" s="21" t="s">
        <v>90</v>
      </c>
      <c r="C22" s="4" t="s">
        <v>91</v>
      </c>
    </row>
    <row r="23" spans="1:22" x14ac:dyDescent="0.2">
      <c r="B23" s="18"/>
    </row>
    <row r="24" spans="1:22" x14ac:dyDescent="0.2">
      <c r="B24" s="18"/>
    </row>
    <row r="25" spans="1:22" x14ac:dyDescent="0.2">
      <c r="B25" s="18"/>
    </row>
    <row r="26" spans="1:22" x14ac:dyDescent="0.2">
      <c r="B26" s="18"/>
    </row>
    <row r="27" spans="1:22" x14ac:dyDescent="0.2">
      <c r="B27" s="18"/>
    </row>
    <row r="28" spans="1:22" x14ac:dyDescent="0.2">
      <c r="B28" s="18"/>
    </row>
    <row r="29" spans="1:22" x14ac:dyDescent="0.2">
      <c r="B29" s="18"/>
    </row>
    <row r="30" spans="1:22" x14ac:dyDescent="0.2">
      <c r="B30" s="18"/>
    </row>
    <row r="31" spans="1:22" x14ac:dyDescent="0.2">
      <c r="B31" s="18"/>
    </row>
    <row r="32" spans="1:22" x14ac:dyDescent="0.2">
      <c r="B32" s="18"/>
    </row>
    <row r="33" spans="2:3" x14ac:dyDescent="0.2">
      <c r="B33" s="18"/>
    </row>
    <row r="34" spans="2:3" x14ac:dyDescent="0.2">
      <c r="B34" s="18"/>
    </row>
    <row r="35" spans="2:3" x14ac:dyDescent="0.2">
      <c r="B35" s="18"/>
    </row>
    <row r="36" spans="2:3" x14ac:dyDescent="0.2">
      <c r="B36" s="18"/>
    </row>
    <row r="37" spans="2:3" x14ac:dyDescent="0.2">
      <c r="B37" s="18"/>
    </row>
    <row r="38" spans="2:3" x14ac:dyDescent="0.2">
      <c r="B38" s="18"/>
    </row>
    <row r="39" spans="2:3" x14ac:dyDescent="0.2">
      <c r="B39" s="18"/>
    </row>
    <row r="40" spans="2:3" x14ac:dyDescent="0.2">
      <c r="B40" s="18"/>
    </row>
    <row r="41" spans="2:3" x14ac:dyDescent="0.2">
      <c r="B41" s="18"/>
    </row>
    <row r="42" spans="2:3" x14ac:dyDescent="0.2">
      <c r="B42" s="18"/>
    </row>
    <row r="43" spans="2:3" x14ac:dyDescent="0.2">
      <c r="B43" s="18"/>
    </row>
    <row r="44" spans="2:3" x14ac:dyDescent="0.2">
      <c r="B44" s="18"/>
    </row>
    <row r="45" spans="2:3" x14ac:dyDescent="0.2">
      <c r="B45" s="18"/>
    </row>
    <row r="46" spans="2:3" x14ac:dyDescent="0.2">
      <c r="B46" s="21" t="s">
        <v>92</v>
      </c>
      <c r="C46" s="4" t="s">
        <v>93</v>
      </c>
    </row>
    <row r="47" spans="2:3" x14ac:dyDescent="0.2">
      <c r="B47" s="18"/>
    </row>
    <row r="48" spans="2:3" x14ac:dyDescent="0.2">
      <c r="B48" s="18"/>
    </row>
    <row r="49" spans="2:2" x14ac:dyDescent="0.2">
      <c r="B49" s="18"/>
    </row>
    <row r="50" spans="2:2" x14ac:dyDescent="0.2">
      <c r="B50" s="18"/>
    </row>
    <row r="51" spans="2:2" x14ac:dyDescent="0.2">
      <c r="B51" s="18"/>
    </row>
    <row r="52" spans="2:2" x14ac:dyDescent="0.2">
      <c r="B52" s="18"/>
    </row>
    <row r="53" spans="2:2" x14ac:dyDescent="0.2">
      <c r="B53" s="18"/>
    </row>
    <row r="54" spans="2:2" x14ac:dyDescent="0.2">
      <c r="B54" s="18"/>
    </row>
    <row r="55" spans="2:2" x14ac:dyDescent="0.2">
      <c r="B55" s="18"/>
    </row>
    <row r="56" spans="2:2" x14ac:dyDescent="0.2">
      <c r="B56" s="18"/>
    </row>
    <row r="57" spans="2:2" x14ac:dyDescent="0.2">
      <c r="B57" s="18"/>
    </row>
    <row r="58" spans="2:2" x14ac:dyDescent="0.2">
      <c r="B58" s="18"/>
    </row>
    <row r="59" spans="2:2" x14ac:dyDescent="0.2">
      <c r="B59" s="18"/>
    </row>
    <row r="60" spans="2:2" x14ac:dyDescent="0.2">
      <c r="B60" s="18"/>
    </row>
    <row r="61" spans="2:2" x14ac:dyDescent="0.2">
      <c r="B61" s="18"/>
    </row>
    <row r="62" spans="2:2" x14ac:dyDescent="0.2">
      <c r="B62" s="18"/>
    </row>
    <row r="63" spans="2:2" x14ac:dyDescent="0.2">
      <c r="B63" s="18"/>
    </row>
    <row r="64" spans="2:2" x14ac:dyDescent="0.2">
      <c r="B64" s="18"/>
    </row>
    <row r="65" spans="1:52" x14ac:dyDescent="0.2">
      <c r="B65" s="18"/>
    </row>
    <row r="66" spans="1:52" x14ac:dyDescent="0.2">
      <c r="A66" s="16" t="s">
        <v>94</v>
      </c>
      <c r="B66" s="16" t="s">
        <v>95</v>
      </c>
      <c r="C66" s="16"/>
      <c r="D66" s="16"/>
      <c r="E66" s="16"/>
      <c r="F66" s="16"/>
      <c r="G66" s="16"/>
      <c r="H66" s="16"/>
      <c r="I66" s="16"/>
      <c r="J66" s="16"/>
      <c r="K66" s="16"/>
      <c r="L66" s="16"/>
      <c r="M66" s="16"/>
      <c r="N66" s="16"/>
      <c r="O66" s="16"/>
      <c r="P66" s="16"/>
      <c r="Q66" s="16"/>
      <c r="R66" s="16"/>
      <c r="S66" s="16"/>
      <c r="T66" s="16"/>
      <c r="U66" s="16"/>
      <c r="V66" s="16"/>
      <c r="W66" s="16"/>
      <c r="X66" s="16"/>
      <c r="Y66" s="16"/>
      <c r="Z66" s="16"/>
      <c r="AA66" s="16"/>
      <c r="AB66" s="16"/>
      <c r="AC66" s="16"/>
      <c r="AD66" s="16"/>
      <c r="AE66" s="16"/>
      <c r="AF66" s="16"/>
      <c r="AG66" s="16"/>
      <c r="AH66" s="16"/>
      <c r="AI66" s="16"/>
      <c r="AJ66" s="16"/>
      <c r="AK66" s="16"/>
      <c r="AL66" s="16"/>
      <c r="AM66" s="16"/>
      <c r="AN66" s="16"/>
      <c r="AO66" s="16"/>
      <c r="AP66" s="16"/>
      <c r="AQ66" s="16"/>
      <c r="AR66" s="16"/>
      <c r="AS66" s="16"/>
      <c r="AT66" s="16"/>
      <c r="AU66" s="16"/>
      <c r="AV66" s="16"/>
      <c r="AW66" s="16"/>
      <c r="AX66" s="16"/>
      <c r="AY66" s="16"/>
      <c r="AZ66" s="16"/>
    </row>
    <row r="67" spans="1:52" x14ac:dyDescent="0.2">
      <c r="B67" s="18"/>
    </row>
    <row r="68" spans="1:52" x14ac:dyDescent="0.2">
      <c r="B68" s="18"/>
    </row>
    <row r="69" spans="1:52" x14ac:dyDescent="0.2">
      <c r="B69" s="18"/>
      <c r="AJ69"/>
    </row>
    <row r="70" spans="1:52" x14ac:dyDescent="0.2">
      <c r="B70" s="18"/>
    </row>
    <row r="71" spans="1:52" x14ac:dyDescent="0.2">
      <c r="B71" s="18"/>
      <c r="W71"/>
    </row>
    <row r="72" spans="1:52" x14ac:dyDescent="0.2">
      <c r="B72" s="18"/>
    </row>
    <row r="73" spans="1:52" x14ac:dyDescent="0.2">
      <c r="B73" s="18"/>
    </row>
    <row r="74" spans="1:52" x14ac:dyDescent="0.2">
      <c r="B74" s="18"/>
    </row>
    <row r="75" spans="1:52" x14ac:dyDescent="0.2">
      <c r="B75" s="18"/>
    </row>
    <row r="76" spans="1:52" x14ac:dyDescent="0.2">
      <c r="B76" s="18"/>
    </row>
    <row r="77" spans="1:52" x14ac:dyDescent="0.2">
      <c r="B77" s="18"/>
    </row>
    <row r="78" spans="1:52" x14ac:dyDescent="0.2">
      <c r="B78" s="18"/>
    </row>
    <row r="79" spans="1:52" x14ac:dyDescent="0.2">
      <c r="B79" s="18"/>
    </row>
    <row r="80" spans="1:52" x14ac:dyDescent="0.2">
      <c r="B80" s="18"/>
    </row>
    <row r="81" spans="1:52" x14ac:dyDescent="0.2">
      <c r="B81" s="18"/>
    </row>
    <row r="82" spans="1:52" x14ac:dyDescent="0.2">
      <c r="B82" s="18"/>
    </row>
    <row r="83" spans="1:52" x14ac:dyDescent="0.2">
      <c r="B83" s="18"/>
    </row>
    <row r="84" spans="1:52" x14ac:dyDescent="0.2">
      <c r="B84" s="18"/>
    </row>
    <row r="85" spans="1:52" x14ac:dyDescent="0.2">
      <c r="B85" s="18"/>
    </row>
    <row r="86" spans="1:52" x14ac:dyDescent="0.2">
      <c r="B86" s="18"/>
    </row>
    <row r="87" spans="1:52" x14ac:dyDescent="0.2">
      <c r="B87" s="18"/>
    </row>
    <row r="88" spans="1:52" x14ac:dyDescent="0.2">
      <c r="B88" s="18"/>
    </row>
    <row r="89" spans="1:52" x14ac:dyDescent="0.2">
      <c r="B89" s="18"/>
    </row>
    <row r="90" spans="1:52" x14ac:dyDescent="0.2">
      <c r="B90" s="18"/>
    </row>
    <row r="91" spans="1:52" x14ac:dyDescent="0.2">
      <c r="B91" s="18"/>
    </row>
    <row r="92" spans="1:52" x14ac:dyDescent="0.2">
      <c r="B92" s="18"/>
    </row>
    <row r="93" spans="1:52" x14ac:dyDescent="0.2">
      <c r="B93" s="18"/>
    </row>
    <row r="94" spans="1:52" x14ac:dyDescent="0.2">
      <c r="B94" s="18"/>
    </row>
    <row r="95" spans="1:52" x14ac:dyDescent="0.2">
      <c r="B95" s="18"/>
    </row>
    <row r="96" spans="1:52" x14ac:dyDescent="0.2">
      <c r="A96" s="16" t="s">
        <v>96</v>
      </c>
      <c r="B96" s="16" t="s">
        <v>87</v>
      </c>
      <c r="C96" s="16"/>
      <c r="D96" s="16"/>
      <c r="E96" s="16"/>
      <c r="F96" s="16"/>
      <c r="G96" s="16"/>
      <c r="H96" s="16"/>
      <c r="I96" s="16"/>
      <c r="J96" s="16"/>
      <c r="K96" s="16"/>
      <c r="L96" s="16"/>
      <c r="M96" s="16"/>
      <c r="N96" s="16"/>
      <c r="O96" s="16"/>
      <c r="P96" s="16"/>
      <c r="Q96" s="16"/>
      <c r="R96" s="16"/>
      <c r="S96" s="16"/>
      <c r="T96" s="16"/>
      <c r="U96" s="16"/>
      <c r="V96" s="16"/>
      <c r="W96" s="16"/>
      <c r="X96" s="16"/>
      <c r="Y96" s="16"/>
      <c r="Z96" s="16"/>
      <c r="AA96" s="16"/>
      <c r="AB96" s="16"/>
      <c r="AC96" s="16"/>
      <c r="AD96" s="16"/>
      <c r="AE96" s="16"/>
      <c r="AF96" s="16"/>
      <c r="AG96" s="16"/>
      <c r="AH96" s="16"/>
      <c r="AI96" s="16"/>
      <c r="AJ96" s="16"/>
      <c r="AK96" s="16"/>
      <c r="AL96" s="16"/>
      <c r="AM96" s="16"/>
      <c r="AN96" s="16"/>
      <c r="AO96" s="16"/>
      <c r="AP96" s="16"/>
      <c r="AQ96" s="16"/>
      <c r="AR96" s="16"/>
      <c r="AS96" s="16"/>
      <c r="AT96" s="16"/>
      <c r="AU96" s="16"/>
      <c r="AV96" s="16"/>
      <c r="AW96" s="16"/>
      <c r="AX96" s="16"/>
      <c r="AY96" s="16"/>
      <c r="AZ96" s="16"/>
    </row>
    <row r="97" spans="2:2" x14ac:dyDescent="0.2">
      <c r="B97" s="18"/>
    </row>
    <row r="98" spans="2:2" x14ac:dyDescent="0.2">
      <c r="B98" s="18"/>
    </row>
    <row r="99" spans="2:2" x14ac:dyDescent="0.2">
      <c r="B99" s="18"/>
    </row>
    <row r="100" spans="2:2" x14ac:dyDescent="0.2">
      <c r="B100" s="18"/>
    </row>
    <row r="101" spans="2:2" x14ac:dyDescent="0.2">
      <c r="B101" s="18"/>
    </row>
    <row r="102" spans="2:2" x14ac:dyDescent="0.2">
      <c r="B102" s="18"/>
    </row>
    <row r="103" spans="2:2" x14ac:dyDescent="0.2">
      <c r="B103" s="18"/>
    </row>
    <row r="104" spans="2:2" x14ac:dyDescent="0.2">
      <c r="B104" s="18"/>
    </row>
    <row r="105" spans="2:2" x14ac:dyDescent="0.2">
      <c r="B105" s="18"/>
    </row>
    <row r="106" spans="2:2" x14ac:dyDescent="0.2">
      <c r="B106" s="18"/>
    </row>
    <row r="107" spans="2:2" x14ac:dyDescent="0.2">
      <c r="B107" s="18"/>
    </row>
    <row r="108" spans="2:2" x14ac:dyDescent="0.2">
      <c r="B108" s="18"/>
    </row>
    <row r="109" spans="2:2" x14ac:dyDescent="0.2">
      <c r="B109" s="18"/>
    </row>
    <row r="110" spans="2:2" x14ac:dyDescent="0.2">
      <c r="B110" s="18"/>
    </row>
    <row r="111" spans="2:2" x14ac:dyDescent="0.2">
      <c r="B111" s="18"/>
    </row>
    <row r="112" spans="2:2" x14ac:dyDescent="0.2">
      <c r="B112" s="18"/>
    </row>
    <row r="113" spans="1:4" x14ac:dyDescent="0.2">
      <c r="B113" s="18"/>
    </row>
    <row r="114" spans="1:4" x14ac:dyDescent="0.2">
      <c r="B114" s="18"/>
    </row>
    <row r="115" spans="1:4" x14ac:dyDescent="0.2">
      <c r="B115" s="18"/>
    </row>
    <row r="116" spans="1:4" x14ac:dyDescent="0.2">
      <c r="B116" s="18"/>
    </row>
    <row r="117" spans="1:4" x14ac:dyDescent="0.2">
      <c r="B117" s="18"/>
    </row>
    <row r="118" spans="1:4" x14ac:dyDescent="0.2">
      <c r="B118" s="18"/>
    </row>
    <row r="119" spans="1:4" x14ac:dyDescent="0.2">
      <c r="B119" s="18"/>
    </row>
    <row r="120" spans="1:4" s="16" customFormat="1" x14ac:dyDescent="0.2">
      <c r="A120" s="16" t="s">
        <v>97</v>
      </c>
      <c r="B120" s="16" t="s">
        <v>98</v>
      </c>
    </row>
    <row r="121" spans="1:4" x14ac:dyDescent="0.2">
      <c r="B121" s="22" t="s">
        <v>90</v>
      </c>
      <c r="C121" s="4" t="s">
        <v>99</v>
      </c>
    </row>
    <row r="122" spans="1:4" x14ac:dyDescent="0.2">
      <c r="B122" s="22"/>
      <c r="C122" s="4" t="s">
        <v>106</v>
      </c>
      <c r="D122" s="4" t="s">
        <v>113</v>
      </c>
    </row>
    <row r="123" spans="1:4" x14ac:dyDescent="0.2">
      <c r="B123" s="22"/>
      <c r="D123" s="4" t="s">
        <v>182</v>
      </c>
    </row>
    <row r="124" spans="1:4" x14ac:dyDescent="0.2">
      <c r="B124" s="22"/>
      <c r="D124" s="4" t="s">
        <v>114</v>
      </c>
    </row>
    <row r="125" spans="1:4" x14ac:dyDescent="0.2">
      <c r="B125" s="22"/>
      <c r="D125" s="4" t="s">
        <v>181</v>
      </c>
    </row>
    <row r="126" spans="1:4" x14ac:dyDescent="0.2">
      <c r="B126" s="22"/>
      <c r="D126" s="4" t="s">
        <v>180</v>
      </c>
    </row>
    <row r="127" spans="1:4" x14ac:dyDescent="0.2">
      <c r="B127" s="22"/>
      <c r="C127" s="4" t="s">
        <v>107</v>
      </c>
      <c r="D127" s="4" t="s">
        <v>108</v>
      </c>
    </row>
    <row r="128" spans="1:4" x14ac:dyDescent="0.2">
      <c r="B128" s="22"/>
      <c r="D128" s="4" t="s">
        <v>179</v>
      </c>
    </row>
    <row r="129" spans="2:21" x14ac:dyDescent="0.2">
      <c r="B129" s="22"/>
      <c r="D129" s="4" t="s">
        <v>110</v>
      </c>
    </row>
    <row r="130" spans="2:21" x14ac:dyDescent="0.2">
      <c r="B130" s="22"/>
      <c r="D130" s="4" t="s">
        <v>111</v>
      </c>
    </row>
    <row r="131" spans="2:21" x14ac:dyDescent="0.2">
      <c r="B131" s="22"/>
      <c r="D131" s="4" t="s">
        <v>178</v>
      </c>
    </row>
    <row r="132" spans="2:21" x14ac:dyDescent="0.2">
      <c r="B132" s="22"/>
      <c r="C132" s="4" t="s">
        <v>109</v>
      </c>
      <c r="D132" s="4" t="s">
        <v>112</v>
      </c>
    </row>
    <row r="133" spans="2:21" x14ac:dyDescent="0.2">
      <c r="B133" s="22"/>
      <c r="D133" s="4" t="s">
        <v>115</v>
      </c>
    </row>
    <row r="134" spans="2:21" x14ac:dyDescent="0.2">
      <c r="B134" s="22"/>
      <c r="D134" s="4" t="s">
        <v>116</v>
      </c>
    </row>
    <row r="135" spans="2:21" x14ac:dyDescent="0.2">
      <c r="B135" s="23" t="s">
        <v>92</v>
      </c>
      <c r="C135" s="19" t="s">
        <v>149</v>
      </c>
    </row>
    <row r="136" spans="2:21" x14ac:dyDescent="0.2">
      <c r="B136" s="23"/>
      <c r="C136" s="19" t="s">
        <v>106</v>
      </c>
      <c r="D136" s="4" t="s">
        <v>117</v>
      </c>
    </row>
    <row r="137" spans="2:21" x14ac:dyDescent="0.2">
      <c r="B137" s="23"/>
      <c r="C137" s="19"/>
      <c r="D137" s="4" t="s">
        <v>118</v>
      </c>
    </row>
    <row r="138" spans="2:21" x14ac:dyDescent="0.2">
      <c r="B138" s="23"/>
      <c r="C138" s="19"/>
      <c r="D138" s="4" t="s">
        <v>150</v>
      </c>
    </row>
    <row r="139" spans="2:21" x14ac:dyDescent="0.2">
      <c r="B139" s="23"/>
      <c r="C139" s="19" t="s">
        <v>107</v>
      </c>
      <c r="D139" s="4" t="s">
        <v>119</v>
      </c>
    </row>
    <row r="140" spans="2:21" x14ac:dyDescent="0.2">
      <c r="B140" s="23"/>
      <c r="C140" s="19"/>
      <c r="D140" s="4" t="s">
        <v>120</v>
      </c>
    </row>
    <row r="141" spans="2:21" x14ac:dyDescent="0.2">
      <c r="B141" s="23"/>
      <c r="C141" s="19"/>
      <c r="D141" s="4" t="s">
        <v>172</v>
      </c>
      <c r="O141"/>
      <c r="U141"/>
    </row>
    <row r="142" spans="2:21" x14ac:dyDescent="0.2">
      <c r="B142" s="22" t="s">
        <v>100</v>
      </c>
      <c r="C142" s="4" t="s">
        <v>101</v>
      </c>
      <c r="O142"/>
    </row>
    <row r="143" spans="2:21" x14ac:dyDescent="0.2">
      <c r="B143" s="22"/>
      <c r="C143" s="4" t="s">
        <v>121</v>
      </c>
      <c r="D143" s="4" t="s">
        <v>122</v>
      </c>
    </row>
    <row r="144" spans="2:21" x14ac:dyDescent="0.2">
      <c r="B144" s="22"/>
      <c r="D144" s="4" t="s">
        <v>142</v>
      </c>
      <c r="E144" s="4" t="s">
        <v>143</v>
      </c>
    </row>
    <row r="145" spans="2:5" x14ac:dyDescent="0.2">
      <c r="B145" s="22"/>
      <c r="D145" s="4" t="s">
        <v>144</v>
      </c>
      <c r="E145" s="4" t="s">
        <v>145</v>
      </c>
    </row>
    <row r="146" spans="2:5" x14ac:dyDescent="0.2">
      <c r="B146" s="22"/>
      <c r="D146" s="4" t="s">
        <v>146</v>
      </c>
      <c r="E146" s="4" t="s">
        <v>147</v>
      </c>
    </row>
    <row r="147" spans="2:5" x14ac:dyDescent="0.2">
      <c r="B147" s="22"/>
      <c r="D147" s="4" t="s">
        <v>148</v>
      </c>
      <c r="E147" s="4" t="s">
        <v>151</v>
      </c>
    </row>
    <row r="148" spans="2:5" x14ac:dyDescent="0.2">
      <c r="B148" s="22"/>
      <c r="C148" s="4" t="s">
        <v>152</v>
      </c>
      <c r="D148" s="4" t="s">
        <v>153</v>
      </c>
    </row>
    <row r="149" spans="2:5" x14ac:dyDescent="0.2">
      <c r="B149" s="22"/>
      <c r="D149" s="4" t="s">
        <v>171</v>
      </c>
    </row>
    <row r="150" spans="2:5" x14ac:dyDescent="0.2">
      <c r="B150" s="22"/>
      <c r="C150" s="4" t="s">
        <v>109</v>
      </c>
      <c r="D150" s="4" t="s">
        <v>162</v>
      </c>
    </row>
    <row r="151" spans="2:5" x14ac:dyDescent="0.2">
      <c r="B151" s="22"/>
      <c r="D151" s="4" t="s">
        <v>155</v>
      </c>
    </row>
    <row r="152" spans="2:5" x14ac:dyDescent="0.2">
      <c r="B152" s="22"/>
      <c r="D152" s="4" t="s">
        <v>156</v>
      </c>
    </row>
    <row r="153" spans="2:5" x14ac:dyDescent="0.2">
      <c r="B153" s="22"/>
      <c r="E153" s="4" t="s">
        <v>173</v>
      </c>
    </row>
    <row r="154" spans="2:5" x14ac:dyDescent="0.2">
      <c r="B154" s="22"/>
      <c r="E154" s="4" t="s">
        <v>174</v>
      </c>
    </row>
    <row r="155" spans="2:5" x14ac:dyDescent="0.2">
      <c r="B155" s="22"/>
      <c r="D155" s="4" t="s">
        <v>157</v>
      </c>
    </row>
    <row r="156" spans="2:5" x14ac:dyDescent="0.2">
      <c r="B156" s="22"/>
      <c r="E156" s="4" t="s">
        <v>158</v>
      </c>
    </row>
    <row r="157" spans="2:5" x14ac:dyDescent="0.2">
      <c r="B157" s="22"/>
      <c r="E157" s="4" t="s">
        <v>159</v>
      </c>
    </row>
    <row r="158" spans="2:5" x14ac:dyDescent="0.2">
      <c r="B158" s="22"/>
      <c r="D158" s="4" t="s">
        <v>160</v>
      </c>
    </row>
    <row r="159" spans="2:5" x14ac:dyDescent="0.2">
      <c r="B159" s="22"/>
      <c r="E159" s="4" t="s">
        <v>161</v>
      </c>
    </row>
    <row r="160" spans="2:5" x14ac:dyDescent="0.2">
      <c r="B160" s="22"/>
      <c r="E160" s="4" t="s">
        <v>175</v>
      </c>
    </row>
    <row r="161" spans="2:22" x14ac:dyDescent="0.2">
      <c r="B161" s="22"/>
      <c r="E161" s="4" t="s">
        <v>176</v>
      </c>
    </row>
    <row r="162" spans="2:22" x14ac:dyDescent="0.2">
      <c r="B162" s="22"/>
      <c r="D162" s="4" t="s">
        <v>163</v>
      </c>
    </row>
    <row r="163" spans="2:22" x14ac:dyDescent="0.2">
      <c r="B163" s="22"/>
      <c r="E163" s="4" t="s">
        <v>164</v>
      </c>
    </row>
    <row r="164" spans="2:22" x14ac:dyDescent="0.2">
      <c r="B164" s="22"/>
      <c r="E164" s="4" t="s">
        <v>165</v>
      </c>
    </row>
    <row r="165" spans="2:22" x14ac:dyDescent="0.2">
      <c r="B165" s="22"/>
      <c r="E165" s="4" t="s">
        <v>177</v>
      </c>
    </row>
    <row r="166" spans="2:22" x14ac:dyDescent="0.2">
      <c r="B166" s="22"/>
      <c r="C166" s="4" t="s">
        <v>124</v>
      </c>
      <c r="D166" s="4" t="s">
        <v>123</v>
      </c>
    </row>
    <row r="167" spans="2:22" x14ac:dyDescent="0.2">
      <c r="B167" s="22"/>
      <c r="D167" s="4" t="s">
        <v>170</v>
      </c>
    </row>
    <row r="168" spans="2:22" x14ac:dyDescent="0.2">
      <c r="B168" s="22"/>
      <c r="D168" s="4" t="s">
        <v>169</v>
      </c>
    </row>
    <row r="169" spans="2:22" x14ac:dyDescent="0.2">
      <c r="B169" s="22"/>
      <c r="D169" s="4" t="s">
        <v>166</v>
      </c>
    </row>
    <row r="170" spans="2:22" x14ac:dyDescent="0.2">
      <c r="B170" s="22"/>
      <c r="D170" s="4" t="s">
        <v>167</v>
      </c>
    </row>
    <row r="171" spans="2:22" x14ac:dyDescent="0.2">
      <c r="B171" s="22"/>
      <c r="D171" s="4" t="s">
        <v>168</v>
      </c>
    </row>
    <row r="172" spans="2:22" x14ac:dyDescent="0.2">
      <c r="B172" s="22"/>
      <c r="C172" s="4" t="s">
        <v>154</v>
      </c>
      <c r="D172" s="4" t="s">
        <v>125</v>
      </c>
      <c r="V172"/>
    </row>
    <row r="173" spans="2:22" x14ac:dyDescent="0.2">
      <c r="B173" s="22"/>
      <c r="D173" s="4" t="s">
        <v>183</v>
      </c>
      <c r="V173"/>
    </row>
    <row r="174" spans="2:22" x14ac:dyDescent="0.2">
      <c r="B174" s="22"/>
      <c r="D174" s="4" t="s">
        <v>184</v>
      </c>
      <c r="V174"/>
    </row>
    <row r="175" spans="2:22" x14ac:dyDescent="0.2">
      <c r="B175" s="22"/>
    </row>
    <row r="176" spans="2:22" x14ac:dyDescent="0.2">
      <c r="B176" s="22" t="s">
        <v>102</v>
      </c>
      <c r="C176" s="4" t="s">
        <v>103</v>
      </c>
    </row>
    <row r="177" spans="2:3" x14ac:dyDescent="0.2">
      <c r="B177" s="22"/>
      <c r="C177" s="4" t="s">
        <v>126</v>
      </c>
    </row>
    <row r="178" spans="2:3" x14ac:dyDescent="0.2">
      <c r="B178" s="22"/>
      <c r="C178" s="4" t="s">
        <v>127</v>
      </c>
    </row>
    <row r="179" spans="2:3" x14ac:dyDescent="0.2">
      <c r="B179" s="22"/>
      <c r="C179" s="4" t="s">
        <v>128</v>
      </c>
    </row>
    <row r="180" spans="2:3" x14ac:dyDescent="0.2">
      <c r="B180" s="22"/>
      <c r="C180" s="4" t="s">
        <v>129</v>
      </c>
    </row>
    <row r="181" spans="2:3" x14ac:dyDescent="0.2">
      <c r="B181" s="22"/>
      <c r="C181" s="4" t="s">
        <v>130</v>
      </c>
    </row>
    <row r="182" spans="2:3" x14ac:dyDescent="0.2">
      <c r="B182" s="22"/>
    </row>
    <row r="183" spans="2:3" x14ac:dyDescent="0.2">
      <c r="B183" s="22"/>
    </row>
    <row r="184" spans="2:3" x14ac:dyDescent="0.2">
      <c r="B184" s="22"/>
    </row>
    <row r="185" spans="2:3" x14ac:dyDescent="0.2">
      <c r="B185" s="22"/>
    </row>
    <row r="186" spans="2:3" x14ac:dyDescent="0.2">
      <c r="B186" s="22"/>
    </row>
    <row r="187" spans="2:3" x14ac:dyDescent="0.2">
      <c r="B187" s="22"/>
    </row>
    <row r="188" spans="2:3" x14ac:dyDescent="0.2">
      <c r="B188" s="22"/>
    </row>
    <row r="189" spans="2:3" x14ac:dyDescent="0.2">
      <c r="B189" s="22" t="s">
        <v>104</v>
      </c>
      <c r="C189" s="4" t="s">
        <v>105</v>
      </c>
    </row>
    <row r="190" spans="2:3" x14ac:dyDescent="0.2">
      <c r="C190" s="4" t="s">
        <v>131</v>
      </c>
    </row>
    <row r="191" spans="2:3" x14ac:dyDescent="0.2">
      <c r="C191" s="4" t="s">
        <v>132</v>
      </c>
    </row>
  </sheetData>
  <mergeCells count="6">
    <mergeCell ref="I18:N18"/>
    <mergeCell ref="I13:N13"/>
    <mergeCell ref="I14:N14"/>
    <mergeCell ref="I15:N15"/>
    <mergeCell ref="I16:N16"/>
    <mergeCell ref="I17:N17"/>
  </mergeCells>
  <phoneticPr fontId="12" type="noConversion"/>
  <pageMargins left="0.75" right="0.75" top="1" bottom="1" header="0.5" footer="0.5"/>
  <pageSetup paperSize="9" orientation="portrait" horizontalDpi="4294967292" verticalDpi="4294967292" r:id="rId1"/>
  <drawing r:id="rId2"/>
  <legacyDrawing r:id="rId3"/>
  <oleObjects>
    <mc:AlternateContent xmlns:mc="http://schemas.openxmlformats.org/markup-compatibility/2006">
      <mc:Choice Requires="x14">
        <oleObject progId="Visio.Drawing.15" shapeId="6146" r:id="rId4">
          <objectPr defaultSize="0" r:id="rId5">
            <anchor moveWithCells="1">
              <from>
                <xdr:col>1</xdr:col>
                <xdr:colOff>152400</xdr:colOff>
                <xdr:row>46</xdr:row>
                <xdr:rowOff>19050</xdr:rowOff>
              </from>
              <to>
                <xdr:col>15</xdr:col>
                <xdr:colOff>314325</xdr:colOff>
                <xdr:row>64</xdr:row>
                <xdr:rowOff>57150</xdr:rowOff>
              </to>
            </anchor>
          </objectPr>
        </oleObject>
      </mc:Choice>
      <mc:Fallback>
        <oleObject progId="Visio.Drawing.15" shapeId="6146" r:id="rId4"/>
      </mc:Fallback>
    </mc:AlternateContent>
    <mc:AlternateContent xmlns:mc="http://schemas.openxmlformats.org/markup-compatibility/2006">
      <mc:Choice Requires="x14">
        <oleObject progId="Visio.Drawing.15" shapeId="6148" r:id="rId6">
          <objectPr defaultSize="0" r:id="rId7">
            <anchor moveWithCells="1">
              <from>
                <xdr:col>1</xdr:col>
                <xdr:colOff>190500</xdr:colOff>
                <xdr:row>22</xdr:row>
                <xdr:rowOff>66675</xdr:rowOff>
              </from>
              <to>
                <xdr:col>11</xdr:col>
                <xdr:colOff>723900</xdr:colOff>
                <xdr:row>43</xdr:row>
                <xdr:rowOff>19050</xdr:rowOff>
              </to>
            </anchor>
          </objectPr>
        </oleObject>
      </mc:Choice>
      <mc:Fallback>
        <oleObject progId="Visio.Drawing.15" shapeId="6148" r:id="rId6"/>
      </mc:Fallback>
    </mc:AlternateContent>
    <mc:AlternateContent xmlns:mc="http://schemas.openxmlformats.org/markup-compatibility/2006">
      <mc:Choice Requires="x14">
        <oleObject progId="Visio.Drawing.15" shapeId="6149" r:id="rId8">
          <objectPr defaultSize="0" r:id="rId9">
            <anchor moveWithCells="1">
              <from>
                <xdr:col>2</xdr:col>
                <xdr:colOff>0</xdr:colOff>
                <xdr:row>67</xdr:row>
                <xdr:rowOff>0</xdr:rowOff>
              </from>
              <to>
                <xdr:col>17</xdr:col>
                <xdr:colOff>104775</xdr:colOff>
                <xdr:row>94</xdr:row>
                <xdr:rowOff>47625</xdr:rowOff>
              </to>
            </anchor>
          </objectPr>
        </oleObject>
      </mc:Choice>
      <mc:Fallback>
        <oleObject progId="Visio.Drawing.15" shapeId="6149" r:id="rId8"/>
      </mc:Fallback>
    </mc:AlternateContent>
    <mc:AlternateContent xmlns:mc="http://schemas.openxmlformats.org/markup-compatibility/2006">
      <mc:Choice Requires="x14">
        <oleObject progId="Visio.Drawing.15" shapeId="6151" r:id="rId10">
          <objectPr defaultSize="0" r:id="rId11">
            <anchor moveWithCells="1">
              <from>
                <xdr:col>12</xdr:col>
                <xdr:colOff>800100</xdr:colOff>
                <xdr:row>176</xdr:row>
                <xdr:rowOff>95250</xdr:rowOff>
              </from>
              <to>
                <xdr:col>19</xdr:col>
                <xdr:colOff>57150</xdr:colOff>
                <xdr:row>186</xdr:row>
                <xdr:rowOff>85725</xdr:rowOff>
              </to>
            </anchor>
          </objectPr>
        </oleObject>
      </mc:Choice>
      <mc:Fallback>
        <oleObject progId="Visio.Drawing.15" shapeId="6151" r:id="rId10"/>
      </mc:Fallback>
    </mc:AlternateContent>
  </oleObjec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A0D442-C74C-40F1-A754-219FB992C9D8}">
  <dimension ref="A1:O303"/>
  <sheetViews>
    <sheetView workbookViewId="0">
      <selection activeCell="O29" sqref="O29"/>
    </sheetView>
  </sheetViews>
  <sheetFormatPr defaultRowHeight="14.25" x14ac:dyDescent="0.2"/>
  <cols>
    <col min="2" max="2" width="12" customWidth="1"/>
    <col min="9" max="9" width="11" bestFit="1" customWidth="1"/>
    <col min="10" max="10" width="13.125" customWidth="1"/>
    <col min="11" max="11" width="13.25" customWidth="1"/>
    <col min="12" max="12" width="8.5" customWidth="1"/>
    <col min="13" max="13" width="7.625" customWidth="1"/>
    <col min="15" max="15" width="8.625" customWidth="1"/>
  </cols>
  <sheetData>
    <row r="1" spans="1:15" ht="15" x14ac:dyDescent="0.2">
      <c r="A1" s="26" t="s">
        <v>185</v>
      </c>
      <c r="B1" s="26" t="s">
        <v>186</v>
      </c>
    </row>
    <row r="2" spans="1:15" x14ac:dyDescent="0.2">
      <c r="A2" t="s">
        <v>187</v>
      </c>
      <c r="B2" t="s">
        <v>187</v>
      </c>
    </row>
    <row r="3" spans="1:15" ht="16.5" x14ac:dyDescent="0.2">
      <c r="A3" s="27" t="s">
        <v>188</v>
      </c>
      <c r="B3" s="27" t="s">
        <v>189</v>
      </c>
      <c r="I3" s="32">
        <f>SUM(I4:I303)</f>
        <v>79684.780411356071</v>
      </c>
      <c r="J3" s="34" t="s">
        <v>209</v>
      </c>
      <c r="K3" s="32">
        <f>数值规划!A19</f>
        <v>10185</v>
      </c>
      <c r="L3" s="34" t="s">
        <v>210</v>
      </c>
      <c r="M3" s="31">
        <v>1</v>
      </c>
      <c r="N3" s="34" t="s">
        <v>211</v>
      </c>
      <c r="O3" s="31">
        <v>1.0049999999999999</v>
      </c>
    </row>
    <row r="4" spans="1:15" ht="16.5" x14ac:dyDescent="0.2">
      <c r="A4" s="31">
        <v>1</v>
      </c>
      <c r="B4" s="31">
        <v>1</v>
      </c>
      <c r="H4" s="32">
        <f>MAX(INT($K$3/$I$3*I4),1)</f>
        <v>1</v>
      </c>
      <c r="I4" s="32">
        <v>1</v>
      </c>
    </row>
    <row r="5" spans="1:15" ht="16.5" x14ac:dyDescent="0.2">
      <c r="A5" s="31">
        <v>2</v>
      </c>
      <c r="B5" s="31">
        <v>1</v>
      </c>
      <c r="H5" s="32">
        <f t="shared" ref="H5:H68" si="0">MAX(INT($K$3/$I$3*I5),1)</f>
        <v>1</v>
      </c>
      <c r="I5" s="32">
        <f>(I4+$M$3)*$O$3</f>
        <v>2.0099999999999998</v>
      </c>
    </row>
    <row r="6" spans="1:15" ht="16.5" x14ac:dyDescent="0.2">
      <c r="A6" s="31">
        <v>3</v>
      </c>
      <c r="B6" s="31">
        <v>1</v>
      </c>
      <c r="H6" s="32">
        <f t="shared" si="0"/>
        <v>1</v>
      </c>
      <c r="I6" s="32">
        <f t="shared" ref="I6:I69" si="1">(I5+$M$3)*$O$3</f>
        <v>3.0250499999999994</v>
      </c>
    </row>
    <row r="7" spans="1:15" ht="16.5" x14ac:dyDescent="0.2">
      <c r="A7" s="31">
        <v>4</v>
      </c>
      <c r="B7" s="31">
        <v>1</v>
      </c>
      <c r="H7" s="32">
        <f t="shared" si="0"/>
        <v>1</v>
      </c>
      <c r="I7" s="32">
        <f t="shared" si="1"/>
        <v>4.0451752499999989</v>
      </c>
    </row>
    <row r="8" spans="1:15" ht="16.5" x14ac:dyDescent="0.2">
      <c r="A8" s="31">
        <v>5</v>
      </c>
      <c r="B8" s="31">
        <v>1</v>
      </c>
      <c r="H8" s="32">
        <f t="shared" si="0"/>
        <v>1</v>
      </c>
      <c r="I8" s="32">
        <f t="shared" si="1"/>
        <v>5.0704011262499984</v>
      </c>
    </row>
    <row r="9" spans="1:15" ht="16.5" x14ac:dyDescent="0.2">
      <c r="A9" s="31">
        <v>6</v>
      </c>
      <c r="B9" s="31">
        <v>1</v>
      </c>
      <c r="H9" s="32">
        <f t="shared" si="0"/>
        <v>1</v>
      </c>
      <c r="I9" s="32">
        <f t="shared" si="1"/>
        <v>6.1007531318812473</v>
      </c>
    </row>
    <row r="10" spans="1:15" ht="16.5" x14ac:dyDescent="0.2">
      <c r="A10" s="31">
        <v>7</v>
      </c>
      <c r="B10" s="31">
        <v>1</v>
      </c>
      <c r="H10" s="32">
        <f t="shared" si="0"/>
        <v>1</v>
      </c>
      <c r="I10" s="32">
        <f t="shared" si="1"/>
        <v>7.1362568975406528</v>
      </c>
    </row>
    <row r="11" spans="1:15" ht="16.5" x14ac:dyDescent="0.2">
      <c r="A11" s="31">
        <v>8</v>
      </c>
      <c r="B11" s="31">
        <v>1</v>
      </c>
      <c r="H11" s="32">
        <f t="shared" si="0"/>
        <v>1</v>
      </c>
      <c r="I11" s="32">
        <f t="shared" si="1"/>
        <v>8.1769381820283549</v>
      </c>
    </row>
    <row r="12" spans="1:15" ht="16.5" x14ac:dyDescent="0.2">
      <c r="A12" s="31">
        <v>9</v>
      </c>
      <c r="B12" s="31">
        <v>1</v>
      </c>
      <c r="H12" s="32">
        <f t="shared" si="0"/>
        <v>1</v>
      </c>
      <c r="I12" s="32">
        <f t="shared" si="1"/>
        <v>9.2228228729384956</v>
      </c>
    </row>
    <row r="13" spans="1:15" ht="16.5" x14ac:dyDescent="0.2">
      <c r="A13" s="31">
        <v>10</v>
      </c>
      <c r="B13" s="31">
        <v>1</v>
      </c>
      <c r="H13" s="32">
        <f t="shared" si="0"/>
        <v>1</v>
      </c>
      <c r="I13" s="32">
        <f t="shared" si="1"/>
        <v>10.273936987303188</v>
      </c>
    </row>
    <row r="14" spans="1:15" ht="16.5" x14ac:dyDescent="0.2">
      <c r="A14" s="31">
        <v>11</v>
      </c>
      <c r="B14" s="31">
        <v>1</v>
      </c>
      <c r="H14" s="32">
        <f t="shared" si="0"/>
        <v>1</v>
      </c>
      <c r="I14" s="32">
        <f t="shared" si="1"/>
        <v>11.330306672239702</v>
      </c>
    </row>
    <row r="15" spans="1:15" ht="16.5" x14ac:dyDescent="0.2">
      <c r="A15" s="31">
        <v>12</v>
      </c>
      <c r="B15" s="31">
        <v>1</v>
      </c>
      <c r="H15" s="32">
        <f t="shared" si="0"/>
        <v>1</v>
      </c>
      <c r="I15" s="32">
        <f t="shared" si="1"/>
        <v>12.391958205600899</v>
      </c>
    </row>
    <row r="16" spans="1:15" ht="16.5" x14ac:dyDescent="0.2">
      <c r="A16" s="31">
        <v>13</v>
      </c>
      <c r="B16" s="31">
        <v>1</v>
      </c>
      <c r="H16" s="32">
        <f t="shared" si="0"/>
        <v>1</v>
      </c>
      <c r="I16" s="32">
        <f t="shared" si="1"/>
        <v>13.458917996628902</v>
      </c>
    </row>
    <row r="17" spans="1:9" ht="16.5" x14ac:dyDescent="0.2">
      <c r="A17" s="31">
        <v>14</v>
      </c>
      <c r="B17" s="31">
        <v>1</v>
      </c>
      <c r="H17" s="32">
        <f t="shared" si="0"/>
        <v>1</v>
      </c>
      <c r="I17" s="32">
        <f t="shared" si="1"/>
        <v>14.531212586612044</v>
      </c>
    </row>
    <row r="18" spans="1:9" ht="16.5" x14ac:dyDescent="0.2">
      <c r="A18" s="31">
        <v>15</v>
      </c>
      <c r="B18" s="31">
        <v>1</v>
      </c>
      <c r="H18" s="32">
        <f t="shared" si="0"/>
        <v>1</v>
      </c>
      <c r="I18" s="32">
        <f t="shared" si="1"/>
        <v>15.608868649545103</v>
      </c>
    </row>
    <row r="19" spans="1:9" ht="16.5" x14ac:dyDescent="0.2">
      <c r="A19" s="31">
        <v>16</v>
      </c>
      <c r="B19" s="31">
        <v>2</v>
      </c>
      <c r="H19" s="32">
        <f t="shared" si="0"/>
        <v>2</v>
      </c>
      <c r="I19" s="32">
        <f t="shared" si="1"/>
        <v>16.691912992792826</v>
      </c>
    </row>
    <row r="20" spans="1:9" ht="16.5" x14ac:dyDescent="0.2">
      <c r="A20" s="31">
        <v>17</v>
      </c>
      <c r="B20" s="31">
        <v>2</v>
      </c>
      <c r="H20" s="32">
        <f t="shared" si="0"/>
        <v>2</v>
      </c>
      <c r="I20" s="32">
        <f t="shared" si="1"/>
        <v>17.780372557756788</v>
      </c>
    </row>
    <row r="21" spans="1:9" ht="16.5" x14ac:dyDescent="0.2">
      <c r="A21" s="31">
        <v>18</v>
      </c>
      <c r="B21" s="31">
        <v>2</v>
      </c>
      <c r="H21" s="32">
        <f t="shared" si="0"/>
        <v>2</v>
      </c>
      <c r="I21" s="32">
        <f t="shared" si="1"/>
        <v>18.874274420545571</v>
      </c>
    </row>
    <row r="22" spans="1:9" ht="16.5" x14ac:dyDescent="0.2">
      <c r="A22" s="31">
        <v>19</v>
      </c>
      <c r="B22" s="31">
        <v>2</v>
      </c>
      <c r="H22" s="32">
        <f t="shared" si="0"/>
        <v>2</v>
      </c>
      <c r="I22" s="32">
        <f t="shared" si="1"/>
        <v>19.973645792648298</v>
      </c>
    </row>
    <row r="23" spans="1:9" ht="16.5" x14ac:dyDescent="0.2">
      <c r="A23" s="31">
        <v>20</v>
      </c>
      <c r="B23" s="31">
        <v>2</v>
      </c>
      <c r="H23" s="32">
        <f t="shared" si="0"/>
        <v>2</v>
      </c>
      <c r="I23" s="32">
        <f t="shared" si="1"/>
        <v>21.078514021611539</v>
      </c>
    </row>
    <row r="24" spans="1:9" ht="16.5" x14ac:dyDescent="0.2">
      <c r="A24" s="31">
        <v>21</v>
      </c>
      <c r="B24" s="31">
        <v>2</v>
      </c>
      <c r="H24" s="32">
        <f t="shared" si="0"/>
        <v>2</v>
      </c>
      <c r="I24" s="32">
        <f t="shared" si="1"/>
        <v>22.188906591719594</v>
      </c>
    </row>
    <row r="25" spans="1:9" ht="16.5" x14ac:dyDescent="0.2">
      <c r="A25" s="31">
        <v>22</v>
      </c>
      <c r="B25" s="31">
        <v>2</v>
      </c>
      <c r="H25" s="32">
        <f t="shared" si="0"/>
        <v>2</v>
      </c>
      <c r="I25" s="32">
        <f t="shared" si="1"/>
        <v>23.304851124678191</v>
      </c>
    </row>
    <row r="26" spans="1:9" ht="16.5" x14ac:dyDescent="0.2">
      <c r="A26" s="31">
        <v>23</v>
      </c>
      <c r="B26" s="31">
        <v>3</v>
      </c>
      <c r="H26" s="32">
        <f t="shared" si="0"/>
        <v>3</v>
      </c>
      <c r="I26" s="32">
        <f t="shared" si="1"/>
        <v>24.426375380301579</v>
      </c>
    </row>
    <row r="27" spans="1:9" ht="16.5" x14ac:dyDescent="0.2">
      <c r="A27" s="31">
        <v>24</v>
      </c>
      <c r="B27" s="31">
        <v>3</v>
      </c>
      <c r="H27" s="32">
        <f t="shared" si="0"/>
        <v>3</v>
      </c>
      <c r="I27" s="32">
        <f t="shared" si="1"/>
        <v>25.553507257203083</v>
      </c>
    </row>
    <row r="28" spans="1:9" ht="16.5" x14ac:dyDescent="0.2">
      <c r="A28" s="31">
        <v>25</v>
      </c>
      <c r="B28" s="31">
        <v>3</v>
      </c>
      <c r="H28" s="32">
        <f t="shared" si="0"/>
        <v>3</v>
      </c>
      <c r="I28" s="32">
        <f t="shared" si="1"/>
        <v>26.686274793489098</v>
      </c>
    </row>
    <row r="29" spans="1:9" ht="16.5" x14ac:dyDescent="0.2">
      <c r="A29" s="31">
        <v>26</v>
      </c>
      <c r="B29" s="31">
        <v>3</v>
      </c>
      <c r="H29" s="32">
        <f t="shared" si="0"/>
        <v>3</v>
      </c>
      <c r="I29" s="32">
        <f t="shared" si="1"/>
        <v>27.82470616745654</v>
      </c>
    </row>
    <row r="30" spans="1:9" ht="16.5" x14ac:dyDescent="0.2">
      <c r="A30" s="31">
        <v>27</v>
      </c>
      <c r="B30" s="31">
        <v>3</v>
      </c>
      <c r="H30" s="32">
        <f t="shared" si="0"/>
        <v>3</v>
      </c>
      <c r="I30" s="32">
        <f t="shared" si="1"/>
        <v>28.96882969829382</v>
      </c>
    </row>
    <row r="31" spans="1:9" ht="16.5" x14ac:dyDescent="0.2">
      <c r="A31" s="31">
        <v>28</v>
      </c>
      <c r="B31" s="31">
        <v>3</v>
      </c>
      <c r="H31" s="32">
        <f t="shared" si="0"/>
        <v>3</v>
      </c>
      <c r="I31" s="32">
        <f t="shared" si="1"/>
        <v>30.118673846785285</v>
      </c>
    </row>
    <row r="32" spans="1:9" ht="16.5" x14ac:dyDescent="0.2">
      <c r="A32" s="31">
        <v>29</v>
      </c>
      <c r="B32" s="31">
        <v>3</v>
      </c>
      <c r="H32" s="32">
        <f t="shared" si="0"/>
        <v>3</v>
      </c>
      <c r="I32" s="32">
        <f t="shared" si="1"/>
        <v>31.274267216019208</v>
      </c>
    </row>
    <row r="33" spans="1:9" ht="16.5" x14ac:dyDescent="0.2">
      <c r="A33" s="31">
        <v>30</v>
      </c>
      <c r="B33" s="31">
        <v>4</v>
      </c>
      <c r="H33" s="32">
        <f t="shared" si="0"/>
        <v>4</v>
      </c>
      <c r="I33" s="32">
        <f t="shared" si="1"/>
        <v>32.435638552099306</v>
      </c>
    </row>
    <row r="34" spans="1:9" ht="16.5" x14ac:dyDescent="0.2">
      <c r="A34" s="31">
        <v>31</v>
      </c>
      <c r="B34" s="31">
        <v>4</v>
      </c>
      <c r="H34" s="32">
        <f t="shared" si="0"/>
        <v>4</v>
      </c>
      <c r="I34" s="32">
        <f t="shared" si="1"/>
        <v>33.602816744859801</v>
      </c>
    </row>
    <row r="35" spans="1:9" ht="16.5" x14ac:dyDescent="0.2">
      <c r="A35" s="31">
        <v>32</v>
      </c>
      <c r="B35" s="31">
        <v>4</v>
      </c>
      <c r="H35" s="32">
        <f t="shared" si="0"/>
        <v>4</v>
      </c>
      <c r="I35" s="32">
        <f t="shared" si="1"/>
        <v>34.775830828584098</v>
      </c>
    </row>
    <row r="36" spans="1:9" ht="16.5" x14ac:dyDescent="0.2">
      <c r="A36" s="31">
        <v>33</v>
      </c>
      <c r="B36" s="31">
        <v>4</v>
      </c>
      <c r="H36" s="32">
        <f t="shared" si="0"/>
        <v>4</v>
      </c>
      <c r="I36" s="32">
        <f t="shared" si="1"/>
        <v>35.954709982727017</v>
      </c>
    </row>
    <row r="37" spans="1:9" ht="16.5" x14ac:dyDescent="0.2">
      <c r="A37" s="31">
        <v>34</v>
      </c>
      <c r="B37" s="31">
        <v>4</v>
      </c>
      <c r="H37" s="32">
        <f t="shared" si="0"/>
        <v>4</v>
      </c>
      <c r="I37" s="32">
        <f t="shared" si="1"/>
        <v>37.139483532640647</v>
      </c>
    </row>
    <row r="38" spans="1:9" ht="16.5" x14ac:dyDescent="0.2">
      <c r="A38" s="31">
        <v>35</v>
      </c>
      <c r="B38" s="31">
        <v>4</v>
      </c>
      <c r="H38" s="32">
        <f t="shared" si="0"/>
        <v>4</v>
      </c>
      <c r="I38" s="32">
        <f t="shared" si="1"/>
        <v>38.330180950303848</v>
      </c>
    </row>
    <row r="39" spans="1:9" ht="16.5" x14ac:dyDescent="0.2">
      <c r="A39" s="31">
        <v>36</v>
      </c>
      <c r="B39" s="31">
        <v>5</v>
      </c>
      <c r="H39" s="32">
        <f t="shared" si="0"/>
        <v>5</v>
      </c>
      <c r="I39" s="32">
        <f t="shared" si="1"/>
        <v>39.526831855055363</v>
      </c>
    </row>
    <row r="40" spans="1:9" ht="16.5" x14ac:dyDescent="0.2">
      <c r="A40" s="31">
        <v>37</v>
      </c>
      <c r="B40" s="31">
        <v>5</v>
      </c>
      <c r="H40" s="32">
        <f t="shared" si="0"/>
        <v>5</v>
      </c>
      <c r="I40" s="32">
        <f t="shared" si="1"/>
        <v>40.729466014330633</v>
      </c>
    </row>
    <row r="41" spans="1:9" ht="16.5" x14ac:dyDescent="0.2">
      <c r="A41" s="31">
        <v>38</v>
      </c>
      <c r="B41" s="31">
        <v>5</v>
      </c>
      <c r="H41" s="32">
        <f t="shared" si="0"/>
        <v>5</v>
      </c>
      <c r="I41" s="32">
        <f t="shared" si="1"/>
        <v>41.938113344402282</v>
      </c>
    </row>
    <row r="42" spans="1:9" ht="16.5" x14ac:dyDescent="0.2">
      <c r="A42" s="31">
        <v>39</v>
      </c>
      <c r="B42" s="31">
        <v>5</v>
      </c>
      <c r="H42" s="32">
        <f t="shared" si="0"/>
        <v>5</v>
      </c>
      <c r="I42" s="32">
        <f t="shared" si="1"/>
        <v>43.152803911124288</v>
      </c>
    </row>
    <row r="43" spans="1:9" ht="16.5" x14ac:dyDescent="0.2">
      <c r="A43" s="31">
        <v>40</v>
      </c>
      <c r="B43" s="31">
        <v>5</v>
      </c>
      <c r="H43" s="32">
        <f t="shared" si="0"/>
        <v>5</v>
      </c>
      <c r="I43" s="32">
        <f t="shared" si="1"/>
        <v>44.373567930679904</v>
      </c>
    </row>
    <row r="44" spans="1:9" ht="16.5" x14ac:dyDescent="0.2">
      <c r="A44" s="31">
        <v>41</v>
      </c>
      <c r="B44" s="31">
        <v>5</v>
      </c>
      <c r="H44" s="32">
        <f t="shared" si="0"/>
        <v>5</v>
      </c>
      <c r="I44" s="32">
        <f t="shared" si="1"/>
        <v>45.600435770333299</v>
      </c>
    </row>
    <row r="45" spans="1:9" ht="16.5" x14ac:dyDescent="0.2">
      <c r="A45" s="31">
        <v>42</v>
      </c>
      <c r="B45" s="31">
        <v>5</v>
      </c>
      <c r="H45" s="32">
        <f t="shared" si="0"/>
        <v>5</v>
      </c>
      <c r="I45" s="32">
        <f t="shared" si="1"/>
        <v>46.833437949184962</v>
      </c>
    </row>
    <row r="46" spans="1:9" ht="16.5" x14ac:dyDescent="0.2">
      <c r="A46" s="31">
        <v>43</v>
      </c>
      <c r="B46" s="31">
        <v>6</v>
      </c>
      <c r="H46" s="32">
        <f t="shared" si="0"/>
        <v>6</v>
      </c>
      <c r="I46" s="32">
        <f t="shared" si="1"/>
        <v>48.072605138930882</v>
      </c>
    </row>
    <row r="47" spans="1:9" ht="16.5" x14ac:dyDescent="0.2">
      <c r="A47" s="31">
        <v>44</v>
      </c>
      <c r="B47" s="31">
        <v>6</v>
      </c>
      <c r="H47" s="32">
        <f t="shared" si="0"/>
        <v>6</v>
      </c>
      <c r="I47" s="32">
        <f t="shared" si="1"/>
        <v>49.317968164625533</v>
      </c>
    </row>
    <row r="48" spans="1:9" ht="16.5" x14ac:dyDescent="0.2">
      <c r="A48" s="31">
        <v>45</v>
      </c>
      <c r="B48" s="31">
        <v>6</v>
      </c>
      <c r="H48" s="32">
        <f t="shared" si="0"/>
        <v>6</v>
      </c>
      <c r="I48" s="32">
        <f t="shared" si="1"/>
        <v>50.569558005448656</v>
      </c>
    </row>
    <row r="49" spans="1:9" ht="16.5" x14ac:dyDescent="0.2">
      <c r="A49" s="31">
        <v>46</v>
      </c>
      <c r="B49" s="31">
        <v>6</v>
      </c>
      <c r="H49" s="32">
        <f t="shared" si="0"/>
        <v>6</v>
      </c>
      <c r="I49" s="32">
        <f t="shared" si="1"/>
        <v>51.82740579547589</v>
      </c>
    </row>
    <row r="50" spans="1:9" ht="16.5" x14ac:dyDescent="0.2">
      <c r="A50" s="31">
        <v>47</v>
      </c>
      <c r="B50" s="31">
        <v>6</v>
      </c>
      <c r="H50" s="32">
        <f t="shared" si="0"/>
        <v>6</v>
      </c>
      <c r="I50" s="32">
        <f t="shared" si="1"/>
        <v>53.091542824453263</v>
      </c>
    </row>
    <row r="51" spans="1:9" ht="16.5" x14ac:dyDescent="0.2">
      <c r="A51" s="31">
        <v>48</v>
      </c>
      <c r="B51" s="31">
        <v>6</v>
      </c>
      <c r="H51" s="32">
        <f t="shared" si="0"/>
        <v>6</v>
      </c>
      <c r="I51" s="32">
        <f t="shared" si="1"/>
        <v>54.362000538575522</v>
      </c>
    </row>
    <row r="52" spans="1:9" ht="16.5" x14ac:dyDescent="0.2">
      <c r="A52" s="31">
        <v>49</v>
      </c>
      <c r="B52" s="31">
        <v>7</v>
      </c>
      <c r="H52" s="32">
        <f t="shared" si="0"/>
        <v>7</v>
      </c>
      <c r="I52" s="32">
        <f t="shared" si="1"/>
        <v>55.638810541268391</v>
      </c>
    </row>
    <row r="53" spans="1:9" ht="16.5" x14ac:dyDescent="0.2">
      <c r="A53" s="31">
        <v>50</v>
      </c>
      <c r="B53" s="31">
        <v>7</v>
      </c>
      <c r="H53" s="32">
        <f t="shared" si="0"/>
        <v>7</v>
      </c>
      <c r="I53" s="32">
        <f t="shared" si="1"/>
        <v>56.922004593974727</v>
      </c>
    </row>
    <row r="54" spans="1:9" ht="16.5" x14ac:dyDescent="0.2">
      <c r="A54" s="31">
        <v>51</v>
      </c>
      <c r="B54" s="31">
        <v>7</v>
      </c>
      <c r="H54" s="32">
        <f t="shared" si="0"/>
        <v>7</v>
      </c>
      <c r="I54" s="32">
        <f t="shared" si="1"/>
        <v>58.211614616944594</v>
      </c>
    </row>
    <row r="55" spans="1:9" ht="16.5" x14ac:dyDescent="0.2">
      <c r="A55" s="31">
        <v>52</v>
      </c>
      <c r="B55" s="31">
        <v>7</v>
      </c>
      <c r="H55" s="32">
        <f t="shared" si="0"/>
        <v>7</v>
      </c>
      <c r="I55" s="32">
        <f t="shared" si="1"/>
        <v>59.50767269002931</v>
      </c>
    </row>
    <row r="56" spans="1:9" ht="16.5" x14ac:dyDescent="0.2">
      <c r="A56" s="31">
        <v>53</v>
      </c>
      <c r="B56" s="31">
        <v>7</v>
      </c>
      <c r="H56" s="32">
        <f t="shared" si="0"/>
        <v>7</v>
      </c>
      <c r="I56" s="32">
        <f t="shared" si="1"/>
        <v>60.810211053479449</v>
      </c>
    </row>
    <row r="57" spans="1:9" ht="16.5" x14ac:dyDescent="0.2">
      <c r="A57" s="31">
        <v>54</v>
      </c>
      <c r="B57" s="31">
        <v>7</v>
      </c>
      <c r="H57" s="32">
        <f t="shared" si="0"/>
        <v>7</v>
      </c>
      <c r="I57" s="32">
        <f t="shared" si="1"/>
        <v>62.119262108746838</v>
      </c>
    </row>
    <row r="58" spans="1:9" ht="16.5" x14ac:dyDescent="0.2">
      <c r="A58" s="31">
        <v>55</v>
      </c>
      <c r="B58" s="31">
        <v>8</v>
      </c>
      <c r="H58" s="32">
        <f t="shared" si="0"/>
        <v>8</v>
      </c>
      <c r="I58" s="32">
        <f t="shared" si="1"/>
        <v>63.434858419290563</v>
      </c>
    </row>
    <row r="59" spans="1:9" ht="16.5" x14ac:dyDescent="0.2">
      <c r="A59" s="31">
        <v>56</v>
      </c>
      <c r="B59" s="31">
        <v>8</v>
      </c>
      <c r="H59" s="32">
        <f t="shared" si="0"/>
        <v>8</v>
      </c>
      <c r="I59" s="32">
        <f t="shared" si="1"/>
        <v>64.757032711387012</v>
      </c>
    </row>
    <row r="60" spans="1:9" ht="16.5" x14ac:dyDescent="0.2">
      <c r="A60" s="31">
        <v>57</v>
      </c>
      <c r="B60" s="31">
        <v>8</v>
      </c>
      <c r="H60" s="32">
        <f t="shared" si="0"/>
        <v>8</v>
      </c>
      <c r="I60" s="32">
        <f t="shared" si="1"/>
        <v>66.085817874943942</v>
      </c>
    </row>
    <row r="61" spans="1:9" ht="16.5" x14ac:dyDescent="0.2">
      <c r="A61" s="31">
        <v>58</v>
      </c>
      <c r="B61" s="31">
        <v>8</v>
      </c>
      <c r="H61" s="32">
        <f t="shared" si="0"/>
        <v>8</v>
      </c>
      <c r="I61" s="32">
        <f t="shared" si="1"/>
        <v>67.421246964318655</v>
      </c>
    </row>
    <row r="62" spans="1:9" ht="16.5" x14ac:dyDescent="0.2">
      <c r="A62" s="31">
        <v>59</v>
      </c>
      <c r="B62" s="31">
        <v>8</v>
      </c>
      <c r="H62" s="32">
        <f t="shared" si="0"/>
        <v>8</v>
      </c>
      <c r="I62" s="32">
        <f t="shared" si="1"/>
        <v>68.763353199140241</v>
      </c>
    </row>
    <row r="63" spans="1:9" ht="16.5" x14ac:dyDescent="0.2">
      <c r="A63" s="31">
        <v>60</v>
      </c>
      <c r="B63" s="31">
        <v>8</v>
      </c>
      <c r="H63" s="32">
        <f t="shared" si="0"/>
        <v>8</v>
      </c>
      <c r="I63" s="32">
        <f t="shared" si="1"/>
        <v>70.112169965135934</v>
      </c>
    </row>
    <row r="64" spans="1:9" ht="16.5" x14ac:dyDescent="0.2">
      <c r="A64" s="31">
        <v>61</v>
      </c>
      <c r="B64" s="31">
        <v>9</v>
      </c>
      <c r="H64" s="32">
        <f t="shared" si="0"/>
        <v>9</v>
      </c>
      <c r="I64" s="32">
        <f t="shared" si="1"/>
        <v>71.467730814961612</v>
      </c>
    </row>
    <row r="65" spans="1:9" ht="16.5" x14ac:dyDescent="0.2">
      <c r="A65" s="31">
        <v>62</v>
      </c>
      <c r="B65" s="31">
        <v>9</v>
      </c>
      <c r="H65" s="32">
        <f t="shared" si="0"/>
        <v>9</v>
      </c>
      <c r="I65" s="32">
        <f t="shared" si="1"/>
        <v>72.830069469036417</v>
      </c>
    </row>
    <row r="66" spans="1:9" ht="16.5" x14ac:dyDescent="0.2">
      <c r="A66" s="31">
        <v>63</v>
      </c>
      <c r="B66" s="31">
        <v>9</v>
      </c>
      <c r="H66" s="32">
        <f t="shared" si="0"/>
        <v>9</v>
      </c>
      <c r="I66" s="32">
        <f t="shared" si="1"/>
        <v>74.199219816381586</v>
      </c>
    </row>
    <row r="67" spans="1:9" ht="16.5" x14ac:dyDescent="0.2">
      <c r="A67" s="31">
        <v>64</v>
      </c>
      <c r="B67" s="31">
        <v>9</v>
      </c>
      <c r="H67" s="32">
        <f t="shared" si="0"/>
        <v>9</v>
      </c>
      <c r="I67" s="32">
        <f t="shared" si="1"/>
        <v>75.575215915463488</v>
      </c>
    </row>
    <row r="68" spans="1:9" ht="16.5" x14ac:dyDescent="0.2">
      <c r="A68" s="31">
        <v>65</v>
      </c>
      <c r="B68" s="31">
        <v>9</v>
      </c>
      <c r="H68" s="32">
        <f t="shared" si="0"/>
        <v>9</v>
      </c>
      <c r="I68" s="32">
        <f t="shared" si="1"/>
        <v>76.958091995040803</v>
      </c>
    </row>
    <row r="69" spans="1:9" ht="16.5" x14ac:dyDescent="0.2">
      <c r="A69" s="31">
        <v>66</v>
      </c>
      <c r="B69" s="31">
        <v>10</v>
      </c>
      <c r="H69" s="32">
        <f t="shared" ref="H69:H132" si="2">MAX(INT($K$3/$I$3*I69),1)</f>
        <v>10</v>
      </c>
      <c r="I69" s="32">
        <f t="shared" si="1"/>
        <v>78.347882455016006</v>
      </c>
    </row>
    <row r="70" spans="1:9" ht="16.5" x14ac:dyDescent="0.2">
      <c r="A70" s="31">
        <v>67</v>
      </c>
      <c r="B70" s="31">
        <v>10</v>
      </c>
      <c r="H70" s="32">
        <f t="shared" si="2"/>
        <v>10</v>
      </c>
      <c r="I70" s="32">
        <f t="shared" ref="I70:I133" si="3">(I69+$M$3)*$O$3</f>
        <v>79.744621867291073</v>
      </c>
    </row>
    <row r="71" spans="1:9" ht="16.5" x14ac:dyDescent="0.2">
      <c r="A71" s="31">
        <v>68</v>
      </c>
      <c r="B71" s="31">
        <v>10</v>
      </c>
      <c r="H71" s="32">
        <f t="shared" si="2"/>
        <v>10</v>
      </c>
      <c r="I71" s="32">
        <f t="shared" si="3"/>
        <v>81.148344976627513</v>
      </c>
    </row>
    <row r="72" spans="1:9" ht="16.5" x14ac:dyDescent="0.2">
      <c r="A72" s="31">
        <v>69</v>
      </c>
      <c r="B72" s="31">
        <v>10</v>
      </c>
      <c r="H72" s="32">
        <f t="shared" si="2"/>
        <v>10</v>
      </c>
      <c r="I72" s="32">
        <f t="shared" si="3"/>
        <v>82.559086701510637</v>
      </c>
    </row>
    <row r="73" spans="1:9" ht="16.5" x14ac:dyDescent="0.2">
      <c r="A73" s="31">
        <v>70</v>
      </c>
      <c r="B73" s="31">
        <v>10</v>
      </c>
      <c r="H73" s="32">
        <f t="shared" si="2"/>
        <v>10</v>
      </c>
      <c r="I73" s="32">
        <f t="shared" si="3"/>
        <v>83.976882135018187</v>
      </c>
    </row>
    <row r="74" spans="1:9" ht="16.5" x14ac:dyDescent="0.2">
      <c r="A74" s="31">
        <v>71</v>
      </c>
      <c r="B74" s="31">
        <v>10</v>
      </c>
      <c r="H74" s="32">
        <f t="shared" si="2"/>
        <v>10</v>
      </c>
      <c r="I74" s="32">
        <f t="shared" si="3"/>
        <v>85.401766545693263</v>
      </c>
    </row>
    <row r="75" spans="1:9" ht="16.5" x14ac:dyDescent="0.2">
      <c r="A75" s="31">
        <v>72</v>
      </c>
      <c r="B75" s="31">
        <v>11</v>
      </c>
      <c r="H75" s="32">
        <f t="shared" si="2"/>
        <v>11</v>
      </c>
      <c r="I75" s="32">
        <f t="shared" si="3"/>
        <v>86.83377537842172</v>
      </c>
    </row>
    <row r="76" spans="1:9" ht="16.5" x14ac:dyDescent="0.2">
      <c r="A76" s="31">
        <v>73</v>
      </c>
      <c r="B76" s="31">
        <v>11</v>
      </c>
      <c r="H76" s="32">
        <f t="shared" si="2"/>
        <v>11</v>
      </c>
      <c r="I76" s="32">
        <f t="shared" si="3"/>
        <v>88.272944255313817</v>
      </c>
    </row>
    <row r="77" spans="1:9" ht="16.5" x14ac:dyDescent="0.2">
      <c r="A77" s="31">
        <v>74</v>
      </c>
      <c r="B77" s="31">
        <v>11</v>
      </c>
      <c r="H77" s="32">
        <f t="shared" si="2"/>
        <v>11</v>
      </c>
      <c r="I77" s="32">
        <f t="shared" si="3"/>
        <v>89.719308976590384</v>
      </c>
    </row>
    <row r="78" spans="1:9" ht="16.5" x14ac:dyDescent="0.2">
      <c r="A78" s="31">
        <v>75</v>
      </c>
      <c r="B78" s="31">
        <v>11</v>
      </c>
      <c r="H78" s="32">
        <f t="shared" si="2"/>
        <v>11</v>
      </c>
      <c r="I78" s="32">
        <f t="shared" si="3"/>
        <v>91.172905521473325</v>
      </c>
    </row>
    <row r="79" spans="1:9" ht="16.5" x14ac:dyDescent="0.2">
      <c r="A79" s="31">
        <v>76</v>
      </c>
      <c r="B79" s="31">
        <v>11</v>
      </c>
      <c r="H79" s="32">
        <f t="shared" si="2"/>
        <v>11</v>
      </c>
      <c r="I79" s="32">
        <f t="shared" si="3"/>
        <v>92.633770049080681</v>
      </c>
    </row>
    <row r="80" spans="1:9" ht="16.5" x14ac:dyDescent="0.2">
      <c r="A80" s="31">
        <v>77</v>
      </c>
      <c r="B80" s="31">
        <v>12</v>
      </c>
      <c r="H80" s="32">
        <f t="shared" si="2"/>
        <v>12</v>
      </c>
      <c r="I80" s="32">
        <f t="shared" si="3"/>
        <v>94.101938899326072</v>
      </c>
    </row>
    <row r="81" spans="1:9" ht="16.5" x14ac:dyDescent="0.2">
      <c r="A81" s="31">
        <v>78</v>
      </c>
      <c r="B81" s="31">
        <v>12</v>
      </c>
      <c r="H81" s="32">
        <f t="shared" si="2"/>
        <v>12</v>
      </c>
      <c r="I81" s="32">
        <f t="shared" si="3"/>
        <v>95.577448593822695</v>
      </c>
    </row>
    <row r="82" spans="1:9" ht="16.5" x14ac:dyDescent="0.2">
      <c r="A82" s="31">
        <v>79</v>
      </c>
      <c r="B82" s="31">
        <v>12</v>
      </c>
      <c r="H82" s="32">
        <f t="shared" si="2"/>
        <v>12</v>
      </c>
      <c r="I82" s="32">
        <f t="shared" si="3"/>
        <v>97.060335836791793</v>
      </c>
    </row>
    <row r="83" spans="1:9" ht="16.5" x14ac:dyDescent="0.2">
      <c r="A83" s="31">
        <v>80</v>
      </c>
      <c r="B83" s="31">
        <v>12</v>
      </c>
      <c r="H83" s="32">
        <f t="shared" si="2"/>
        <v>12</v>
      </c>
      <c r="I83" s="32">
        <f t="shared" si="3"/>
        <v>98.550637515975737</v>
      </c>
    </row>
    <row r="84" spans="1:9" ht="16.5" x14ac:dyDescent="0.2">
      <c r="A84" s="31">
        <v>81</v>
      </c>
      <c r="B84" s="31">
        <v>12</v>
      </c>
      <c r="H84" s="32">
        <f t="shared" si="2"/>
        <v>12</v>
      </c>
      <c r="I84" s="32">
        <f t="shared" si="3"/>
        <v>100.04839070355561</v>
      </c>
    </row>
    <row r="85" spans="1:9" ht="16.5" x14ac:dyDescent="0.2">
      <c r="A85" s="31">
        <v>82</v>
      </c>
      <c r="B85" s="31">
        <v>12</v>
      </c>
      <c r="H85" s="32">
        <f t="shared" si="2"/>
        <v>12</v>
      </c>
      <c r="I85" s="32">
        <f t="shared" si="3"/>
        <v>101.55363265707338</v>
      </c>
    </row>
    <row r="86" spans="1:9" ht="16.5" x14ac:dyDescent="0.2">
      <c r="A86" s="31">
        <v>83</v>
      </c>
      <c r="B86" s="31">
        <v>13</v>
      </c>
      <c r="H86" s="32">
        <f t="shared" si="2"/>
        <v>13</v>
      </c>
      <c r="I86" s="32">
        <f t="shared" si="3"/>
        <v>103.06640082035874</v>
      </c>
    </row>
    <row r="87" spans="1:9" ht="16.5" x14ac:dyDescent="0.2">
      <c r="A87" s="31">
        <v>84</v>
      </c>
      <c r="B87" s="31">
        <v>13</v>
      </c>
      <c r="H87" s="32">
        <f t="shared" si="2"/>
        <v>13</v>
      </c>
      <c r="I87" s="32">
        <f t="shared" si="3"/>
        <v>104.58673282446053</v>
      </c>
    </row>
    <row r="88" spans="1:9" ht="16.5" x14ac:dyDescent="0.2">
      <c r="A88" s="31">
        <v>85</v>
      </c>
      <c r="B88" s="31">
        <v>13</v>
      </c>
      <c r="H88" s="32">
        <f t="shared" si="2"/>
        <v>13</v>
      </c>
      <c r="I88" s="32">
        <f t="shared" si="3"/>
        <v>106.11466648858281</v>
      </c>
    </row>
    <row r="89" spans="1:9" ht="16.5" x14ac:dyDescent="0.2">
      <c r="A89" s="31">
        <v>86</v>
      </c>
      <c r="B89" s="31">
        <v>13</v>
      </c>
      <c r="H89" s="32">
        <f t="shared" si="2"/>
        <v>13</v>
      </c>
      <c r="I89" s="32">
        <f t="shared" si="3"/>
        <v>107.65023982102572</v>
      </c>
    </row>
    <row r="90" spans="1:9" ht="16.5" x14ac:dyDescent="0.2">
      <c r="A90" s="31">
        <v>87</v>
      </c>
      <c r="B90" s="31">
        <v>13</v>
      </c>
      <c r="H90" s="32">
        <f t="shared" si="2"/>
        <v>13</v>
      </c>
      <c r="I90" s="32">
        <f t="shared" si="3"/>
        <v>109.19349102013084</v>
      </c>
    </row>
    <row r="91" spans="1:9" ht="16.5" x14ac:dyDescent="0.2">
      <c r="A91" s="31">
        <v>88</v>
      </c>
      <c r="B91" s="31">
        <v>14</v>
      </c>
      <c r="H91" s="32">
        <f t="shared" si="2"/>
        <v>14</v>
      </c>
      <c r="I91" s="32">
        <f t="shared" si="3"/>
        <v>110.74445847523148</v>
      </c>
    </row>
    <row r="92" spans="1:9" ht="16.5" x14ac:dyDescent="0.2">
      <c r="A92" s="31">
        <v>89</v>
      </c>
      <c r="B92" s="31">
        <v>14</v>
      </c>
      <c r="H92" s="32">
        <f t="shared" si="2"/>
        <v>14</v>
      </c>
      <c r="I92" s="32">
        <f t="shared" si="3"/>
        <v>112.30318076760763</v>
      </c>
    </row>
    <row r="93" spans="1:9" ht="16.5" x14ac:dyDescent="0.2">
      <c r="A93" s="31">
        <v>90</v>
      </c>
      <c r="B93" s="31">
        <v>14</v>
      </c>
      <c r="H93" s="32">
        <f t="shared" si="2"/>
        <v>14</v>
      </c>
      <c r="I93" s="32">
        <f t="shared" si="3"/>
        <v>113.86969667144565</v>
      </c>
    </row>
    <row r="94" spans="1:9" ht="16.5" x14ac:dyDescent="0.2">
      <c r="A94" s="31">
        <v>91</v>
      </c>
      <c r="B94" s="31">
        <v>14</v>
      </c>
      <c r="H94" s="32">
        <f t="shared" si="2"/>
        <v>14</v>
      </c>
      <c r="I94" s="32">
        <f t="shared" si="3"/>
        <v>115.44404515480286</v>
      </c>
    </row>
    <row r="95" spans="1:9" ht="16.5" x14ac:dyDescent="0.2">
      <c r="A95" s="31">
        <v>92</v>
      </c>
      <c r="B95" s="31">
        <v>14</v>
      </c>
      <c r="H95" s="32">
        <f t="shared" si="2"/>
        <v>14</v>
      </c>
      <c r="I95" s="32">
        <f t="shared" si="3"/>
        <v>117.02626538057687</v>
      </c>
    </row>
    <row r="96" spans="1:9" ht="16.5" x14ac:dyDescent="0.2">
      <c r="A96" s="31">
        <v>93</v>
      </c>
      <c r="B96" s="31">
        <v>15</v>
      </c>
      <c r="H96" s="32">
        <f t="shared" si="2"/>
        <v>15</v>
      </c>
      <c r="I96" s="32">
        <f t="shared" si="3"/>
        <v>118.61639670747975</v>
      </c>
    </row>
    <row r="97" spans="1:9" ht="16.5" x14ac:dyDescent="0.2">
      <c r="A97" s="31">
        <v>94</v>
      </c>
      <c r="B97" s="31">
        <v>15</v>
      </c>
      <c r="H97" s="32">
        <f t="shared" si="2"/>
        <v>15</v>
      </c>
      <c r="I97" s="32">
        <f t="shared" si="3"/>
        <v>120.21447869101713</v>
      </c>
    </row>
    <row r="98" spans="1:9" ht="16.5" x14ac:dyDescent="0.2">
      <c r="A98" s="31">
        <v>95</v>
      </c>
      <c r="B98" s="31">
        <v>15</v>
      </c>
      <c r="H98" s="32">
        <f t="shared" si="2"/>
        <v>15</v>
      </c>
      <c r="I98" s="32">
        <f t="shared" si="3"/>
        <v>121.82055108447221</v>
      </c>
    </row>
    <row r="99" spans="1:9" ht="16.5" x14ac:dyDescent="0.2">
      <c r="A99" s="31">
        <v>96</v>
      </c>
      <c r="B99" s="31">
        <v>15</v>
      </c>
      <c r="H99" s="32">
        <f t="shared" si="2"/>
        <v>15</v>
      </c>
      <c r="I99" s="32">
        <f t="shared" si="3"/>
        <v>123.43465383989457</v>
      </c>
    </row>
    <row r="100" spans="1:9" ht="16.5" x14ac:dyDescent="0.2">
      <c r="A100" s="31">
        <v>97</v>
      </c>
      <c r="B100" s="31">
        <v>15</v>
      </c>
      <c r="H100" s="32">
        <f t="shared" si="2"/>
        <v>15</v>
      </c>
      <c r="I100" s="32">
        <f t="shared" si="3"/>
        <v>125.05682710909403</v>
      </c>
    </row>
    <row r="101" spans="1:9" ht="16.5" x14ac:dyDescent="0.2">
      <c r="A101" s="31">
        <v>98</v>
      </c>
      <c r="B101" s="31">
        <v>16</v>
      </c>
      <c r="H101" s="32">
        <f t="shared" si="2"/>
        <v>16</v>
      </c>
      <c r="I101" s="32">
        <f t="shared" si="3"/>
        <v>126.68711124463948</v>
      </c>
    </row>
    <row r="102" spans="1:9" ht="16.5" x14ac:dyDescent="0.2">
      <c r="A102" s="31">
        <v>99</v>
      </c>
      <c r="B102" s="31">
        <v>16</v>
      </c>
      <c r="H102" s="32">
        <f t="shared" si="2"/>
        <v>16</v>
      </c>
      <c r="I102" s="32">
        <f t="shared" si="3"/>
        <v>128.32554680086267</v>
      </c>
    </row>
    <row r="103" spans="1:9" ht="16.5" x14ac:dyDescent="0.2">
      <c r="A103" s="31">
        <v>100</v>
      </c>
      <c r="B103" s="31">
        <v>16</v>
      </c>
      <c r="H103" s="32">
        <f t="shared" si="2"/>
        <v>16</v>
      </c>
      <c r="I103" s="32">
        <f t="shared" si="3"/>
        <v>129.97217453486698</v>
      </c>
    </row>
    <row r="104" spans="1:9" ht="16.5" x14ac:dyDescent="0.2">
      <c r="A104" s="31">
        <v>101</v>
      </c>
      <c r="B104" s="31">
        <v>16</v>
      </c>
      <c r="H104" s="32">
        <f t="shared" si="2"/>
        <v>16</v>
      </c>
      <c r="I104" s="32">
        <f t="shared" si="3"/>
        <v>131.62703540754131</v>
      </c>
    </row>
    <row r="105" spans="1:9" ht="16.5" x14ac:dyDescent="0.2">
      <c r="A105" s="31">
        <v>102</v>
      </c>
      <c r="B105" s="31">
        <v>17</v>
      </c>
      <c r="H105" s="32">
        <f t="shared" si="2"/>
        <v>17</v>
      </c>
      <c r="I105" s="32">
        <f t="shared" si="3"/>
        <v>133.29017058457902</v>
      </c>
    </row>
    <row r="106" spans="1:9" ht="16.5" x14ac:dyDescent="0.2">
      <c r="A106" s="31">
        <v>103</v>
      </c>
      <c r="B106" s="31">
        <v>17</v>
      </c>
      <c r="H106" s="32">
        <f t="shared" si="2"/>
        <v>17</v>
      </c>
      <c r="I106" s="32">
        <f t="shared" si="3"/>
        <v>134.96162143750189</v>
      </c>
    </row>
    <row r="107" spans="1:9" ht="16.5" x14ac:dyDescent="0.2">
      <c r="A107" s="31">
        <v>104</v>
      </c>
      <c r="B107" s="31">
        <v>17</v>
      </c>
      <c r="H107" s="32">
        <f t="shared" si="2"/>
        <v>17</v>
      </c>
      <c r="I107" s="32">
        <f t="shared" si="3"/>
        <v>136.64142954468937</v>
      </c>
    </row>
    <row r="108" spans="1:9" ht="16.5" x14ac:dyDescent="0.2">
      <c r="A108" s="31">
        <v>105</v>
      </c>
      <c r="B108" s="31">
        <v>17</v>
      </c>
      <c r="H108" s="32">
        <f t="shared" si="2"/>
        <v>17</v>
      </c>
      <c r="I108" s="32">
        <f t="shared" si="3"/>
        <v>138.32963669241281</v>
      </c>
    </row>
    <row r="109" spans="1:9" ht="16.5" x14ac:dyDescent="0.2">
      <c r="A109" s="31">
        <v>106</v>
      </c>
      <c r="B109" s="31">
        <v>17</v>
      </c>
      <c r="H109" s="32">
        <f t="shared" si="2"/>
        <v>17</v>
      </c>
      <c r="I109" s="32">
        <f t="shared" si="3"/>
        <v>140.02628487587486</v>
      </c>
    </row>
    <row r="110" spans="1:9" ht="16.5" x14ac:dyDescent="0.2">
      <c r="A110" s="31">
        <v>107</v>
      </c>
      <c r="B110" s="31">
        <v>18</v>
      </c>
      <c r="H110" s="32">
        <f t="shared" si="2"/>
        <v>18</v>
      </c>
      <c r="I110" s="32">
        <f t="shared" si="3"/>
        <v>141.73141630025421</v>
      </c>
    </row>
    <row r="111" spans="1:9" ht="16.5" x14ac:dyDescent="0.2">
      <c r="A111" s="31">
        <v>108</v>
      </c>
      <c r="B111" s="31">
        <v>18</v>
      </c>
      <c r="H111" s="32">
        <f t="shared" si="2"/>
        <v>18</v>
      </c>
      <c r="I111" s="32">
        <f t="shared" si="3"/>
        <v>143.44507338175546</v>
      </c>
    </row>
    <row r="112" spans="1:9" ht="16.5" x14ac:dyDescent="0.2">
      <c r="A112" s="31">
        <v>109</v>
      </c>
      <c r="B112" s="31">
        <v>18</v>
      </c>
      <c r="H112" s="32">
        <f t="shared" si="2"/>
        <v>18</v>
      </c>
      <c r="I112" s="32">
        <f t="shared" si="3"/>
        <v>145.16729874866422</v>
      </c>
    </row>
    <row r="113" spans="1:9" ht="16.5" x14ac:dyDescent="0.2">
      <c r="A113" s="31">
        <v>110</v>
      </c>
      <c r="B113" s="31">
        <v>18</v>
      </c>
      <c r="H113" s="32">
        <f t="shared" si="2"/>
        <v>18</v>
      </c>
      <c r="I113" s="32">
        <f t="shared" si="3"/>
        <v>146.89813524240753</v>
      </c>
    </row>
    <row r="114" spans="1:9" ht="16.5" x14ac:dyDescent="0.2">
      <c r="A114" s="31">
        <v>111</v>
      </c>
      <c r="B114" s="31">
        <v>18</v>
      </c>
      <c r="H114" s="32">
        <f t="shared" si="2"/>
        <v>18</v>
      </c>
      <c r="I114" s="32">
        <f t="shared" si="3"/>
        <v>148.63762591861956</v>
      </c>
    </row>
    <row r="115" spans="1:9" ht="16.5" x14ac:dyDescent="0.2">
      <c r="A115" s="31">
        <v>112</v>
      </c>
      <c r="B115" s="31">
        <v>19</v>
      </c>
      <c r="H115" s="32">
        <f t="shared" si="2"/>
        <v>19</v>
      </c>
      <c r="I115" s="32">
        <f t="shared" si="3"/>
        <v>150.38581404821264</v>
      </c>
    </row>
    <row r="116" spans="1:9" ht="16.5" x14ac:dyDescent="0.2">
      <c r="A116" s="31">
        <v>113</v>
      </c>
      <c r="B116" s="31">
        <v>19</v>
      </c>
      <c r="H116" s="32">
        <f t="shared" si="2"/>
        <v>19</v>
      </c>
      <c r="I116" s="32">
        <f t="shared" si="3"/>
        <v>152.14274311845369</v>
      </c>
    </row>
    <row r="117" spans="1:9" ht="16.5" x14ac:dyDescent="0.2">
      <c r="A117" s="31">
        <v>114</v>
      </c>
      <c r="B117" s="31">
        <v>19</v>
      </c>
      <c r="H117" s="32">
        <f t="shared" si="2"/>
        <v>19</v>
      </c>
      <c r="I117" s="32">
        <f t="shared" si="3"/>
        <v>153.90845683404595</v>
      </c>
    </row>
    <row r="118" spans="1:9" ht="16.5" x14ac:dyDescent="0.2">
      <c r="A118" s="31">
        <v>115</v>
      </c>
      <c r="B118" s="31">
        <v>19</v>
      </c>
      <c r="H118" s="32">
        <f t="shared" si="2"/>
        <v>19</v>
      </c>
      <c r="I118" s="32">
        <f t="shared" si="3"/>
        <v>155.68299911821617</v>
      </c>
    </row>
    <row r="119" spans="1:9" ht="16.5" x14ac:dyDescent="0.2">
      <c r="A119" s="31">
        <v>116</v>
      </c>
      <c r="B119" s="31">
        <v>20</v>
      </c>
      <c r="H119" s="32">
        <f t="shared" si="2"/>
        <v>20</v>
      </c>
      <c r="I119" s="32">
        <f t="shared" si="3"/>
        <v>157.46641411380725</v>
      </c>
    </row>
    <row r="120" spans="1:9" ht="16.5" x14ac:dyDescent="0.2">
      <c r="A120" s="31">
        <v>117</v>
      </c>
      <c r="B120" s="31">
        <v>20</v>
      </c>
      <c r="H120" s="32">
        <f t="shared" si="2"/>
        <v>20</v>
      </c>
      <c r="I120" s="32">
        <f t="shared" si="3"/>
        <v>159.25874618437626</v>
      </c>
    </row>
    <row r="121" spans="1:9" ht="16.5" x14ac:dyDescent="0.2">
      <c r="A121" s="31">
        <v>118</v>
      </c>
      <c r="B121" s="31">
        <v>20</v>
      </c>
      <c r="H121" s="32">
        <f t="shared" si="2"/>
        <v>20</v>
      </c>
      <c r="I121" s="32">
        <f t="shared" si="3"/>
        <v>161.06003991529812</v>
      </c>
    </row>
    <row r="122" spans="1:9" ht="16.5" x14ac:dyDescent="0.2">
      <c r="A122" s="31">
        <v>119</v>
      </c>
      <c r="B122" s="31">
        <v>20</v>
      </c>
      <c r="H122" s="32">
        <f t="shared" si="2"/>
        <v>20</v>
      </c>
      <c r="I122" s="32">
        <f t="shared" si="3"/>
        <v>162.87034011487458</v>
      </c>
    </row>
    <row r="123" spans="1:9" ht="16.5" x14ac:dyDescent="0.2">
      <c r="A123" s="31">
        <v>120</v>
      </c>
      <c r="B123" s="31">
        <v>21</v>
      </c>
      <c r="H123" s="32">
        <f t="shared" si="2"/>
        <v>21</v>
      </c>
      <c r="I123" s="32">
        <f t="shared" si="3"/>
        <v>164.68969181544892</v>
      </c>
    </row>
    <row r="124" spans="1:9" ht="16.5" x14ac:dyDescent="0.2">
      <c r="A124" s="31">
        <v>121</v>
      </c>
      <c r="B124" s="31">
        <v>21</v>
      </c>
      <c r="H124" s="32">
        <f t="shared" si="2"/>
        <v>21</v>
      </c>
      <c r="I124" s="32">
        <f t="shared" si="3"/>
        <v>166.51814027452616</v>
      </c>
    </row>
    <row r="125" spans="1:9" ht="16.5" x14ac:dyDescent="0.2">
      <c r="A125" s="31">
        <v>122</v>
      </c>
      <c r="B125" s="31">
        <v>21</v>
      </c>
      <c r="H125" s="32">
        <f t="shared" si="2"/>
        <v>21</v>
      </c>
      <c r="I125" s="32">
        <f t="shared" si="3"/>
        <v>168.35573097589878</v>
      </c>
    </row>
    <row r="126" spans="1:9" ht="16.5" x14ac:dyDescent="0.2">
      <c r="A126" s="31">
        <v>123</v>
      </c>
      <c r="B126" s="31">
        <v>21</v>
      </c>
      <c r="H126" s="32">
        <f t="shared" si="2"/>
        <v>21</v>
      </c>
      <c r="I126" s="32">
        <f t="shared" si="3"/>
        <v>170.20250963077825</v>
      </c>
    </row>
    <row r="127" spans="1:9" ht="16.5" x14ac:dyDescent="0.2">
      <c r="A127" s="31">
        <v>124</v>
      </c>
      <c r="B127" s="31">
        <v>21</v>
      </c>
      <c r="H127" s="32">
        <f t="shared" si="2"/>
        <v>21</v>
      </c>
      <c r="I127" s="32">
        <f t="shared" si="3"/>
        <v>172.05852217893212</v>
      </c>
    </row>
    <row r="128" spans="1:9" ht="16.5" x14ac:dyDescent="0.2">
      <c r="A128" s="31">
        <v>125</v>
      </c>
      <c r="B128" s="31">
        <v>22</v>
      </c>
      <c r="H128" s="32">
        <f t="shared" si="2"/>
        <v>22</v>
      </c>
      <c r="I128" s="32">
        <f t="shared" si="3"/>
        <v>173.92381478982676</v>
      </c>
    </row>
    <row r="129" spans="1:9" ht="16.5" x14ac:dyDescent="0.2">
      <c r="A129" s="31">
        <v>126</v>
      </c>
      <c r="B129" s="31">
        <v>22</v>
      </c>
      <c r="H129" s="32">
        <f t="shared" si="2"/>
        <v>22</v>
      </c>
      <c r="I129" s="32">
        <f t="shared" si="3"/>
        <v>175.79843386377587</v>
      </c>
    </row>
    <row r="130" spans="1:9" ht="16.5" x14ac:dyDescent="0.2">
      <c r="A130" s="31">
        <v>127</v>
      </c>
      <c r="B130" s="31">
        <v>22</v>
      </c>
      <c r="H130" s="32">
        <f t="shared" si="2"/>
        <v>22</v>
      </c>
      <c r="I130" s="32">
        <f t="shared" si="3"/>
        <v>177.68242603309474</v>
      </c>
    </row>
    <row r="131" spans="1:9" ht="16.5" x14ac:dyDescent="0.2">
      <c r="A131" s="31">
        <v>128</v>
      </c>
      <c r="B131" s="31">
        <v>22</v>
      </c>
      <c r="H131" s="32">
        <f t="shared" si="2"/>
        <v>22</v>
      </c>
      <c r="I131" s="32">
        <f t="shared" si="3"/>
        <v>179.57583816326019</v>
      </c>
    </row>
    <row r="132" spans="1:9" ht="16.5" x14ac:dyDescent="0.2">
      <c r="A132" s="31">
        <v>129</v>
      </c>
      <c r="B132" s="31">
        <v>23</v>
      </c>
      <c r="H132" s="32">
        <f t="shared" si="2"/>
        <v>23</v>
      </c>
      <c r="I132" s="32">
        <f t="shared" si="3"/>
        <v>181.47871735407648</v>
      </c>
    </row>
    <row r="133" spans="1:9" ht="16.5" x14ac:dyDescent="0.2">
      <c r="A133" s="31">
        <v>130</v>
      </c>
      <c r="B133" s="31">
        <v>23</v>
      </c>
      <c r="H133" s="32">
        <f t="shared" ref="H133:H196" si="4">MAX(INT($K$3/$I$3*I133),1)</f>
        <v>23</v>
      </c>
      <c r="I133" s="32">
        <f t="shared" si="3"/>
        <v>183.39111094084683</v>
      </c>
    </row>
    <row r="134" spans="1:9" ht="16.5" x14ac:dyDescent="0.2">
      <c r="A134" s="31">
        <v>131</v>
      </c>
      <c r="B134" s="31">
        <v>23</v>
      </c>
      <c r="H134" s="32">
        <f t="shared" si="4"/>
        <v>23</v>
      </c>
      <c r="I134" s="32">
        <f t="shared" ref="I134:I197" si="5">(I133+$M$3)*$O$3</f>
        <v>185.31306649555106</v>
      </c>
    </row>
    <row r="135" spans="1:9" ht="16.5" x14ac:dyDescent="0.2">
      <c r="A135" s="31">
        <v>132</v>
      </c>
      <c r="B135" s="31">
        <v>23</v>
      </c>
      <c r="H135" s="32">
        <f t="shared" si="4"/>
        <v>23</v>
      </c>
      <c r="I135" s="32">
        <f t="shared" si="5"/>
        <v>187.24463182802879</v>
      </c>
    </row>
    <row r="136" spans="1:9" ht="16.5" x14ac:dyDescent="0.2">
      <c r="A136" s="31">
        <v>133</v>
      </c>
      <c r="B136" s="31">
        <v>24</v>
      </c>
      <c r="H136" s="32">
        <f t="shared" si="4"/>
        <v>24</v>
      </c>
      <c r="I136" s="32">
        <f t="shared" si="5"/>
        <v>189.18585498716891</v>
      </c>
    </row>
    <row r="137" spans="1:9" ht="16.5" x14ac:dyDescent="0.2">
      <c r="A137" s="31">
        <v>134</v>
      </c>
      <c r="B137" s="31">
        <v>24</v>
      </c>
      <c r="H137" s="32">
        <f t="shared" si="4"/>
        <v>24</v>
      </c>
      <c r="I137" s="32">
        <f t="shared" si="5"/>
        <v>191.13678426210473</v>
      </c>
    </row>
    <row r="138" spans="1:9" ht="16.5" x14ac:dyDescent="0.2">
      <c r="A138" s="31">
        <v>135</v>
      </c>
      <c r="B138" s="31">
        <v>24</v>
      </c>
      <c r="H138" s="32">
        <f t="shared" si="4"/>
        <v>24</v>
      </c>
      <c r="I138" s="32">
        <f t="shared" si="5"/>
        <v>193.09746818341523</v>
      </c>
    </row>
    <row r="139" spans="1:9" ht="16.5" x14ac:dyDescent="0.2">
      <c r="A139" s="31">
        <v>136</v>
      </c>
      <c r="B139" s="31">
        <v>24</v>
      </c>
      <c r="H139" s="32">
        <f t="shared" si="4"/>
        <v>24</v>
      </c>
      <c r="I139" s="32">
        <f t="shared" si="5"/>
        <v>195.06795552433229</v>
      </c>
    </row>
    <row r="140" spans="1:9" ht="16.5" x14ac:dyDescent="0.2">
      <c r="A140" s="31">
        <v>137</v>
      </c>
      <c r="B140" s="31">
        <v>25</v>
      </c>
      <c r="H140" s="32">
        <f t="shared" si="4"/>
        <v>25</v>
      </c>
      <c r="I140" s="32">
        <f t="shared" si="5"/>
        <v>197.04829530195394</v>
      </c>
    </row>
    <row r="141" spans="1:9" ht="16.5" x14ac:dyDescent="0.2">
      <c r="A141" s="31">
        <v>138</v>
      </c>
      <c r="B141" s="31">
        <v>25</v>
      </c>
      <c r="H141" s="32">
        <f t="shared" si="4"/>
        <v>25</v>
      </c>
      <c r="I141" s="32">
        <f t="shared" si="5"/>
        <v>199.03853677846368</v>
      </c>
    </row>
    <row r="142" spans="1:9" ht="16.5" x14ac:dyDescent="0.2">
      <c r="A142" s="31">
        <v>139</v>
      </c>
      <c r="B142" s="31">
        <v>25</v>
      </c>
      <c r="H142" s="32">
        <f t="shared" si="4"/>
        <v>25</v>
      </c>
      <c r="I142" s="32">
        <f t="shared" si="5"/>
        <v>201.03872946235597</v>
      </c>
    </row>
    <row r="143" spans="1:9" ht="16.5" x14ac:dyDescent="0.2">
      <c r="A143" s="31">
        <v>140</v>
      </c>
      <c r="B143" s="31">
        <v>25</v>
      </c>
      <c r="H143" s="32">
        <f t="shared" si="4"/>
        <v>25</v>
      </c>
      <c r="I143" s="32">
        <f t="shared" si="5"/>
        <v>203.04892310966773</v>
      </c>
    </row>
    <row r="144" spans="1:9" ht="16.5" x14ac:dyDescent="0.2">
      <c r="A144" s="31">
        <v>141</v>
      </c>
      <c r="B144" s="31">
        <v>26</v>
      </c>
      <c r="H144" s="32">
        <f t="shared" si="4"/>
        <v>26</v>
      </c>
      <c r="I144" s="32">
        <f t="shared" si="5"/>
        <v>205.06916772521603</v>
      </c>
    </row>
    <row r="145" spans="1:9" ht="16.5" x14ac:dyDescent="0.2">
      <c r="A145" s="31">
        <v>142</v>
      </c>
      <c r="B145" s="31">
        <v>26</v>
      </c>
      <c r="H145" s="32">
        <f t="shared" si="4"/>
        <v>26</v>
      </c>
      <c r="I145" s="32">
        <f t="shared" si="5"/>
        <v>207.09951356384209</v>
      </c>
    </row>
    <row r="146" spans="1:9" ht="16.5" x14ac:dyDescent="0.2">
      <c r="A146" s="31">
        <v>143</v>
      </c>
      <c r="B146" s="31">
        <v>26</v>
      </c>
      <c r="H146" s="32">
        <f t="shared" si="4"/>
        <v>26</v>
      </c>
      <c r="I146" s="32">
        <f t="shared" si="5"/>
        <v>209.14001113166128</v>
      </c>
    </row>
    <row r="147" spans="1:9" ht="16.5" x14ac:dyDescent="0.2">
      <c r="A147" s="31">
        <v>144</v>
      </c>
      <c r="B147" s="31">
        <v>26</v>
      </c>
      <c r="H147" s="32">
        <f t="shared" si="4"/>
        <v>26</v>
      </c>
      <c r="I147" s="32">
        <f t="shared" si="5"/>
        <v>211.19071118731958</v>
      </c>
    </row>
    <row r="148" spans="1:9" ht="16.5" x14ac:dyDescent="0.2">
      <c r="A148" s="31">
        <v>145</v>
      </c>
      <c r="B148" s="31">
        <v>27</v>
      </c>
      <c r="H148" s="32">
        <f t="shared" si="4"/>
        <v>27</v>
      </c>
      <c r="I148" s="32">
        <f t="shared" si="5"/>
        <v>213.25166474325616</v>
      </c>
    </row>
    <row r="149" spans="1:9" ht="16.5" x14ac:dyDescent="0.2">
      <c r="A149" s="31">
        <v>146</v>
      </c>
      <c r="B149" s="31">
        <v>27</v>
      </c>
      <c r="H149" s="32">
        <f t="shared" si="4"/>
        <v>27</v>
      </c>
      <c r="I149" s="32">
        <f t="shared" si="5"/>
        <v>215.32292306697241</v>
      </c>
    </row>
    <row r="150" spans="1:9" ht="16.5" x14ac:dyDescent="0.2">
      <c r="A150" s="31">
        <v>147</v>
      </c>
      <c r="B150" s="31">
        <v>27</v>
      </c>
      <c r="H150" s="32">
        <f t="shared" si="4"/>
        <v>27</v>
      </c>
      <c r="I150" s="32">
        <f t="shared" si="5"/>
        <v>217.40453768230725</v>
      </c>
    </row>
    <row r="151" spans="1:9" ht="16.5" x14ac:dyDescent="0.2">
      <c r="A151" s="31">
        <v>148</v>
      </c>
      <c r="B151" s="31">
        <v>28</v>
      </c>
      <c r="H151" s="32">
        <f t="shared" si="4"/>
        <v>28</v>
      </c>
      <c r="I151" s="32">
        <f t="shared" si="5"/>
        <v>219.49656037071875</v>
      </c>
    </row>
    <row r="152" spans="1:9" ht="16.5" x14ac:dyDescent="0.2">
      <c r="A152" s="31">
        <v>149</v>
      </c>
      <c r="B152" s="31">
        <v>28</v>
      </c>
      <c r="H152" s="32">
        <f t="shared" si="4"/>
        <v>28</v>
      </c>
      <c r="I152" s="32">
        <f t="shared" si="5"/>
        <v>221.59904317257232</v>
      </c>
    </row>
    <row r="153" spans="1:9" ht="16.5" x14ac:dyDescent="0.2">
      <c r="A153" s="31">
        <v>150</v>
      </c>
      <c r="B153" s="31">
        <v>28</v>
      </c>
      <c r="H153" s="32">
        <f t="shared" si="4"/>
        <v>28</v>
      </c>
      <c r="I153" s="32">
        <f t="shared" si="5"/>
        <v>223.71203838843516</v>
      </c>
    </row>
    <row r="154" spans="1:9" ht="16.5" x14ac:dyDescent="0.2">
      <c r="A154" s="31">
        <v>151</v>
      </c>
      <c r="B154" s="31">
        <v>28</v>
      </c>
      <c r="H154" s="32">
        <f t="shared" si="4"/>
        <v>28</v>
      </c>
      <c r="I154" s="32">
        <f t="shared" si="5"/>
        <v>225.83559858037731</v>
      </c>
    </row>
    <row r="155" spans="1:9" ht="16.5" x14ac:dyDescent="0.2">
      <c r="A155" s="31">
        <v>152</v>
      </c>
      <c r="B155" s="31">
        <v>29</v>
      </c>
      <c r="H155" s="32">
        <f t="shared" si="4"/>
        <v>29</v>
      </c>
      <c r="I155" s="32">
        <f t="shared" si="5"/>
        <v>227.96977657327918</v>
      </c>
    </row>
    <row r="156" spans="1:9" ht="16.5" x14ac:dyDescent="0.2">
      <c r="A156" s="31">
        <v>153</v>
      </c>
      <c r="B156" s="31">
        <v>29</v>
      </c>
      <c r="H156" s="32">
        <f t="shared" si="4"/>
        <v>29</v>
      </c>
      <c r="I156" s="32">
        <f t="shared" si="5"/>
        <v>230.11462545614555</v>
      </c>
    </row>
    <row r="157" spans="1:9" ht="16.5" x14ac:dyDescent="0.2">
      <c r="A157" s="31">
        <v>154</v>
      </c>
      <c r="B157" s="31">
        <v>29</v>
      </c>
      <c r="H157" s="32">
        <f t="shared" si="4"/>
        <v>29</v>
      </c>
      <c r="I157" s="32">
        <f t="shared" si="5"/>
        <v>232.27019858342624</v>
      </c>
    </row>
    <row r="158" spans="1:9" ht="16.5" x14ac:dyDescent="0.2">
      <c r="A158" s="31">
        <v>155</v>
      </c>
      <c r="B158" s="31">
        <v>29</v>
      </c>
      <c r="H158" s="32">
        <f t="shared" si="4"/>
        <v>29</v>
      </c>
      <c r="I158" s="32">
        <f t="shared" si="5"/>
        <v>234.43654957634334</v>
      </c>
    </row>
    <row r="159" spans="1:9" ht="16.5" x14ac:dyDescent="0.2">
      <c r="A159" s="31">
        <v>156</v>
      </c>
      <c r="B159" s="31">
        <v>30</v>
      </c>
      <c r="H159" s="32">
        <f t="shared" si="4"/>
        <v>30</v>
      </c>
      <c r="I159" s="32">
        <f t="shared" si="5"/>
        <v>236.61373232422503</v>
      </c>
    </row>
    <row r="160" spans="1:9" ht="16.5" x14ac:dyDescent="0.2">
      <c r="A160" s="31">
        <v>157</v>
      </c>
      <c r="B160" s="31">
        <v>30</v>
      </c>
      <c r="H160" s="32">
        <f t="shared" si="4"/>
        <v>30</v>
      </c>
      <c r="I160" s="32">
        <f t="shared" si="5"/>
        <v>238.80180098584611</v>
      </c>
    </row>
    <row r="161" spans="1:9" ht="16.5" x14ac:dyDescent="0.2">
      <c r="A161" s="31">
        <v>158</v>
      </c>
      <c r="B161" s="31">
        <v>30</v>
      </c>
      <c r="H161" s="32">
        <f t="shared" si="4"/>
        <v>30</v>
      </c>
      <c r="I161" s="32">
        <f t="shared" si="5"/>
        <v>241.00080999077531</v>
      </c>
    </row>
    <row r="162" spans="1:9" ht="16.5" x14ac:dyDescent="0.2">
      <c r="A162" s="31">
        <v>159</v>
      </c>
      <c r="B162" s="31">
        <v>31</v>
      </c>
      <c r="H162" s="32">
        <f t="shared" si="4"/>
        <v>31</v>
      </c>
      <c r="I162" s="32">
        <f t="shared" si="5"/>
        <v>243.21081404072916</v>
      </c>
    </row>
    <row r="163" spans="1:9" ht="16.5" x14ac:dyDescent="0.2">
      <c r="A163" s="31">
        <v>160</v>
      </c>
      <c r="B163" s="31">
        <v>31</v>
      </c>
      <c r="H163" s="32">
        <f t="shared" si="4"/>
        <v>31</v>
      </c>
      <c r="I163" s="32">
        <f t="shared" si="5"/>
        <v>245.43186811093278</v>
      </c>
    </row>
    <row r="164" spans="1:9" ht="16.5" x14ac:dyDescent="0.2">
      <c r="A164" s="31">
        <v>161</v>
      </c>
      <c r="B164" s="31">
        <v>31</v>
      </c>
      <c r="H164" s="32">
        <f t="shared" si="4"/>
        <v>31</v>
      </c>
      <c r="I164" s="32">
        <f t="shared" si="5"/>
        <v>247.66402745148741</v>
      </c>
    </row>
    <row r="165" spans="1:9" ht="16.5" x14ac:dyDescent="0.2">
      <c r="A165" s="31">
        <v>162</v>
      </c>
      <c r="B165" s="31">
        <v>31</v>
      </c>
      <c r="H165" s="32">
        <f t="shared" si="4"/>
        <v>31</v>
      </c>
      <c r="I165" s="32">
        <f t="shared" si="5"/>
        <v>249.90734758874481</v>
      </c>
    </row>
    <row r="166" spans="1:9" ht="16.5" x14ac:dyDescent="0.2">
      <c r="A166" s="31">
        <v>163</v>
      </c>
      <c r="B166" s="31">
        <v>32</v>
      </c>
      <c r="H166" s="32">
        <f t="shared" si="4"/>
        <v>32</v>
      </c>
      <c r="I166" s="32">
        <f t="shared" si="5"/>
        <v>252.16188432668852</v>
      </c>
    </row>
    <row r="167" spans="1:9" ht="16.5" x14ac:dyDescent="0.2">
      <c r="A167" s="31">
        <v>164</v>
      </c>
      <c r="B167" s="31">
        <v>32</v>
      </c>
      <c r="H167" s="32">
        <f t="shared" si="4"/>
        <v>32</v>
      </c>
      <c r="I167" s="32">
        <f t="shared" si="5"/>
        <v>254.42769374832193</v>
      </c>
    </row>
    <row r="168" spans="1:9" ht="16.5" x14ac:dyDescent="0.2">
      <c r="A168" s="31">
        <v>165</v>
      </c>
      <c r="B168" s="31">
        <v>32</v>
      </c>
      <c r="H168" s="32">
        <f t="shared" si="4"/>
        <v>32</v>
      </c>
      <c r="I168" s="32">
        <f t="shared" si="5"/>
        <v>256.70483221706348</v>
      </c>
    </row>
    <row r="169" spans="1:9" ht="16.5" x14ac:dyDescent="0.2">
      <c r="A169" s="31">
        <v>166</v>
      </c>
      <c r="B169" s="31">
        <v>33</v>
      </c>
      <c r="H169" s="32">
        <f t="shared" si="4"/>
        <v>33</v>
      </c>
      <c r="I169" s="32">
        <f t="shared" si="5"/>
        <v>258.99335637814875</v>
      </c>
    </row>
    <row r="170" spans="1:9" ht="16.5" x14ac:dyDescent="0.2">
      <c r="A170" s="31">
        <v>167</v>
      </c>
      <c r="B170" s="31">
        <v>33</v>
      </c>
      <c r="H170" s="32">
        <f t="shared" si="4"/>
        <v>33</v>
      </c>
      <c r="I170" s="32">
        <f t="shared" si="5"/>
        <v>261.29332316003945</v>
      </c>
    </row>
    <row r="171" spans="1:9" ht="16.5" x14ac:dyDescent="0.2">
      <c r="A171" s="31">
        <v>168</v>
      </c>
      <c r="B171" s="31">
        <v>33</v>
      </c>
      <c r="H171" s="32">
        <f t="shared" si="4"/>
        <v>33</v>
      </c>
      <c r="I171" s="32">
        <f t="shared" si="5"/>
        <v>263.60478977583961</v>
      </c>
    </row>
    <row r="172" spans="1:9" ht="16.5" x14ac:dyDescent="0.2">
      <c r="A172" s="31">
        <v>169</v>
      </c>
      <c r="B172" s="31">
        <v>33</v>
      </c>
      <c r="H172" s="32">
        <f t="shared" si="4"/>
        <v>33</v>
      </c>
      <c r="I172" s="32">
        <f t="shared" si="5"/>
        <v>265.92781372471876</v>
      </c>
    </row>
    <row r="173" spans="1:9" ht="16.5" x14ac:dyDescent="0.2">
      <c r="A173" s="31">
        <v>170</v>
      </c>
      <c r="B173" s="31">
        <v>34</v>
      </c>
      <c r="H173" s="32">
        <f t="shared" si="4"/>
        <v>34</v>
      </c>
      <c r="I173" s="32">
        <f t="shared" si="5"/>
        <v>268.26245279334233</v>
      </c>
    </row>
    <row r="174" spans="1:9" ht="16.5" x14ac:dyDescent="0.2">
      <c r="A174" s="31">
        <v>171</v>
      </c>
      <c r="B174" s="31">
        <v>34</v>
      </c>
      <c r="H174" s="32">
        <f t="shared" si="4"/>
        <v>34</v>
      </c>
      <c r="I174" s="32">
        <f t="shared" si="5"/>
        <v>270.60876505730903</v>
      </c>
    </row>
    <row r="175" spans="1:9" ht="16.5" x14ac:dyDescent="0.2">
      <c r="A175" s="31">
        <v>172</v>
      </c>
      <c r="B175" s="31">
        <v>34</v>
      </c>
      <c r="H175" s="32">
        <f t="shared" si="4"/>
        <v>34</v>
      </c>
      <c r="I175" s="32">
        <f t="shared" si="5"/>
        <v>272.96680888259556</v>
      </c>
    </row>
    <row r="176" spans="1:9" ht="16.5" x14ac:dyDescent="0.2">
      <c r="A176" s="31">
        <v>173</v>
      </c>
      <c r="B176" s="31">
        <v>35</v>
      </c>
      <c r="H176" s="32">
        <f t="shared" si="4"/>
        <v>35</v>
      </c>
      <c r="I176" s="32">
        <f t="shared" si="5"/>
        <v>275.33664292700848</v>
      </c>
    </row>
    <row r="177" spans="1:9" ht="16.5" x14ac:dyDescent="0.2">
      <c r="A177" s="31">
        <v>174</v>
      </c>
      <c r="B177" s="31">
        <v>35</v>
      </c>
      <c r="H177" s="32">
        <f t="shared" si="4"/>
        <v>35</v>
      </c>
      <c r="I177" s="32">
        <f t="shared" si="5"/>
        <v>277.7183261416435</v>
      </c>
    </row>
    <row r="178" spans="1:9" ht="16.5" x14ac:dyDescent="0.2">
      <c r="A178" s="31">
        <v>175</v>
      </c>
      <c r="B178" s="31">
        <v>35</v>
      </c>
      <c r="H178" s="32">
        <f t="shared" si="4"/>
        <v>35</v>
      </c>
      <c r="I178" s="32">
        <f t="shared" si="5"/>
        <v>280.11191777235172</v>
      </c>
    </row>
    <row r="179" spans="1:9" ht="16.5" x14ac:dyDescent="0.2">
      <c r="A179" s="31">
        <v>176</v>
      </c>
      <c r="B179" s="31">
        <v>36</v>
      </c>
      <c r="H179" s="32">
        <f t="shared" si="4"/>
        <v>36</v>
      </c>
      <c r="I179" s="32">
        <f t="shared" si="5"/>
        <v>282.51747736121342</v>
      </c>
    </row>
    <row r="180" spans="1:9" ht="16.5" x14ac:dyDescent="0.2">
      <c r="A180" s="31">
        <v>177</v>
      </c>
      <c r="B180" s="31">
        <v>36</v>
      </c>
      <c r="H180" s="32">
        <f t="shared" si="4"/>
        <v>36</v>
      </c>
      <c r="I180" s="32">
        <f t="shared" si="5"/>
        <v>284.93506474801944</v>
      </c>
    </row>
    <row r="181" spans="1:9" ht="16.5" x14ac:dyDescent="0.2">
      <c r="A181" s="31">
        <v>178</v>
      </c>
      <c r="B181" s="31">
        <v>36</v>
      </c>
      <c r="H181" s="32">
        <f t="shared" si="4"/>
        <v>36</v>
      </c>
      <c r="I181" s="32">
        <f t="shared" si="5"/>
        <v>287.36474007175951</v>
      </c>
    </row>
    <row r="182" spans="1:9" ht="16.5" x14ac:dyDescent="0.2">
      <c r="A182" s="31">
        <v>179</v>
      </c>
      <c r="B182" s="31">
        <v>37</v>
      </c>
      <c r="H182" s="32">
        <f t="shared" si="4"/>
        <v>37</v>
      </c>
      <c r="I182" s="32">
        <f t="shared" si="5"/>
        <v>289.8065637721183</v>
      </c>
    </row>
    <row r="183" spans="1:9" ht="16.5" x14ac:dyDescent="0.2">
      <c r="A183" s="31">
        <v>180</v>
      </c>
      <c r="B183" s="31">
        <v>37</v>
      </c>
      <c r="H183" s="32">
        <f t="shared" si="4"/>
        <v>37</v>
      </c>
      <c r="I183" s="32">
        <f t="shared" si="5"/>
        <v>292.26059659097888</v>
      </c>
    </row>
    <row r="184" spans="1:9" ht="16.5" x14ac:dyDescent="0.2">
      <c r="A184" s="31">
        <v>181</v>
      </c>
      <c r="B184" s="31">
        <v>37</v>
      </c>
      <c r="H184" s="32">
        <f t="shared" si="4"/>
        <v>37</v>
      </c>
      <c r="I184" s="32">
        <f t="shared" si="5"/>
        <v>294.72689957393374</v>
      </c>
    </row>
    <row r="185" spans="1:9" ht="16.5" x14ac:dyDescent="0.2">
      <c r="A185" s="31">
        <v>182</v>
      </c>
      <c r="B185" s="31">
        <v>37</v>
      </c>
      <c r="H185" s="32">
        <f t="shared" si="4"/>
        <v>37</v>
      </c>
      <c r="I185" s="32">
        <f t="shared" si="5"/>
        <v>297.20553407180336</v>
      </c>
    </row>
    <row r="186" spans="1:9" ht="16.5" x14ac:dyDescent="0.2">
      <c r="A186" s="31">
        <v>183</v>
      </c>
      <c r="B186" s="31">
        <v>38</v>
      </c>
      <c r="H186" s="32">
        <f t="shared" si="4"/>
        <v>38</v>
      </c>
      <c r="I186" s="32">
        <f t="shared" si="5"/>
        <v>299.69656174216232</v>
      </c>
    </row>
    <row r="187" spans="1:9" ht="16.5" x14ac:dyDescent="0.2">
      <c r="A187" s="31">
        <v>184</v>
      </c>
      <c r="B187" s="31">
        <v>38</v>
      </c>
      <c r="H187" s="32">
        <f t="shared" si="4"/>
        <v>38</v>
      </c>
      <c r="I187" s="32">
        <f t="shared" si="5"/>
        <v>302.20004455087309</v>
      </c>
    </row>
    <row r="188" spans="1:9" ht="16.5" x14ac:dyDescent="0.2">
      <c r="A188" s="31">
        <v>185</v>
      </c>
      <c r="B188" s="31">
        <v>38</v>
      </c>
      <c r="H188" s="32">
        <f t="shared" si="4"/>
        <v>38</v>
      </c>
      <c r="I188" s="32">
        <f t="shared" si="5"/>
        <v>304.7160447736274</v>
      </c>
    </row>
    <row r="189" spans="1:9" ht="16.5" x14ac:dyDescent="0.2">
      <c r="A189" s="31">
        <v>186</v>
      </c>
      <c r="B189" s="31">
        <v>39</v>
      </c>
      <c r="H189" s="32">
        <f t="shared" si="4"/>
        <v>39</v>
      </c>
      <c r="I189" s="32">
        <f t="shared" si="5"/>
        <v>307.24462499749552</v>
      </c>
    </row>
    <row r="190" spans="1:9" ht="16.5" x14ac:dyDescent="0.2">
      <c r="A190" s="31">
        <v>187</v>
      </c>
      <c r="B190" s="31">
        <v>39</v>
      </c>
      <c r="H190" s="32">
        <f t="shared" si="4"/>
        <v>39</v>
      </c>
      <c r="I190" s="32">
        <f t="shared" si="5"/>
        <v>309.78584812248295</v>
      </c>
    </row>
    <row r="191" spans="1:9" ht="16.5" x14ac:dyDescent="0.2">
      <c r="A191" s="31">
        <v>188</v>
      </c>
      <c r="B191" s="31">
        <v>39</v>
      </c>
      <c r="H191" s="32">
        <f t="shared" si="4"/>
        <v>39</v>
      </c>
      <c r="I191" s="32">
        <f t="shared" si="5"/>
        <v>312.33977736309532</v>
      </c>
    </row>
    <row r="192" spans="1:9" ht="16.5" x14ac:dyDescent="0.2">
      <c r="A192" s="31">
        <v>189</v>
      </c>
      <c r="B192" s="31">
        <v>40</v>
      </c>
      <c r="H192" s="32">
        <f t="shared" si="4"/>
        <v>40</v>
      </c>
      <c r="I192" s="32">
        <f t="shared" si="5"/>
        <v>314.90647624991078</v>
      </c>
    </row>
    <row r="193" spans="1:9" ht="16.5" x14ac:dyDescent="0.2">
      <c r="A193" s="31">
        <v>190</v>
      </c>
      <c r="B193" s="31">
        <v>40</v>
      </c>
      <c r="H193" s="32">
        <f t="shared" si="4"/>
        <v>40</v>
      </c>
      <c r="I193" s="32">
        <f t="shared" si="5"/>
        <v>317.4860086311603</v>
      </c>
    </row>
    <row r="194" spans="1:9" ht="16.5" x14ac:dyDescent="0.2">
      <c r="A194" s="31">
        <v>191</v>
      </c>
      <c r="B194" s="31">
        <v>40</v>
      </c>
      <c r="H194" s="32">
        <f t="shared" si="4"/>
        <v>40</v>
      </c>
      <c r="I194" s="32">
        <f t="shared" si="5"/>
        <v>320.07843867431609</v>
      </c>
    </row>
    <row r="195" spans="1:9" ht="16.5" x14ac:dyDescent="0.2">
      <c r="A195" s="31">
        <v>192</v>
      </c>
      <c r="B195" s="31">
        <v>41</v>
      </c>
      <c r="H195" s="32">
        <f t="shared" si="4"/>
        <v>41</v>
      </c>
      <c r="I195" s="32">
        <f t="shared" si="5"/>
        <v>322.68383086768762</v>
      </c>
    </row>
    <row r="196" spans="1:9" ht="16.5" x14ac:dyDescent="0.2">
      <c r="A196" s="31">
        <v>193</v>
      </c>
      <c r="B196" s="31">
        <v>41</v>
      </c>
      <c r="H196" s="32">
        <f t="shared" si="4"/>
        <v>41</v>
      </c>
      <c r="I196" s="32">
        <f t="shared" si="5"/>
        <v>325.30225002202604</v>
      </c>
    </row>
    <row r="197" spans="1:9" ht="16.5" x14ac:dyDescent="0.2">
      <c r="A197" s="31">
        <v>194</v>
      </c>
      <c r="B197" s="31">
        <v>41</v>
      </c>
      <c r="H197" s="32">
        <f t="shared" ref="H197:H260" si="6">MAX(INT($K$3/$I$3*I197),1)</f>
        <v>41</v>
      </c>
      <c r="I197" s="32">
        <f t="shared" si="5"/>
        <v>327.93376127213617</v>
      </c>
    </row>
    <row r="198" spans="1:9" ht="16.5" x14ac:dyDescent="0.2">
      <c r="A198" s="31">
        <v>195</v>
      </c>
      <c r="B198" s="31">
        <v>42</v>
      </c>
      <c r="H198" s="32">
        <f t="shared" si="6"/>
        <v>42</v>
      </c>
      <c r="I198" s="32">
        <f t="shared" ref="I198:I261" si="7">(I197+$M$3)*$O$3</f>
        <v>330.57843007849681</v>
      </c>
    </row>
    <row r="199" spans="1:9" ht="16.5" x14ac:dyDescent="0.2">
      <c r="A199" s="31">
        <v>196</v>
      </c>
      <c r="B199" s="31">
        <v>42</v>
      </c>
      <c r="H199" s="32">
        <f t="shared" si="6"/>
        <v>42</v>
      </c>
      <c r="I199" s="32">
        <f t="shared" si="7"/>
        <v>333.23632222888926</v>
      </c>
    </row>
    <row r="200" spans="1:9" ht="16.5" x14ac:dyDescent="0.2">
      <c r="A200" s="31">
        <v>197</v>
      </c>
      <c r="B200" s="31">
        <v>42</v>
      </c>
      <c r="H200" s="32">
        <f t="shared" si="6"/>
        <v>42</v>
      </c>
      <c r="I200" s="32">
        <f t="shared" si="7"/>
        <v>335.90750384003366</v>
      </c>
    </row>
    <row r="201" spans="1:9" ht="16.5" x14ac:dyDescent="0.2">
      <c r="A201" s="31">
        <v>198</v>
      </c>
      <c r="B201" s="31">
        <v>43</v>
      </c>
      <c r="H201" s="32">
        <f t="shared" si="6"/>
        <v>43</v>
      </c>
      <c r="I201" s="32">
        <f t="shared" si="7"/>
        <v>338.5920413592338</v>
      </c>
    </row>
    <row r="202" spans="1:9" ht="16.5" x14ac:dyDescent="0.2">
      <c r="A202" s="31">
        <v>199</v>
      </c>
      <c r="B202" s="31">
        <v>43</v>
      </c>
      <c r="H202" s="32">
        <f t="shared" si="6"/>
        <v>43</v>
      </c>
      <c r="I202" s="32">
        <f t="shared" si="7"/>
        <v>341.29000156602996</v>
      </c>
    </row>
    <row r="203" spans="1:9" ht="16.5" x14ac:dyDescent="0.2">
      <c r="A203" s="31">
        <v>200</v>
      </c>
      <c r="B203" s="31">
        <v>43</v>
      </c>
      <c r="H203" s="32">
        <f t="shared" si="6"/>
        <v>43</v>
      </c>
      <c r="I203" s="32">
        <f t="shared" si="7"/>
        <v>344.00145157386009</v>
      </c>
    </row>
    <row r="204" spans="1:9" ht="16.5" x14ac:dyDescent="0.2">
      <c r="A204" s="31">
        <v>201</v>
      </c>
      <c r="B204" s="31">
        <v>44</v>
      </c>
      <c r="H204" s="32">
        <f t="shared" si="6"/>
        <v>44</v>
      </c>
      <c r="I204" s="32">
        <f t="shared" si="7"/>
        <v>346.72645883172936</v>
      </c>
    </row>
    <row r="205" spans="1:9" ht="16.5" x14ac:dyDescent="0.2">
      <c r="A205" s="31">
        <v>202</v>
      </c>
      <c r="B205" s="31">
        <v>44</v>
      </c>
      <c r="H205" s="32">
        <f t="shared" si="6"/>
        <v>44</v>
      </c>
      <c r="I205" s="32">
        <f t="shared" si="7"/>
        <v>349.46509112588797</v>
      </c>
    </row>
    <row r="206" spans="1:9" ht="16.5" x14ac:dyDescent="0.2">
      <c r="A206" s="31">
        <v>203</v>
      </c>
      <c r="B206" s="31">
        <v>45</v>
      </c>
      <c r="H206" s="32">
        <f t="shared" si="6"/>
        <v>45</v>
      </c>
      <c r="I206" s="32">
        <f t="shared" si="7"/>
        <v>352.21741658151734</v>
      </c>
    </row>
    <row r="207" spans="1:9" ht="16.5" x14ac:dyDescent="0.2">
      <c r="A207" s="31">
        <v>204</v>
      </c>
      <c r="B207" s="31">
        <v>45</v>
      </c>
      <c r="H207" s="32">
        <f t="shared" si="6"/>
        <v>45</v>
      </c>
      <c r="I207" s="32">
        <f t="shared" si="7"/>
        <v>354.98350366442492</v>
      </c>
    </row>
    <row r="208" spans="1:9" ht="16.5" x14ac:dyDescent="0.2">
      <c r="A208" s="31">
        <v>205</v>
      </c>
      <c r="B208" s="31">
        <v>45</v>
      </c>
      <c r="H208" s="32">
        <f t="shared" si="6"/>
        <v>45</v>
      </c>
      <c r="I208" s="32">
        <f t="shared" si="7"/>
        <v>357.76342118274698</v>
      </c>
    </row>
    <row r="209" spans="1:9" ht="16.5" x14ac:dyDescent="0.2">
      <c r="A209" s="31">
        <v>206</v>
      </c>
      <c r="B209" s="31">
        <v>46</v>
      </c>
      <c r="H209" s="32">
        <f t="shared" si="6"/>
        <v>46</v>
      </c>
      <c r="I209" s="32">
        <f t="shared" si="7"/>
        <v>360.5572382886607</v>
      </c>
    </row>
    <row r="210" spans="1:9" ht="16.5" x14ac:dyDescent="0.2">
      <c r="A210" s="31">
        <v>207</v>
      </c>
      <c r="B210" s="31">
        <v>46</v>
      </c>
      <c r="H210" s="32">
        <f t="shared" si="6"/>
        <v>46</v>
      </c>
      <c r="I210" s="32">
        <f t="shared" si="7"/>
        <v>363.36502448010395</v>
      </c>
    </row>
    <row r="211" spans="1:9" ht="16.5" x14ac:dyDescent="0.2">
      <c r="A211" s="31">
        <v>208</v>
      </c>
      <c r="B211" s="31">
        <v>46</v>
      </c>
      <c r="H211" s="32">
        <f t="shared" si="6"/>
        <v>46</v>
      </c>
      <c r="I211" s="32">
        <f t="shared" si="7"/>
        <v>366.18684960250442</v>
      </c>
    </row>
    <row r="212" spans="1:9" ht="16.5" x14ac:dyDescent="0.2">
      <c r="A212" s="31">
        <v>209</v>
      </c>
      <c r="B212" s="31">
        <v>47</v>
      </c>
      <c r="H212" s="32">
        <f t="shared" si="6"/>
        <v>47</v>
      </c>
      <c r="I212" s="32">
        <f t="shared" si="7"/>
        <v>369.02278385051693</v>
      </c>
    </row>
    <row r="213" spans="1:9" ht="16.5" x14ac:dyDescent="0.2">
      <c r="A213" s="31">
        <v>210</v>
      </c>
      <c r="B213" s="31">
        <v>47</v>
      </c>
      <c r="H213" s="32">
        <f t="shared" si="6"/>
        <v>47</v>
      </c>
      <c r="I213" s="32">
        <f t="shared" si="7"/>
        <v>371.87289776976945</v>
      </c>
    </row>
    <row r="214" spans="1:9" ht="16.5" x14ac:dyDescent="0.2">
      <c r="A214" s="31">
        <v>211</v>
      </c>
      <c r="B214" s="31">
        <v>47</v>
      </c>
      <c r="H214" s="32">
        <f t="shared" si="6"/>
        <v>47</v>
      </c>
      <c r="I214" s="32">
        <f t="shared" si="7"/>
        <v>374.73726225861827</v>
      </c>
    </row>
    <row r="215" spans="1:9" ht="16.5" x14ac:dyDescent="0.2">
      <c r="A215" s="31">
        <v>212</v>
      </c>
      <c r="B215" s="31">
        <v>48</v>
      </c>
      <c r="H215" s="32">
        <f t="shared" si="6"/>
        <v>48</v>
      </c>
      <c r="I215" s="32">
        <f t="shared" si="7"/>
        <v>377.61594856991132</v>
      </c>
    </row>
    <row r="216" spans="1:9" ht="16.5" x14ac:dyDescent="0.2">
      <c r="A216" s="31">
        <v>213</v>
      </c>
      <c r="B216" s="31">
        <v>48</v>
      </c>
      <c r="H216" s="32">
        <f t="shared" si="6"/>
        <v>48</v>
      </c>
      <c r="I216" s="32">
        <f t="shared" si="7"/>
        <v>380.50902831276085</v>
      </c>
    </row>
    <row r="217" spans="1:9" ht="16.5" x14ac:dyDescent="0.2">
      <c r="A217" s="31">
        <v>214</v>
      </c>
      <c r="B217" s="31">
        <v>49</v>
      </c>
      <c r="H217" s="32">
        <f t="shared" si="6"/>
        <v>49</v>
      </c>
      <c r="I217" s="32">
        <f t="shared" si="7"/>
        <v>383.41657345432463</v>
      </c>
    </row>
    <row r="218" spans="1:9" ht="16.5" x14ac:dyDescent="0.2">
      <c r="A218" s="31">
        <v>215</v>
      </c>
      <c r="B218" s="31">
        <v>49</v>
      </c>
      <c r="H218" s="32">
        <f t="shared" si="6"/>
        <v>49</v>
      </c>
      <c r="I218" s="32">
        <f t="shared" si="7"/>
        <v>386.3386563215962</v>
      </c>
    </row>
    <row r="219" spans="1:9" ht="16.5" x14ac:dyDescent="0.2">
      <c r="A219" s="31">
        <v>216</v>
      </c>
      <c r="B219" s="31">
        <v>49</v>
      </c>
      <c r="H219" s="32">
        <f t="shared" si="6"/>
        <v>49</v>
      </c>
      <c r="I219" s="32">
        <f t="shared" si="7"/>
        <v>389.27534960320412</v>
      </c>
    </row>
    <row r="220" spans="1:9" ht="16.5" x14ac:dyDescent="0.2">
      <c r="A220" s="31">
        <v>217</v>
      </c>
      <c r="B220" s="31">
        <v>50</v>
      </c>
      <c r="H220" s="32">
        <f t="shared" si="6"/>
        <v>50</v>
      </c>
      <c r="I220" s="32">
        <f t="shared" si="7"/>
        <v>392.22672635122012</v>
      </c>
    </row>
    <row r="221" spans="1:9" ht="16.5" x14ac:dyDescent="0.2">
      <c r="A221" s="31">
        <v>218</v>
      </c>
      <c r="B221" s="31">
        <v>50</v>
      </c>
      <c r="H221" s="32">
        <f t="shared" si="6"/>
        <v>50</v>
      </c>
      <c r="I221" s="32">
        <f t="shared" si="7"/>
        <v>395.19285998297619</v>
      </c>
    </row>
    <row r="222" spans="1:9" ht="16.5" x14ac:dyDescent="0.2">
      <c r="A222" s="31">
        <v>219</v>
      </c>
      <c r="B222" s="31">
        <v>50</v>
      </c>
      <c r="H222" s="32">
        <f t="shared" si="6"/>
        <v>50</v>
      </c>
      <c r="I222" s="32">
        <f t="shared" si="7"/>
        <v>398.17382428289102</v>
      </c>
    </row>
    <row r="223" spans="1:9" ht="16.5" x14ac:dyDescent="0.2">
      <c r="A223" s="31">
        <v>220</v>
      </c>
      <c r="B223" s="31">
        <v>51</v>
      </c>
      <c r="H223" s="32">
        <f t="shared" si="6"/>
        <v>51</v>
      </c>
      <c r="I223" s="32">
        <f t="shared" si="7"/>
        <v>401.16969340430541</v>
      </c>
    </row>
    <row r="224" spans="1:9" ht="16.5" x14ac:dyDescent="0.2">
      <c r="A224" s="31">
        <v>221</v>
      </c>
      <c r="B224" s="31">
        <v>51</v>
      </c>
      <c r="H224" s="32">
        <f t="shared" si="6"/>
        <v>51</v>
      </c>
      <c r="I224" s="32">
        <f t="shared" si="7"/>
        <v>404.18054187132691</v>
      </c>
    </row>
    <row r="225" spans="1:9" ht="16.5" x14ac:dyDescent="0.2">
      <c r="A225" s="31">
        <v>222</v>
      </c>
      <c r="B225" s="31">
        <v>52</v>
      </c>
      <c r="H225" s="32">
        <f t="shared" si="6"/>
        <v>52</v>
      </c>
      <c r="I225" s="32">
        <f t="shared" si="7"/>
        <v>407.20644458068352</v>
      </c>
    </row>
    <row r="226" spans="1:9" ht="16.5" x14ac:dyDescent="0.2">
      <c r="A226" s="31">
        <v>223</v>
      </c>
      <c r="B226" s="31">
        <v>52</v>
      </c>
      <c r="H226" s="32">
        <f t="shared" si="6"/>
        <v>52</v>
      </c>
      <c r="I226" s="32">
        <f t="shared" si="7"/>
        <v>410.24747680358689</v>
      </c>
    </row>
    <row r="227" spans="1:9" ht="16.5" x14ac:dyDescent="0.2">
      <c r="A227" s="31">
        <v>224</v>
      </c>
      <c r="B227" s="31">
        <v>52</v>
      </c>
      <c r="H227" s="32">
        <f t="shared" si="6"/>
        <v>52</v>
      </c>
      <c r="I227" s="32">
        <f t="shared" si="7"/>
        <v>413.30371418760478</v>
      </c>
    </row>
    <row r="228" spans="1:9" ht="16.5" x14ac:dyDescent="0.2">
      <c r="A228" s="31">
        <v>225</v>
      </c>
      <c r="B228" s="31">
        <v>53</v>
      </c>
      <c r="H228" s="32">
        <f t="shared" si="6"/>
        <v>53</v>
      </c>
      <c r="I228" s="32">
        <f t="shared" si="7"/>
        <v>416.37523275854278</v>
      </c>
    </row>
    <row r="229" spans="1:9" ht="16.5" x14ac:dyDescent="0.2">
      <c r="A229" s="31">
        <v>226</v>
      </c>
      <c r="B229" s="31">
        <v>53</v>
      </c>
      <c r="H229" s="32">
        <f t="shared" si="6"/>
        <v>53</v>
      </c>
      <c r="I229" s="32">
        <f t="shared" si="7"/>
        <v>419.46210892233546</v>
      </c>
    </row>
    <row r="230" spans="1:9" ht="16.5" x14ac:dyDescent="0.2">
      <c r="A230" s="31">
        <v>227</v>
      </c>
      <c r="B230" s="31">
        <v>54</v>
      </c>
      <c r="H230" s="32">
        <f t="shared" si="6"/>
        <v>54</v>
      </c>
      <c r="I230" s="32">
        <f t="shared" si="7"/>
        <v>422.56441946694707</v>
      </c>
    </row>
    <row r="231" spans="1:9" ht="16.5" x14ac:dyDescent="0.2">
      <c r="A231" s="31">
        <v>228</v>
      </c>
      <c r="B231" s="31">
        <v>54</v>
      </c>
      <c r="H231" s="32">
        <f t="shared" si="6"/>
        <v>54</v>
      </c>
      <c r="I231" s="32">
        <f t="shared" si="7"/>
        <v>425.68224156428175</v>
      </c>
    </row>
    <row r="232" spans="1:9" ht="16.5" x14ac:dyDescent="0.2">
      <c r="A232" s="31">
        <v>229</v>
      </c>
      <c r="B232" s="31">
        <v>54</v>
      </c>
      <c r="H232" s="32">
        <f t="shared" si="6"/>
        <v>54</v>
      </c>
      <c r="I232" s="32">
        <f t="shared" si="7"/>
        <v>428.81565277210314</v>
      </c>
    </row>
    <row r="233" spans="1:9" ht="16.5" x14ac:dyDescent="0.2">
      <c r="A233" s="31">
        <v>230</v>
      </c>
      <c r="B233" s="31">
        <v>55</v>
      </c>
      <c r="H233" s="32">
        <f t="shared" si="6"/>
        <v>55</v>
      </c>
      <c r="I233" s="32">
        <f t="shared" si="7"/>
        <v>431.96473103596361</v>
      </c>
    </row>
    <row r="234" spans="1:9" ht="16.5" x14ac:dyDescent="0.2">
      <c r="A234" s="31">
        <v>231</v>
      </c>
      <c r="B234" s="31">
        <v>55</v>
      </c>
      <c r="H234" s="32">
        <f t="shared" si="6"/>
        <v>55</v>
      </c>
      <c r="I234" s="32">
        <f t="shared" si="7"/>
        <v>435.12955469114337</v>
      </c>
    </row>
    <row r="235" spans="1:9" ht="16.5" x14ac:dyDescent="0.2">
      <c r="A235" s="31">
        <v>232</v>
      </c>
      <c r="B235" s="31">
        <v>56</v>
      </c>
      <c r="H235" s="32">
        <f t="shared" si="6"/>
        <v>56</v>
      </c>
      <c r="I235" s="32">
        <f t="shared" si="7"/>
        <v>438.31020246459906</v>
      </c>
    </row>
    <row r="236" spans="1:9" ht="16.5" x14ac:dyDescent="0.2">
      <c r="A236" s="31">
        <v>233</v>
      </c>
      <c r="B236" s="31">
        <v>56</v>
      </c>
      <c r="H236" s="32">
        <f t="shared" si="6"/>
        <v>56</v>
      </c>
      <c r="I236" s="32">
        <f t="shared" si="7"/>
        <v>441.50675347692203</v>
      </c>
    </row>
    <row r="237" spans="1:9" ht="16.5" x14ac:dyDescent="0.2">
      <c r="A237" s="31">
        <v>234</v>
      </c>
      <c r="B237" s="31">
        <v>56</v>
      </c>
      <c r="H237" s="32">
        <f t="shared" si="6"/>
        <v>56</v>
      </c>
      <c r="I237" s="32">
        <f t="shared" si="7"/>
        <v>444.7192872443066</v>
      </c>
    </row>
    <row r="238" spans="1:9" ht="16.5" x14ac:dyDescent="0.2">
      <c r="A238" s="31">
        <v>235</v>
      </c>
      <c r="B238" s="31">
        <v>57</v>
      </c>
      <c r="H238" s="32">
        <f t="shared" si="6"/>
        <v>57</v>
      </c>
      <c r="I238" s="32">
        <f t="shared" si="7"/>
        <v>447.94788368052809</v>
      </c>
    </row>
    <row r="239" spans="1:9" ht="16.5" x14ac:dyDescent="0.2">
      <c r="A239" s="31">
        <v>236</v>
      </c>
      <c r="B239" s="31">
        <v>57</v>
      </c>
      <c r="H239" s="32">
        <f t="shared" si="6"/>
        <v>57</v>
      </c>
      <c r="I239" s="32">
        <f t="shared" si="7"/>
        <v>451.19262309893071</v>
      </c>
    </row>
    <row r="240" spans="1:9" ht="16.5" x14ac:dyDescent="0.2">
      <c r="A240" s="31">
        <v>237</v>
      </c>
      <c r="B240" s="31">
        <v>58</v>
      </c>
      <c r="H240" s="32">
        <f t="shared" si="6"/>
        <v>58</v>
      </c>
      <c r="I240" s="32">
        <f t="shared" si="7"/>
        <v>454.45358621442534</v>
      </c>
    </row>
    <row r="241" spans="1:9" ht="16.5" x14ac:dyDescent="0.2">
      <c r="A241" s="31">
        <v>238</v>
      </c>
      <c r="B241" s="31">
        <v>58</v>
      </c>
      <c r="H241" s="32">
        <f t="shared" si="6"/>
        <v>58</v>
      </c>
      <c r="I241" s="32">
        <f t="shared" si="7"/>
        <v>457.7308541454974</v>
      </c>
    </row>
    <row r="242" spans="1:9" ht="16.5" x14ac:dyDescent="0.2">
      <c r="A242" s="31">
        <v>239</v>
      </c>
      <c r="B242" s="31">
        <v>58</v>
      </c>
      <c r="H242" s="32">
        <f t="shared" si="6"/>
        <v>58</v>
      </c>
      <c r="I242" s="32">
        <f t="shared" si="7"/>
        <v>461.02450841622482</v>
      </c>
    </row>
    <row r="243" spans="1:9" ht="16.5" x14ac:dyDescent="0.2">
      <c r="A243" s="31">
        <v>240</v>
      </c>
      <c r="B243" s="31">
        <v>59</v>
      </c>
      <c r="H243" s="32">
        <f t="shared" si="6"/>
        <v>59</v>
      </c>
      <c r="I243" s="32">
        <f t="shared" si="7"/>
        <v>464.33463095830587</v>
      </c>
    </row>
    <row r="244" spans="1:9" ht="16.5" x14ac:dyDescent="0.2">
      <c r="A244" s="31">
        <v>241</v>
      </c>
      <c r="B244" s="31">
        <v>59</v>
      </c>
      <c r="H244" s="32">
        <f t="shared" si="6"/>
        <v>59</v>
      </c>
      <c r="I244" s="32">
        <f t="shared" si="7"/>
        <v>467.66130411309734</v>
      </c>
    </row>
    <row r="245" spans="1:9" ht="16.5" x14ac:dyDescent="0.2">
      <c r="A245" s="31">
        <v>242</v>
      </c>
      <c r="B245" s="31">
        <v>60</v>
      </c>
      <c r="H245" s="32">
        <f t="shared" si="6"/>
        <v>60</v>
      </c>
      <c r="I245" s="32">
        <f t="shared" si="7"/>
        <v>471.00461063366276</v>
      </c>
    </row>
    <row r="246" spans="1:9" ht="16.5" x14ac:dyDescent="0.2">
      <c r="A246" s="31">
        <v>243</v>
      </c>
      <c r="B246" s="31">
        <v>60</v>
      </c>
      <c r="H246" s="32">
        <f t="shared" si="6"/>
        <v>60</v>
      </c>
      <c r="I246" s="32">
        <f t="shared" si="7"/>
        <v>474.36463368683104</v>
      </c>
    </row>
    <row r="247" spans="1:9" ht="16.5" x14ac:dyDescent="0.2">
      <c r="A247" s="31">
        <v>244</v>
      </c>
      <c r="B247" s="31">
        <v>61</v>
      </c>
      <c r="H247" s="32">
        <f t="shared" si="6"/>
        <v>61</v>
      </c>
      <c r="I247" s="32">
        <f t="shared" si="7"/>
        <v>477.74145685526514</v>
      </c>
    </row>
    <row r="248" spans="1:9" ht="16.5" x14ac:dyDescent="0.2">
      <c r="A248" s="31">
        <v>245</v>
      </c>
      <c r="B248" s="31">
        <v>61</v>
      </c>
      <c r="H248" s="32">
        <f t="shared" si="6"/>
        <v>61</v>
      </c>
      <c r="I248" s="32">
        <f t="shared" si="7"/>
        <v>481.13516413954142</v>
      </c>
    </row>
    <row r="249" spans="1:9" ht="16.5" x14ac:dyDescent="0.2">
      <c r="A249" s="31">
        <v>246</v>
      </c>
      <c r="B249" s="31">
        <v>61</v>
      </c>
      <c r="H249" s="32">
        <f t="shared" si="6"/>
        <v>61</v>
      </c>
      <c r="I249" s="32">
        <f t="shared" si="7"/>
        <v>484.54583996023905</v>
      </c>
    </row>
    <row r="250" spans="1:9" ht="16.5" x14ac:dyDescent="0.2">
      <c r="A250" s="31">
        <v>247</v>
      </c>
      <c r="B250" s="31">
        <v>62</v>
      </c>
      <c r="H250" s="32">
        <f t="shared" si="6"/>
        <v>62</v>
      </c>
      <c r="I250" s="32">
        <f t="shared" si="7"/>
        <v>487.9735691600402</v>
      </c>
    </row>
    <row r="251" spans="1:9" ht="16.5" x14ac:dyDescent="0.2">
      <c r="A251" s="31">
        <v>248</v>
      </c>
      <c r="B251" s="31">
        <v>62</v>
      </c>
      <c r="H251" s="32">
        <f t="shared" si="6"/>
        <v>62</v>
      </c>
      <c r="I251" s="32">
        <f t="shared" si="7"/>
        <v>491.41843700584036</v>
      </c>
    </row>
    <row r="252" spans="1:9" ht="16.5" x14ac:dyDescent="0.2">
      <c r="A252" s="31">
        <v>249</v>
      </c>
      <c r="B252" s="31">
        <v>63</v>
      </c>
      <c r="H252" s="32">
        <f t="shared" si="6"/>
        <v>63</v>
      </c>
      <c r="I252" s="32">
        <f t="shared" si="7"/>
        <v>494.88052919086948</v>
      </c>
    </row>
    <row r="253" spans="1:9" ht="16.5" x14ac:dyDescent="0.2">
      <c r="A253" s="31">
        <v>250</v>
      </c>
      <c r="B253" s="31">
        <v>63</v>
      </c>
      <c r="H253" s="32">
        <f t="shared" si="6"/>
        <v>63</v>
      </c>
      <c r="I253" s="32">
        <f t="shared" si="7"/>
        <v>498.35993183682376</v>
      </c>
    </row>
    <row r="254" spans="1:9" ht="16.5" x14ac:dyDescent="0.2">
      <c r="A254" s="31">
        <v>251</v>
      </c>
      <c r="B254" s="31">
        <v>64</v>
      </c>
      <c r="H254" s="32">
        <f t="shared" si="6"/>
        <v>64</v>
      </c>
      <c r="I254" s="32">
        <f t="shared" si="7"/>
        <v>501.85673149600785</v>
      </c>
    </row>
    <row r="255" spans="1:9" ht="16.5" x14ac:dyDescent="0.2">
      <c r="A255" s="31">
        <v>252</v>
      </c>
      <c r="B255" s="31">
        <v>64</v>
      </c>
      <c r="H255" s="32">
        <f t="shared" si="6"/>
        <v>64</v>
      </c>
      <c r="I255" s="32">
        <f t="shared" si="7"/>
        <v>505.37101515348786</v>
      </c>
    </row>
    <row r="256" spans="1:9" ht="16.5" x14ac:dyDescent="0.2">
      <c r="A256" s="31">
        <v>253</v>
      </c>
      <c r="B256" s="31">
        <v>65</v>
      </c>
      <c r="H256" s="32">
        <f t="shared" si="6"/>
        <v>65</v>
      </c>
      <c r="I256" s="32">
        <f t="shared" si="7"/>
        <v>508.90287022925526</v>
      </c>
    </row>
    <row r="257" spans="1:9" ht="16.5" x14ac:dyDescent="0.2">
      <c r="A257" s="31">
        <v>254</v>
      </c>
      <c r="B257" s="31">
        <v>65</v>
      </c>
      <c r="H257" s="32">
        <f t="shared" si="6"/>
        <v>65</v>
      </c>
      <c r="I257" s="32">
        <f t="shared" si="7"/>
        <v>512.45238458040149</v>
      </c>
    </row>
    <row r="258" spans="1:9" ht="16.5" x14ac:dyDescent="0.2">
      <c r="A258" s="31">
        <v>255</v>
      </c>
      <c r="B258" s="31">
        <v>65</v>
      </c>
      <c r="H258" s="32">
        <f t="shared" si="6"/>
        <v>65</v>
      </c>
      <c r="I258" s="32">
        <f t="shared" si="7"/>
        <v>516.01964650330342</v>
      </c>
    </row>
    <row r="259" spans="1:9" ht="16.5" x14ac:dyDescent="0.2">
      <c r="A259" s="31">
        <v>256</v>
      </c>
      <c r="B259" s="31">
        <v>66</v>
      </c>
      <c r="H259" s="32">
        <f t="shared" si="6"/>
        <v>66</v>
      </c>
      <c r="I259" s="32">
        <f t="shared" si="7"/>
        <v>519.60474473581985</v>
      </c>
    </row>
    <row r="260" spans="1:9" ht="16.5" x14ac:dyDescent="0.2">
      <c r="A260" s="31">
        <v>257</v>
      </c>
      <c r="B260" s="31">
        <v>66</v>
      </c>
      <c r="H260" s="32">
        <f t="shared" si="6"/>
        <v>66</v>
      </c>
      <c r="I260" s="32">
        <f t="shared" si="7"/>
        <v>523.20776845949888</v>
      </c>
    </row>
    <row r="261" spans="1:9" ht="16.5" x14ac:dyDescent="0.2">
      <c r="A261" s="31">
        <v>258</v>
      </c>
      <c r="B261" s="31">
        <v>67</v>
      </c>
      <c r="H261" s="32">
        <f t="shared" ref="H261:H303" si="8">MAX(INT($K$3/$I$3*I261),1)</f>
        <v>67</v>
      </c>
      <c r="I261" s="32">
        <f t="shared" si="7"/>
        <v>526.82880730179636</v>
      </c>
    </row>
    <row r="262" spans="1:9" ht="16.5" x14ac:dyDescent="0.2">
      <c r="A262" s="31">
        <v>259</v>
      </c>
      <c r="B262" s="31">
        <v>67</v>
      </c>
      <c r="H262" s="32">
        <f t="shared" si="8"/>
        <v>67</v>
      </c>
      <c r="I262" s="32">
        <f t="shared" ref="I262:I303" si="9">(I261+$M$3)*$O$3</f>
        <v>530.46795133830528</v>
      </c>
    </row>
    <row r="263" spans="1:9" ht="16.5" x14ac:dyDescent="0.2">
      <c r="A263" s="31">
        <v>260</v>
      </c>
      <c r="B263" s="31">
        <v>68</v>
      </c>
      <c r="H263" s="32">
        <f t="shared" si="8"/>
        <v>68</v>
      </c>
      <c r="I263" s="32">
        <f t="shared" si="9"/>
        <v>534.12529109499678</v>
      </c>
    </row>
    <row r="264" spans="1:9" ht="16.5" x14ac:dyDescent="0.2">
      <c r="A264" s="31">
        <v>261</v>
      </c>
      <c r="B264" s="31">
        <v>68</v>
      </c>
      <c r="H264" s="32">
        <f t="shared" si="8"/>
        <v>68</v>
      </c>
      <c r="I264" s="32">
        <f t="shared" si="9"/>
        <v>537.80091755047169</v>
      </c>
    </row>
    <row r="265" spans="1:9" ht="16.5" x14ac:dyDescent="0.2">
      <c r="A265" s="31">
        <v>262</v>
      </c>
      <c r="B265" s="31">
        <v>69</v>
      </c>
      <c r="H265" s="32">
        <f t="shared" si="8"/>
        <v>69</v>
      </c>
      <c r="I265" s="32">
        <f t="shared" si="9"/>
        <v>541.49492213822396</v>
      </c>
    </row>
    <row r="266" spans="1:9" ht="16.5" x14ac:dyDescent="0.2">
      <c r="A266" s="31">
        <v>263</v>
      </c>
      <c r="B266" s="31">
        <v>69</v>
      </c>
      <c r="H266" s="32">
        <f t="shared" si="8"/>
        <v>69</v>
      </c>
      <c r="I266" s="32">
        <f t="shared" si="9"/>
        <v>545.20739674891502</v>
      </c>
    </row>
    <row r="267" spans="1:9" ht="16.5" x14ac:dyDescent="0.2">
      <c r="A267" s="31">
        <v>264</v>
      </c>
      <c r="B267" s="31">
        <v>70</v>
      </c>
      <c r="H267" s="32">
        <f t="shared" si="8"/>
        <v>70</v>
      </c>
      <c r="I267" s="32">
        <f t="shared" si="9"/>
        <v>548.93843373265952</v>
      </c>
    </row>
    <row r="268" spans="1:9" ht="16.5" x14ac:dyDescent="0.2">
      <c r="A268" s="31">
        <v>265</v>
      </c>
      <c r="B268" s="31">
        <v>70</v>
      </c>
      <c r="H268" s="32">
        <f t="shared" si="8"/>
        <v>70</v>
      </c>
      <c r="I268" s="32">
        <f t="shared" si="9"/>
        <v>552.68812590132279</v>
      </c>
    </row>
    <row r="269" spans="1:9" ht="16.5" x14ac:dyDescent="0.2">
      <c r="A269" s="31">
        <v>266</v>
      </c>
      <c r="B269" s="31">
        <v>71</v>
      </c>
      <c r="H269" s="32">
        <f t="shared" si="8"/>
        <v>71</v>
      </c>
      <c r="I269" s="32">
        <f t="shared" si="9"/>
        <v>556.45656653082938</v>
      </c>
    </row>
    <row r="270" spans="1:9" ht="16.5" x14ac:dyDescent="0.2">
      <c r="A270" s="31">
        <v>267</v>
      </c>
      <c r="B270" s="31">
        <v>71</v>
      </c>
      <c r="H270" s="32">
        <f t="shared" si="8"/>
        <v>71</v>
      </c>
      <c r="I270" s="32">
        <f t="shared" si="9"/>
        <v>560.24384936348349</v>
      </c>
    </row>
    <row r="271" spans="1:9" ht="16.5" x14ac:dyDescent="0.2">
      <c r="A271" s="31">
        <v>268</v>
      </c>
      <c r="B271" s="31">
        <v>72</v>
      </c>
      <c r="H271" s="32">
        <f t="shared" si="8"/>
        <v>72</v>
      </c>
      <c r="I271" s="32">
        <f t="shared" si="9"/>
        <v>564.05006861030085</v>
      </c>
    </row>
    <row r="272" spans="1:9" ht="16.5" x14ac:dyDescent="0.2">
      <c r="A272" s="31">
        <v>269</v>
      </c>
      <c r="B272" s="31">
        <v>72</v>
      </c>
      <c r="H272" s="32">
        <f t="shared" si="8"/>
        <v>72</v>
      </c>
      <c r="I272" s="32">
        <f t="shared" si="9"/>
        <v>567.87531895335235</v>
      </c>
    </row>
    <row r="273" spans="1:9" ht="16.5" x14ac:dyDescent="0.2">
      <c r="A273" s="31">
        <v>270</v>
      </c>
      <c r="B273" s="31">
        <v>73</v>
      </c>
      <c r="H273" s="32">
        <f t="shared" si="8"/>
        <v>73</v>
      </c>
      <c r="I273" s="32">
        <f t="shared" si="9"/>
        <v>571.71969554811903</v>
      </c>
    </row>
    <row r="274" spans="1:9" ht="16.5" x14ac:dyDescent="0.2">
      <c r="A274" s="31">
        <v>271</v>
      </c>
      <c r="B274" s="31">
        <v>73</v>
      </c>
      <c r="H274" s="32">
        <f t="shared" si="8"/>
        <v>73</v>
      </c>
      <c r="I274" s="32">
        <f t="shared" si="9"/>
        <v>575.58329402585957</v>
      </c>
    </row>
    <row r="275" spans="1:9" ht="16.5" x14ac:dyDescent="0.2">
      <c r="A275" s="31">
        <v>272</v>
      </c>
      <c r="B275" s="31">
        <v>74</v>
      </c>
      <c r="H275" s="32">
        <f t="shared" si="8"/>
        <v>74</v>
      </c>
      <c r="I275" s="32">
        <f t="shared" si="9"/>
        <v>579.46621049598878</v>
      </c>
    </row>
    <row r="276" spans="1:9" ht="16.5" x14ac:dyDescent="0.2">
      <c r="A276" s="31">
        <v>273</v>
      </c>
      <c r="B276" s="31">
        <v>74</v>
      </c>
      <c r="H276" s="32">
        <f t="shared" si="8"/>
        <v>74</v>
      </c>
      <c r="I276" s="32">
        <f t="shared" si="9"/>
        <v>583.36854154846867</v>
      </c>
    </row>
    <row r="277" spans="1:9" ht="16.5" x14ac:dyDescent="0.2">
      <c r="A277" s="31">
        <v>274</v>
      </c>
      <c r="B277" s="31">
        <v>75</v>
      </c>
      <c r="H277" s="32">
        <f t="shared" si="8"/>
        <v>75</v>
      </c>
      <c r="I277" s="32">
        <f t="shared" si="9"/>
        <v>587.29038425621093</v>
      </c>
    </row>
    <row r="278" spans="1:9" ht="16.5" x14ac:dyDescent="0.2">
      <c r="A278" s="31">
        <v>275</v>
      </c>
      <c r="B278" s="31">
        <v>75</v>
      </c>
      <c r="H278" s="32">
        <f t="shared" si="8"/>
        <v>75</v>
      </c>
      <c r="I278" s="32">
        <f t="shared" si="9"/>
        <v>591.23183617749191</v>
      </c>
    </row>
    <row r="279" spans="1:9" ht="16.5" x14ac:dyDescent="0.2">
      <c r="A279" s="31">
        <v>276</v>
      </c>
      <c r="B279" s="31">
        <v>76</v>
      </c>
      <c r="H279" s="32">
        <f t="shared" si="8"/>
        <v>76</v>
      </c>
      <c r="I279" s="32">
        <f t="shared" si="9"/>
        <v>595.19299535837933</v>
      </c>
    </row>
    <row r="280" spans="1:9" ht="16.5" x14ac:dyDescent="0.2">
      <c r="A280" s="31">
        <v>277</v>
      </c>
      <c r="B280" s="31">
        <v>76</v>
      </c>
      <c r="H280" s="32">
        <f t="shared" si="8"/>
        <v>76</v>
      </c>
      <c r="I280" s="32">
        <f t="shared" si="9"/>
        <v>599.17396033517116</v>
      </c>
    </row>
    <row r="281" spans="1:9" ht="16.5" x14ac:dyDescent="0.2">
      <c r="A281" s="31">
        <v>278</v>
      </c>
      <c r="B281" s="31">
        <v>77</v>
      </c>
      <c r="H281" s="32">
        <f t="shared" si="8"/>
        <v>77</v>
      </c>
      <c r="I281" s="32">
        <f t="shared" si="9"/>
        <v>603.17483013684694</v>
      </c>
    </row>
    <row r="282" spans="1:9" ht="16.5" x14ac:dyDescent="0.2">
      <c r="A282" s="31">
        <v>279</v>
      </c>
      <c r="B282" s="31">
        <v>77</v>
      </c>
      <c r="H282" s="32">
        <f t="shared" si="8"/>
        <v>77</v>
      </c>
      <c r="I282" s="32">
        <f t="shared" si="9"/>
        <v>607.19570428753116</v>
      </c>
    </row>
    <row r="283" spans="1:9" ht="16.5" x14ac:dyDescent="0.2">
      <c r="A283" s="31">
        <v>280</v>
      </c>
      <c r="B283" s="31">
        <v>78</v>
      </c>
      <c r="H283" s="32">
        <f t="shared" si="8"/>
        <v>78</v>
      </c>
      <c r="I283" s="32">
        <f t="shared" si="9"/>
        <v>611.23668280896879</v>
      </c>
    </row>
    <row r="284" spans="1:9" ht="16.5" x14ac:dyDescent="0.2">
      <c r="A284" s="31">
        <v>281</v>
      </c>
      <c r="B284" s="31">
        <v>78</v>
      </c>
      <c r="H284" s="32">
        <f t="shared" si="8"/>
        <v>78</v>
      </c>
      <c r="I284" s="32">
        <f t="shared" si="9"/>
        <v>615.29786622301356</v>
      </c>
    </row>
    <row r="285" spans="1:9" ht="16.5" x14ac:dyDescent="0.2">
      <c r="A285" s="31">
        <v>282</v>
      </c>
      <c r="B285" s="31">
        <v>79</v>
      </c>
      <c r="H285" s="32">
        <f t="shared" si="8"/>
        <v>79</v>
      </c>
      <c r="I285" s="32">
        <f t="shared" si="9"/>
        <v>619.37935555412855</v>
      </c>
    </row>
    <row r="286" spans="1:9" ht="16.5" x14ac:dyDescent="0.2">
      <c r="A286" s="31">
        <v>283</v>
      </c>
      <c r="B286" s="31">
        <v>79</v>
      </c>
      <c r="H286" s="32">
        <f t="shared" si="8"/>
        <v>79</v>
      </c>
      <c r="I286" s="32">
        <f t="shared" si="9"/>
        <v>623.4812523318991</v>
      </c>
    </row>
    <row r="287" spans="1:9" ht="16.5" x14ac:dyDescent="0.2">
      <c r="A287" s="31">
        <v>284</v>
      </c>
      <c r="B287" s="31">
        <v>80</v>
      </c>
      <c r="H287" s="32">
        <f t="shared" si="8"/>
        <v>80</v>
      </c>
      <c r="I287" s="32">
        <f t="shared" si="9"/>
        <v>627.60365859355852</v>
      </c>
    </row>
    <row r="288" spans="1:9" ht="16.5" x14ac:dyDescent="0.2">
      <c r="A288" s="31">
        <v>285</v>
      </c>
      <c r="B288" s="31">
        <v>80</v>
      </c>
      <c r="H288" s="32">
        <f t="shared" si="8"/>
        <v>80</v>
      </c>
      <c r="I288" s="32">
        <f t="shared" si="9"/>
        <v>631.7466768865263</v>
      </c>
    </row>
    <row r="289" spans="1:9" ht="16.5" x14ac:dyDescent="0.2">
      <c r="A289" s="31">
        <v>286</v>
      </c>
      <c r="B289" s="31">
        <v>81</v>
      </c>
      <c r="H289" s="32">
        <f t="shared" si="8"/>
        <v>81</v>
      </c>
      <c r="I289" s="32">
        <f t="shared" si="9"/>
        <v>635.91041027095889</v>
      </c>
    </row>
    <row r="290" spans="1:9" ht="16.5" x14ac:dyDescent="0.2">
      <c r="A290" s="31">
        <v>287</v>
      </c>
      <c r="B290" s="31">
        <v>81</v>
      </c>
      <c r="H290" s="32">
        <f t="shared" si="8"/>
        <v>81</v>
      </c>
      <c r="I290" s="32">
        <f t="shared" si="9"/>
        <v>640.09496232231356</v>
      </c>
    </row>
    <row r="291" spans="1:9" ht="16.5" x14ac:dyDescent="0.2">
      <c r="A291" s="31">
        <v>288</v>
      </c>
      <c r="B291" s="31">
        <v>82</v>
      </c>
      <c r="H291" s="32">
        <f t="shared" si="8"/>
        <v>82</v>
      </c>
      <c r="I291" s="32">
        <f t="shared" si="9"/>
        <v>644.30043713392502</v>
      </c>
    </row>
    <row r="292" spans="1:9" ht="16.5" x14ac:dyDescent="0.2">
      <c r="A292" s="31">
        <v>289</v>
      </c>
      <c r="B292" s="31">
        <v>82</v>
      </c>
      <c r="H292" s="32">
        <f t="shared" si="8"/>
        <v>82</v>
      </c>
      <c r="I292" s="32">
        <f t="shared" si="9"/>
        <v>648.52693931959459</v>
      </c>
    </row>
    <row r="293" spans="1:9" ht="16.5" x14ac:dyDescent="0.2">
      <c r="A293" s="31">
        <v>290</v>
      </c>
      <c r="B293" s="31">
        <v>83</v>
      </c>
      <c r="H293" s="32">
        <f t="shared" si="8"/>
        <v>83</v>
      </c>
      <c r="I293" s="32">
        <f t="shared" si="9"/>
        <v>652.77457401619245</v>
      </c>
    </row>
    <row r="294" spans="1:9" ht="16.5" x14ac:dyDescent="0.2">
      <c r="A294" s="31">
        <v>291</v>
      </c>
      <c r="B294" s="31">
        <v>83</v>
      </c>
      <c r="H294" s="32">
        <f t="shared" si="8"/>
        <v>83</v>
      </c>
      <c r="I294" s="32">
        <f t="shared" si="9"/>
        <v>657.04344688627339</v>
      </c>
    </row>
    <row r="295" spans="1:9" ht="16.5" x14ac:dyDescent="0.2">
      <c r="A295" s="31">
        <v>292</v>
      </c>
      <c r="B295" s="31">
        <v>84</v>
      </c>
      <c r="H295" s="32">
        <f t="shared" si="8"/>
        <v>84</v>
      </c>
      <c r="I295" s="32">
        <f t="shared" si="9"/>
        <v>661.33366412070473</v>
      </c>
    </row>
    <row r="296" spans="1:9" ht="16.5" x14ac:dyDescent="0.2">
      <c r="A296" s="31">
        <v>293</v>
      </c>
      <c r="B296" s="31">
        <v>85</v>
      </c>
      <c r="H296" s="32">
        <f t="shared" si="8"/>
        <v>85</v>
      </c>
      <c r="I296" s="32">
        <f t="shared" si="9"/>
        <v>665.64533244130814</v>
      </c>
    </row>
    <row r="297" spans="1:9" ht="16.5" x14ac:dyDescent="0.2">
      <c r="A297" s="31">
        <v>294</v>
      </c>
      <c r="B297" s="31">
        <v>85</v>
      </c>
      <c r="H297" s="32">
        <f t="shared" si="8"/>
        <v>85</v>
      </c>
      <c r="I297" s="32">
        <f t="shared" si="9"/>
        <v>669.97855910351461</v>
      </c>
    </row>
    <row r="298" spans="1:9" ht="16.5" x14ac:dyDescent="0.2">
      <c r="A298" s="31">
        <v>295</v>
      </c>
      <c r="B298" s="31">
        <v>86</v>
      </c>
      <c r="H298" s="32">
        <f t="shared" si="8"/>
        <v>86</v>
      </c>
      <c r="I298" s="32">
        <f t="shared" si="9"/>
        <v>674.33345189903207</v>
      </c>
    </row>
    <row r="299" spans="1:9" ht="16.5" x14ac:dyDescent="0.2">
      <c r="A299" s="31">
        <v>296</v>
      </c>
      <c r="B299" s="31">
        <v>86</v>
      </c>
      <c r="H299" s="32">
        <f t="shared" si="8"/>
        <v>86</v>
      </c>
      <c r="I299" s="32">
        <f t="shared" si="9"/>
        <v>678.71011915852716</v>
      </c>
    </row>
    <row r="300" spans="1:9" ht="16.5" x14ac:dyDescent="0.2">
      <c r="A300" s="31">
        <v>297</v>
      </c>
      <c r="B300" s="31">
        <v>87</v>
      </c>
      <c r="H300" s="32">
        <f t="shared" si="8"/>
        <v>87</v>
      </c>
      <c r="I300" s="32">
        <f t="shared" si="9"/>
        <v>683.10866975431975</v>
      </c>
    </row>
    <row r="301" spans="1:9" ht="16.5" x14ac:dyDescent="0.2">
      <c r="A301" s="31">
        <v>298</v>
      </c>
      <c r="B301" s="31">
        <v>88</v>
      </c>
      <c r="H301" s="32">
        <f t="shared" si="8"/>
        <v>87</v>
      </c>
      <c r="I301" s="32">
        <f t="shared" si="9"/>
        <v>687.52921310309125</v>
      </c>
    </row>
    <row r="302" spans="1:9" ht="16.5" x14ac:dyDescent="0.2">
      <c r="A302" s="31">
        <v>299</v>
      </c>
      <c r="B302" s="31">
        <v>89</v>
      </c>
      <c r="H302" s="32">
        <f t="shared" si="8"/>
        <v>88</v>
      </c>
      <c r="I302" s="32">
        <f t="shared" si="9"/>
        <v>691.97185916860667</v>
      </c>
    </row>
    <row r="303" spans="1:9" ht="16.5" x14ac:dyDescent="0.2">
      <c r="A303" s="31">
        <v>300</v>
      </c>
      <c r="B303" s="31">
        <v>90</v>
      </c>
      <c r="H303" s="32">
        <f t="shared" si="8"/>
        <v>89</v>
      </c>
      <c r="I303" s="32">
        <f t="shared" si="9"/>
        <v>696.43671846444965</v>
      </c>
    </row>
  </sheetData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0CE788-DC27-48BB-A5F5-9871387CD65F}">
  <dimension ref="A1:AF411"/>
  <sheetViews>
    <sheetView workbookViewId="0">
      <selection activeCell="C1" sqref="C1"/>
    </sheetView>
  </sheetViews>
  <sheetFormatPr defaultRowHeight="14.25" x14ac:dyDescent="0.2"/>
  <cols>
    <col min="2" max="2" width="12.625" customWidth="1"/>
    <col min="3" max="3" width="10.5" customWidth="1"/>
    <col min="5" max="5" width="15.375" customWidth="1"/>
    <col min="6" max="6" width="10.25" customWidth="1"/>
    <col min="8" max="8" width="12" customWidth="1"/>
  </cols>
  <sheetData>
    <row r="1" spans="1:32" ht="15" x14ac:dyDescent="0.2">
      <c r="A1" s="26" t="s">
        <v>212</v>
      </c>
      <c r="B1" s="26" t="s">
        <v>213</v>
      </c>
      <c r="C1" s="26" t="s">
        <v>214</v>
      </c>
      <c r="D1" s="26" t="s">
        <v>215</v>
      </c>
      <c r="E1" s="26" t="s">
        <v>234</v>
      </c>
      <c r="F1" s="26" t="s">
        <v>252</v>
      </c>
      <c r="G1" s="26" t="s">
        <v>216</v>
      </c>
      <c r="H1" s="26" t="s">
        <v>217</v>
      </c>
    </row>
    <row r="2" spans="1:32" x14ac:dyDescent="0.2">
      <c r="A2" t="s">
        <v>248</v>
      </c>
      <c r="B2" t="s">
        <v>248</v>
      </c>
      <c r="C2" t="s">
        <v>248</v>
      </c>
      <c r="D2" t="s">
        <v>248</v>
      </c>
      <c r="E2" t="s">
        <v>249</v>
      </c>
      <c r="F2" t="s">
        <v>248</v>
      </c>
      <c r="G2" t="s">
        <v>248</v>
      </c>
      <c r="H2" t="s">
        <v>250</v>
      </c>
      <c r="Q2" t="s">
        <v>218</v>
      </c>
      <c r="R2" t="s">
        <v>219</v>
      </c>
      <c r="S2" t="s">
        <v>220</v>
      </c>
      <c r="T2" t="s">
        <v>221</v>
      </c>
      <c r="U2" t="s">
        <v>222</v>
      </c>
      <c r="V2" s="35" t="s">
        <v>223</v>
      </c>
      <c r="W2" s="25" t="s">
        <v>224</v>
      </c>
      <c r="X2" s="25" t="s">
        <v>225</v>
      </c>
      <c r="Y2" s="25" t="s">
        <v>226</v>
      </c>
      <c r="Z2" s="25" t="s">
        <v>227</v>
      </c>
      <c r="AA2" s="25" t="s">
        <v>228</v>
      </c>
      <c r="AB2" s="25" t="s">
        <v>229</v>
      </c>
      <c r="AC2" s="25" t="s">
        <v>230</v>
      </c>
      <c r="AD2" s="25" t="s">
        <v>231</v>
      </c>
      <c r="AE2" s="25" t="s">
        <v>232</v>
      </c>
      <c r="AF2" s="25" t="s">
        <v>233</v>
      </c>
    </row>
    <row r="3" spans="1:32" ht="15" x14ac:dyDescent="0.2">
      <c r="A3" s="27" t="s">
        <v>241</v>
      </c>
      <c r="B3" s="27" t="s">
        <v>242</v>
      </c>
      <c r="C3" s="27" t="s">
        <v>243</v>
      </c>
      <c r="D3" s="27" t="s">
        <v>244</v>
      </c>
      <c r="E3" s="27" t="s">
        <v>245</v>
      </c>
      <c r="F3" s="27" t="s">
        <v>251</v>
      </c>
      <c r="G3" s="27" t="s">
        <v>246</v>
      </c>
      <c r="H3" s="27" t="s">
        <v>247</v>
      </c>
      <c r="Q3" t="s">
        <v>235</v>
      </c>
      <c r="R3" t="s">
        <v>236</v>
      </c>
      <c r="S3" t="s">
        <v>237</v>
      </c>
      <c r="T3" t="s">
        <v>238</v>
      </c>
      <c r="U3" t="s">
        <v>239</v>
      </c>
      <c r="V3" t="s">
        <v>240</v>
      </c>
    </row>
    <row r="4" spans="1:32" ht="16.5" x14ac:dyDescent="0.2">
      <c r="A4" s="31">
        <v>1</v>
      </c>
      <c r="B4" s="31">
        <v>1</v>
      </c>
      <c r="C4" s="31">
        <v>1</v>
      </c>
      <c r="D4" s="31">
        <v>1</v>
      </c>
      <c r="E4" s="32" t="str">
        <f>INDEX($Q$2:$AF$2,B4)&amp;C4&amp;"星"&amp;INDEX($Q$3:$V$3,D4)</f>
        <v>凤凰座1星武器</v>
      </c>
      <c r="F4" s="32">
        <f>20000000+B4*1000+C4*100+D4*10</f>
        <v>20001110</v>
      </c>
      <c r="G4" s="31">
        <v>1</v>
      </c>
      <c r="H4" s="31">
        <v>1</v>
      </c>
      <c r="N4" s="32">
        <f>INDEX(数值规划!$I$6:$I$14,星盘镶嵌!C4)</f>
        <v>1</v>
      </c>
      <c r="O4" s="32">
        <f>IF(D4=1,INDEX(数值规划!$J$6:$J$14,星盘镶嵌!C4),"")</f>
        <v>1</v>
      </c>
    </row>
    <row r="5" spans="1:32" ht="16.5" x14ac:dyDescent="0.2">
      <c r="A5" s="31">
        <v>2</v>
      </c>
      <c r="B5" s="31">
        <v>1</v>
      </c>
      <c r="C5" s="31">
        <v>1</v>
      </c>
      <c r="D5" s="31">
        <v>2</v>
      </c>
      <c r="E5" s="32" t="str">
        <f t="shared" ref="E5:E68" si="0">INDEX($Q$2:$AF$2,B5)&amp;C5&amp;"星"&amp;INDEX($Q$3:$V$3,D5)</f>
        <v>凤凰座1星头盔</v>
      </c>
      <c r="F5" s="32">
        <f t="shared" ref="F5:F68" si="1">20000000+B5*1000+C5*100+D5*10</f>
        <v>20001120</v>
      </c>
      <c r="G5" s="31">
        <v>1</v>
      </c>
      <c r="H5" s="31" t="s">
        <v>253</v>
      </c>
      <c r="N5" s="32">
        <f>INDEX(数值规划!$I$6:$I$14,星盘镶嵌!C5)</f>
        <v>1</v>
      </c>
      <c r="O5" s="32" t="str">
        <f>IF(D5=1,INDEX(数值规划!$J$6:$J$14,星盘镶嵌!C5),"")</f>
        <v/>
      </c>
    </row>
    <row r="6" spans="1:32" ht="16.5" x14ac:dyDescent="0.2">
      <c r="A6" s="31">
        <v>3</v>
      </c>
      <c r="B6" s="31">
        <v>1</v>
      </c>
      <c r="C6" s="31">
        <v>1</v>
      </c>
      <c r="D6" s="31">
        <v>3</v>
      </c>
      <c r="E6" s="32" t="str">
        <f t="shared" si="0"/>
        <v>凤凰座1星肩甲</v>
      </c>
      <c r="F6" s="32">
        <f t="shared" si="1"/>
        <v>20001130</v>
      </c>
      <c r="G6" s="31">
        <v>1</v>
      </c>
      <c r="H6" s="31" t="s">
        <v>253</v>
      </c>
      <c r="N6" s="32">
        <f>INDEX(数值规划!$I$6:$I$14,星盘镶嵌!C6)</f>
        <v>1</v>
      </c>
      <c r="O6" s="32" t="str">
        <f>IF(D6=1,INDEX(数值规划!$J$6:$J$14,星盘镶嵌!C6),"")</f>
        <v/>
      </c>
    </row>
    <row r="7" spans="1:32" ht="16.5" x14ac:dyDescent="0.2">
      <c r="A7" s="31">
        <v>4</v>
      </c>
      <c r="B7" s="31">
        <v>1</v>
      </c>
      <c r="C7" s="31">
        <v>1</v>
      </c>
      <c r="D7" s="31">
        <v>4</v>
      </c>
      <c r="E7" s="32" t="str">
        <f t="shared" si="0"/>
        <v>凤凰座1星衣服</v>
      </c>
      <c r="F7" s="32">
        <f t="shared" si="1"/>
        <v>20001140</v>
      </c>
      <c r="G7" s="31">
        <v>1</v>
      </c>
      <c r="H7" s="31" t="s">
        <v>253</v>
      </c>
      <c r="N7" s="32">
        <f>INDEX(数值规划!$I$6:$I$14,星盘镶嵌!C7)</f>
        <v>1</v>
      </c>
      <c r="O7" s="32" t="str">
        <f>IF(D7=1,INDEX(数值规划!$J$6:$J$14,星盘镶嵌!C7),"")</f>
        <v/>
      </c>
    </row>
    <row r="8" spans="1:32" ht="16.5" x14ac:dyDescent="0.2">
      <c r="A8" s="31">
        <v>5</v>
      </c>
      <c r="B8" s="31">
        <v>1</v>
      </c>
      <c r="C8" s="31">
        <v>1</v>
      </c>
      <c r="D8" s="31">
        <v>5</v>
      </c>
      <c r="E8" s="32" t="str">
        <f t="shared" si="0"/>
        <v>凤凰座1星裤子</v>
      </c>
      <c r="F8" s="32">
        <f t="shared" si="1"/>
        <v>20001150</v>
      </c>
      <c r="G8" s="31">
        <v>1</v>
      </c>
      <c r="H8" s="31" t="s">
        <v>253</v>
      </c>
      <c r="N8" s="32">
        <f>INDEX(数值规划!$I$6:$I$14,星盘镶嵌!C8)</f>
        <v>1</v>
      </c>
      <c r="O8" s="32" t="str">
        <f>IF(D8=1,INDEX(数值规划!$J$6:$J$14,星盘镶嵌!C8),"")</f>
        <v/>
      </c>
    </row>
    <row r="9" spans="1:32" ht="16.5" x14ac:dyDescent="0.2">
      <c r="A9" s="31">
        <v>6</v>
      </c>
      <c r="B9" s="31">
        <v>1</v>
      </c>
      <c r="C9" s="31">
        <v>1</v>
      </c>
      <c r="D9" s="31">
        <v>6</v>
      </c>
      <c r="E9" s="32" t="str">
        <f t="shared" si="0"/>
        <v>凤凰座1星鞋子</v>
      </c>
      <c r="F9" s="32">
        <f t="shared" si="1"/>
        <v>20001160</v>
      </c>
      <c r="G9" s="31">
        <v>1</v>
      </c>
      <c r="H9" s="31" t="s">
        <v>253</v>
      </c>
      <c r="N9" s="32">
        <f>INDEX(数值规划!$I$6:$I$14,星盘镶嵌!C9)</f>
        <v>1</v>
      </c>
      <c r="O9" s="32" t="str">
        <f>IF(D9=1,INDEX(数值规划!$J$6:$J$14,星盘镶嵌!C9),"")</f>
        <v/>
      </c>
    </row>
    <row r="10" spans="1:32" ht="16.5" x14ac:dyDescent="0.2">
      <c r="A10" s="31">
        <v>7</v>
      </c>
      <c r="B10" s="31">
        <v>1</v>
      </c>
      <c r="C10" s="31">
        <v>2</v>
      </c>
      <c r="D10" s="31">
        <v>1</v>
      </c>
      <c r="E10" s="32" t="str">
        <f t="shared" si="0"/>
        <v>凤凰座2星武器</v>
      </c>
      <c r="F10" s="32">
        <f t="shared" si="1"/>
        <v>20001210</v>
      </c>
      <c r="G10" s="31">
        <v>2</v>
      </c>
      <c r="H10" s="31">
        <v>3</v>
      </c>
      <c r="N10" s="32">
        <f>INDEX(数值规划!$I$6:$I$14,星盘镶嵌!C10)</f>
        <v>2</v>
      </c>
      <c r="O10" s="32">
        <f>IF(D10=1,INDEX(数值规划!$J$6:$J$14,星盘镶嵌!C10),"")</f>
        <v>3</v>
      </c>
    </row>
    <row r="11" spans="1:32" ht="16.5" x14ac:dyDescent="0.2">
      <c r="A11" s="31">
        <v>8</v>
      </c>
      <c r="B11" s="31">
        <v>1</v>
      </c>
      <c r="C11" s="31">
        <v>2</v>
      </c>
      <c r="D11" s="31">
        <v>2</v>
      </c>
      <c r="E11" s="32" t="str">
        <f t="shared" si="0"/>
        <v>凤凰座2星头盔</v>
      </c>
      <c r="F11" s="32">
        <f t="shared" si="1"/>
        <v>20001220</v>
      </c>
      <c r="G11" s="31">
        <v>2</v>
      </c>
      <c r="H11" s="31" t="s">
        <v>253</v>
      </c>
      <c r="N11" s="32">
        <f>INDEX(数值规划!$I$6:$I$14,星盘镶嵌!C11)</f>
        <v>2</v>
      </c>
      <c r="O11" s="32" t="str">
        <f>IF(D11=1,INDEX(数值规划!$J$6:$J$14,星盘镶嵌!C11),"")</f>
        <v/>
      </c>
    </row>
    <row r="12" spans="1:32" ht="16.5" x14ac:dyDescent="0.2">
      <c r="A12" s="31">
        <v>9</v>
      </c>
      <c r="B12" s="31">
        <v>1</v>
      </c>
      <c r="C12" s="31">
        <v>2</v>
      </c>
      <c r="D12" s="31">
        <v>3</v>
      </c>
      <c r="E12" s="32" t="str">
        <f t="shared" si="0"/>
        <v>凤凰座2星肩甲</v>
      </c>
      <c r="F12" s="32">
        <f t="shared" si="1"/>
        <v>20001230</v>
      </c>
      <c r="G12" s="31">
        <v>2</v>
      </c>
      <c r="H12" s="31" t="s">
        <v>253</v>
      </c>
      <c r="N12" s="32">
        <f>INDEX(数值规划!$I$6:$I$14,星盘镶嵌!C12)</f>
        <v>2</v>
      </c>
      <c r="O12" s="32" t="str">
        <f>IF(D12=1,INDEX(数值规划!$J$6:$J$14,星盘镶嵌!C12),"")</f>
        <v/>
      </c>
    </row>
    <row r="13" spans="1:32" ht="16.5" x14ac:dyDescent="0.2">
      <c r="A13" s="31">
        <v>10</v>
      </c>
      <c r="B13" s="31">
        <v>1</v>
      </c>
      <c r="C13" s="31">
        <v>2</v>
      </c>
      <c r="D13" s="31">
        <v>4</v>
      </c>
      <c r="E13" s="32" t="str">
        <f t="shared" si="0"/>
        <v>凤凰座2星衣服</v>
      </c>
      <c r="F13" s="32">
        <f t="shared" si="1"/>
        <v>20001240</v>
      </c>
      <c r="G13" s="31">
        <v>2</v>
      </c>
      <c r="H13" s="31" t="s">
        <v>253</v>
      </c>
      <c r="N13" s="32">
        <f>INDEX(数值规划!$I$6:$I$14,星盘镶嵌!C13)</f>
        <v>2</v>
      </c>
      <c r="O13" s="32" t="str">
        <f>IF(D13=1,INDEX(数值规划!$J$6:$J$14,星盘镶嵌!C13),"")</f>
        <v/>
      </c>
    </row>
    <row r="14" spans="1:32" ht="16.5" x14ac:dyDescent="0.2">
      <c r="A14" s="31">
        <v>11</v>
      </c>
      <c r="B14" s="31">
        <v>1</v>
      </c>
      <c r="C14" s="31">
        <v>2</v>
      </c>
      <c r="D14" s="31">
        <v>5</v>
      </c>
      <c r="E14" s="32" t="str">
        <f t="shared" si="0"/>
        <v>凤凰座2星裤子</v>
      </c>
      <c r="F14" s="32">
        <f t="shared" si="1"/>
        <v>20001250</v>
      </c>
      <c r="G14" s="31">
        <v>2</v>
      </c>
      <c r="H14" s="31" t="s">
        <v>253</v>
      </c>
      <c r="N14" s="32">
        <f>INDEX(数值规划!$I$6:$I$14,星盘镶嵌!C14)</f>
        <v>2</v>
      </c>
      <c r="O14" s="32" t="str">
        <f>IF(D14=1,INDEX(数值规划!$J$6:$J$14,星盘镶嵌!C14),"")</f>
        <v/>
      </c>
    </row>
    <row r="15" spans="1:32" ht="16.5" x14ac:dyDescent="0.2">
      <c r="A15" s="31">
        <v>12</v>
      </c>
      <c r="B15" s="31">
        <v>1</v>
      </c>
      <c r="C15" s="31">
        <v>2</v>
      </c>
      <c r="D15" s="31">
        <v>6</v>
      </c>
      <c r="E15" s="32" t="str">
        <f t="shared" si="0"/>
        <v>凤凰座2星鞋子</v>
      </c>
      <c r="F15" s="32">
        <f t="shared" si="1"/>
        <v>20001260</v>
      </c>
      <c r="G15" s="31">
        <v>2</v>
      </c>
      <c r="H15" s="31" t="s">
        <v>253</v>
      </c>
      <c r="N15" s="32">
        <f>INDEX(数值规划!$I$6:$I$14,星盘镶嵌!C15)</f>
        <v>2</v>
      </c>
      <c r="O15" s="32" t="str">
        <f>IF(D15=1,INDEX(数值规划!$J$6:$J$14,星盘镶嵌!C15),"")</f>
        <v/>
      </c>
    </row>
    <row r="16" spans="1:32" ht="16.5" x14ac:dyDescent="0.2">
      <c r="A16" s="31">
        <v>13</v>
      </c>
      <c r="B16" s="31">
        <v>1</v>
      </c>
      <c r="C16" s="31">
        <v>3</v>
      </c>
      <c r="D16" s="31">
        <v>1</v>
      </c>
      <c r="E16" s="32" t="str">
        <f t="shared" si="0"/>
        <v>凤凰座3星武器</v>
      </c>
      <c r="F16" s="32">
        <f t="shared" si="1"/>
        <v>20001310</v>
      </c>
      <c r="G16" s="31">
        <v>4</v>
      </c>
      <c r="H16" s="31">
        <v>6</v>
      </c>
      <c r="N16" s="32">
        <f>INDEX(数值规划!$I$6:$I$14,星盘镶嵌!C16)</f>
        <v>4</v>
      </c>
      <c r="O16" s="32">
        <f>IF(D16=1,INDEX(数值规划!$J$6:$J$14,星盘镶嵌!C16),"")</f>
        <v>6</v>
      </c>
    </row>
    <row r="17" spans="1:15" ht="16.5" x14ac:dyDescent="0.2">
      <c r="A17" s="31">
        <v>14</v>
      </c>
      <c r="B17" s="31">
        <v>1</v>
      </c>
      <c r="C17" s="31">
        <v>3</v>
      </c>
      <c r="D17" s="31">
        <v>2</v>
      </c>
      <c r="E17" s="32" t="str">
        <f t="shared" si="0"/>
        <v>凤凰座3星头盔</v>
      </c>
      <c r="F17" s="32">
        <f t="shared" si="1"/>
        <v>20001320</v>
      </c>
      <c r="G17" s="31">
        <v>4</v>
      </c>
      <c r="H17" s="31" t="s">
        <v>253</v>
      </c>
      <c r="N17" s="32">
        <f>INDEX(数值规划!$I$6:$I$14,星盘镶嵌!C17)</f>
        <v>4</v>
      </c>
      <c r="O17" s="32" t="str">
        <f>IF(D17=1,INDEX(数值规划!$J$6:$J$14,星盘镶嵌!C17),"")</f>
        <v/>
      </c>
    </row>
    <row r="18" spans="1:15" ht="16.5" x14ac:dyDescent="0.2">
      <c r="A18" s="31">
        <v>15</v>
      </c>
      <c r="B18" s="31">
        <v>1</v>
      </c>
      <c r="C18" s="31">
        <v>3</v>
      </c>
      <c r="D18" s="31">
        <v>3</v>
      </c>
      <c r="E18" s="32" t="str">
        <f t="shared" si="0"/>
        <v>凤凰座3星肩甲</v>
      </c>
      <c r="F18" s="32">
        <f t="shared" si="1"/>
        <v>20001330</v>
      </c>
      <c r="G18" s="31">
        <v>4</v>
      </c>
      <c r="H18" s="31" t="s">
        <v>253</v>
      </c>
      <c r="N18" s="32">
        <f>INDEX(数值规划!$I$6:$I$14,星盘镶嵌!C18)</f>
        <v>4</v>
      </c>
      <c r="O18" s="32" t="str">
        <f>IF(D18=1,INDEX(数值规划!$J$6:$J$14,星盘镶嵌!C18),"")</f>
        <v/>
      </c>
    </row>
    <row r="19" spans="1:15" ht="16.5" x14ac:dyDescent="0.2">
      <c r="A19" s="31">
        <v>16</v>
      </c>
      <c r="B19" s="31">
        <v>1</v>
      </c>
      <c r="C19" s="31">
        <v>3</v>
      </c>
      <c r="D19" s="31">
        <v>4</v>
      </c>
      <c r="E19" s="32" t="str">
        <f t="shared" si="0"/>
        <v>凤凰座3星衣服</v>
      </c>
      <c r="F19" s="32">
        <f t="shared" si="1"/>
        <v>20001340</v>
      </c>
      <c r="G19" s="31">
        <v>4</v>
      </c>
      <c r="H19" s="31" t="s">
        <v>253</v>
      </c>
      <c r="N19" s="32">
        <f>INDEX(数值规划!$I$6:$I$14,星盘镶嵌!C19)</f>
        <v>4</v>
      </c>
      <c r="O19" s="32" t="str">
        <f>IF(D19=1,INDEX(数值规划!$J$6:$J$14,星盘镶嵌!C19),"")</f>
        <v/>
      </c>
    </row>
    <row r="20" spans="1:15" ht="16.5" x14ac:dyDescent="0.2">
      <c r="A20" s="31">
        <v>17</v>
      </c>
      <c r="B20" s="31">
        <v>1</v>
      </c>
      <c r="C20" s="31">
        <v>3</v>
      </c>
      <c r="D20" s="31">
        <v>5</v>
      </c>
      <c r="E20" s="32" t="str">
        <f t="shared" si="0"/>
        <v>凤凰座3星裤子</v>
      </c>
      <c r="F20" s="32">
        <f t="shared" si="1"/>
        <v>20001350</v>
      </c>
      <c r="G20" s="31">
        <v>4</v>
      </c>
      <c r="H20" s="31" t="s">
        <v>253</v>
      </c>
      <c r="N20" s="32">
        <f>INDEX(数值规划!$I$6:$I$14,星盘镶嵌!C20)</f>
        <v>4</v>
      </c>
      <c r="O20" s="32" t="str">
        <f>IF(D20=1,INDEX(数值规划!$J$6:$J$14,星盘镶嵌!C20),"")</f>
        <v/>
      </c>
    </row>
    <row r="21" spans="1:15" ht="16.5" x14ac:dyDescent="0.2">
      <c r="A21" s="31">
        <v>18</v>
      </c>
      <c r="B21" s="31">
        <v>1</v>
      </c>
      <c r="C21" s="31">
        <v>3</v>
      </c>
      <c r="D21" s="31">
        <v>6</v>
      </c>
      <c r="E21" s="32" t="str">
        <f t="shared" si="0"/>
        <v>凤凰座3星鞋子</v>
      </c>
      <c r="F21" s="32">
        <f t="shared" si="1"/>
        <v>20001360</v>
      </c>
      <c r="G21" s="31">
        <v>4</v>
      </c>
      <c r="H21" s="31" t="s">
        <v>253</v>
      </c>
      <c r="N21" s="32">
        <f>INDEX(数值规划!$I$6:$I$14,星盘镶嵌!C21)</f>
        <v>4</v>
      </c>
      <c r="O21" s="32" t="str">
        <f>IF(D21=1,INDEX(数值规划!$J$6:$J$14,星盘镶嵌!C21),"")</f>
        <v/>
      </c>
    </row>
    <row r="22" spans="1:15" ht="16.5" x14ac:dyDescent="0.2">
      <c r="A22" s="31">
        <v>19</v>
      </c>
      <c r="B22" s="31">
        <v>1</v>
      </c>
      <c r="C22" s="31">
        <v>4</v>
      </c>
      <c r="D22" s="31">
        <v>1</v>
      </c>
      <c r="E22" s="32" t="str">
        <f t="shared" si="0"/>
        <v>凤凰座4星武器</v>
      </c>
      <c r="F22" s="32">
        <f t="shared" si="1"/>
        <v>20001410</v>
      </c>
      <c r="G22" s="31">
        <v>7</v>
      </c>
      <c r="H22" s="31">
        <v>10</v>
      </c>
      <c r="N22" s="32">
        <f>INDEX(数值规划!$I$6:$I$14,星盘镶嵌!C22)</f>
        <v>7</v>
      </c>
      <c r="O22" s="32">
        <f>IF(D22=1,INDEX(数值规划!$J$6:$J$14,星盘镶嵌!C22),"")</f>
        <v>10</v>
      </c>
    </row>
    <row r="23" spans="1:15" ht="16.5" x14ac:dyDescent="0.2">
      <c r="A23" s="31">
        <v>20</v>
      </c>
      <c r="B23" s="31">
        <v>1</v>
      </c>
      <c r="C23" s="31">
        <v>4</v>
      </c>
      <c r="D23" s="31">
        <v>2</v>
      </c>
      <c r="E23" s="32" t="str">
        <f t="shared" si="0"/>
        <v>凤凰座4星头盔</v>
      </c>
      <c r="F23" s="32">
        <f t="shared" si="1"/>
        <v>20001420</v>
      </c>
      <c r="G23" s="31">
        <v>7</v>
      </c>
      <c r="H23" s="31" t="s">
        <v>253</v>
      </c>
      <c r="N23" s="32">
        <f>INDEX(数值规划!$I$6:$I$14,星盘镶嵌!C23)</f>
        <v>7</v>
      </c>
      <c r="O23" s="32" t="str">
        <f>IF(D23=1,INDEX(数值规划!$J$6:$J$14,星盘镶嵌!C23),"")</f>
        <v/>
      </c>
    </row>
    <row r="24" spans="1:15" ht="16.5" x14ac:dyDescent="0.2">
      <c r="A24" s="31">
        <v>21</v>
      </c>
      <c r="B24" s="31">
        <v>1</v>
      </c>
      <c r="C24" s="31">
        <v>4</v>
      </c>
      <c r="D24" s="31">
        <v>3</v>
      </c>
      <c r="E24" s="32" t="str">
        <f t="shared" si="0"/>
        <v>凤凰座4星肩甲</v>
      </c>
      <c r="F24" s="32">
        <f t="shared" si="1"/>
        <v>20001430</v>
      </c>
      <c r="G24" s="31">
        <v>7</v>
      </c>
      <c r="H24" s="31" t="s">
        <v>253</v>
      </c>
      <c r="N24" s="32">
        <f>INDEX(数值规划!$I$6:$I$14,星盘镶嵌!C24)</f>
        <v>7</v>
      </c>
      <c r="O24" s="32" t="str">
        <f>IF(D24=1,INDEX(数值规划!$J$6:$J$14,星盘镶嵌!C24),"")</f>
        <v/>
      </c>
    </row>
    <row r="25" spans="1:15" ht="16.5" x14ac:dyDescent="0.2">
      <c r="A25" s="31">
        <v>22</v>
      </c>
      <c r="B25" s="31">
        <v>1</v>
      </c>
      <c r="C25" s="31">
        <v>4</v>
      </c>
      <c r="D25" s="31">
        <v>4</v>
      </c>
      <c r="E25" s="32" t="str">
        <f t="shared" si="0"/>
        <v>凤凰座4星衣服</v>
      </c>
      <c r="F25" s="32">
        <f t="shared" si="1"/>
        <v>20001440</v>
      </c>
      <c r="G25" s="31">
        <v>7</v>
      </c>
      <c r="H25" s="31" t="s">
        <v>253</v>
      </c>
      <c r="N25" s="32">
        <f>INDEX(数值规划!$I$6:$I$14,星盘镶嵌!C25)</f>
        <v>7</v>
      </c>
      <c r="O25" s="32" t="str">
        <f>IF(D25=1,INDEX(数值规划!$J$6:$J$14,星盘镶嵌!C25),"")</f>
        <v/>
      </c>
    </row>
    <row r="26" spans="1:15" ht="16.5" x14ac:dyDescent="0.2">
      <c r="A26" s="31">
        <v>23</v>
      </c>
      <c r="B26" s="31">
        <v>1</v>
      </c>
      <c r="C26" s="31">
        <v>4</v>
      </c>
      <c r="D26" s="31">
        <v>5</v>
      </c>
      <c r="E26" s="32" t="str">
        <f t="shared" si="0"/>
        <v>凤凰座4星裤子</v>
      </c>
      <c r="F26" s="32">
        <f t="shared" si="1"/>
        <v>20001450</v>
      </c>
      <c r="G26" s="31">
        <v>7</v>
      </c>
      <c r="H26" s="31" t="s">
        <v>253</v>
      </c>
      <c r="N26" s="32">
        <f>INDEX(数值规划!$I$6:$I$14,星盘镶嵌!C26)</f>
        <v>7</v>
      </c>
      <c r="O26" s="32" t="str">
        <f>IF(D26=1,INDEX(数值规划!$J$6:$J$14,星盘镶嵌!C26),"")</f>
        <v/>
      </c>
    </row>
    <row r="27" spans="1:15" ht="16.5" x14ac:dyDescent="0.2">
      <c r="A27" s="31">
        <v>24</v>
      </c>
      <c r="B27" s="31">
        <v>1</v>
      </c>
      <c r="C27" s="31">
        <v>4</v>
      </c>
      <c r="D27" s="31">
        <v>6</v>
      </c>
      <c r="E27" s="32" t="str">
        <f t="shared" si="0"/>
        <v>凤凰座4星鞋子</v>
      </c>
      <c r="F27" s="32">
        <f t="shared" si="1"/>
        <v>20001460</v>
      </c>
      <c r="G27" s="31">
        <v>7</v>
      </c>
      <c r="H27" s="31" t="s">
        <v>253</v>
      </c>
      <c r="N27" s="32">
        <f>INDEX(数值规划!$I$6:$I$14,星盘镶嵌!C27)</f>
        <v>7</v>
      </c>
      <c r="O27" s="32" t="str">
        <f>IF(D27=1,INDEX(数值规划!$J$6:$J$14,星盘镶嵌!C27),"")</f>
        <v/>
      </c>
    </row>
    <row r="28" spans="1:15" ht="16.5" x14ac:dyDescent="0.2">
      <c r="A28" s="31">
        <v>25</v>
      </c>
      <c r="B28" s="31">
        <v>1</v>
      </c>
      <c r="C28" s="31">
        <v>5</v>
      </c>
      <c r="D28" s="31">
        <v>1</v>
      </c>
      <c r="E28" s="32" t="str">
        <f t="shared" si="0"/>
        <v>凤凰座5星武器</v>
      </c>
      <c r="F28" s="32">
        <f t="shared" si="1"/>
        <v>20001510</v>
      </c>
      <c r="G28" s="31">
        <v>12</v>
      </c>
      <c r="H28" s="31">
        <v>18</v>
      </c>
      <c r="N28" s="32">
        <f>INDEX(数值规划!$I$6:$I$14,星盘镶嵌!C28)</f>
        <v>12</v>
      </c>
      <c r="O28" s="32">
        <f>IF(D28=1,INDEX(数值规划!$J$6:$J$14,星盘镶嵌!C28),"")</f>
        <v>18</v>
      </c>
    </row>
    <row r="29" spans="1:15" ht="16.5" x14ac:dyDescent="0.2">
      <c r="A29" s="31">
        <v>26</v>
      </c>
      <c r="B29" s="31">
        <v>1</v>
      </c>
      <c r="C29" s="31">
        <v>5</v>
      </c>
      <c r="D29" s="31">
        <v>2</v>
      </c>
      <c r="E29" s="32" t="str">
        <f t="shared" si="0"/>
        <v>凤凰座5星头盔</v>
      </c>
      <c r="F29" s="32">
        <f t="shared" si="1"/>
        <v>20001520</v>
      </c>
      <c r="G29" s="31">
        <v>12</v>
      </c>
      <c r="H29" s="31" t="s">
        <v>253</v>
      </c>
      <c r="N29" s="32">
        <f>INDEX(数值规划!$I$6:$I$14,星盘镶嵌!C29)</f>
        <v>12</v>
      </c>
      <c r="O29" s="32" t="str">
        <f>IF(D29=1,INDEX(数值规划!$J$6:$J$14,星盘镶嵌!C29),"")</f>
        <v/>
      </c>
    </row>
    <row r="30" spans="1:15" ht="16.5" x14ac:dyDescent="0.2">
      <c r="A30" s="31">
        <v>27</v>
      </c>
      <c r="B30" s="31">
        <v>1</v>
      </c>
      <c r="C30" s="31">
        <v>5</v>
      </c>
      <c r="D30" s="31">
        <v>3</v>
      </c>
      <c r="E30" s="32" t="str">
        <f t="shared" si="0"/>
        <v>凤凰座5星肩甲</v>
      </c>
      <c r="F30" s="32">
        <f t="shared" si="1"/>
        <v>20001530</v>
      </c>
      <c r="G30" s="31">
        <v>12</v>
      </c>
      <c r="H30" s="31" t="s">
        <v>253</v>
      </c>
      <c r="N30" s="32">
        <f>INDEX(数值规划!$I$6:$I$14,星盘镶嵌!C30)</f>
        <v>12</v>
      </c>
      <c r="O30" s="32" t="str">
        <f>IF(D30=1,INDEX(数值规划!$J$6:$J$14,星盘镶嵌!C30),"")</f>
        <v/>
      </c>
    </row>
    <row r="31" spans="1:15" ht="16.5" x14ac:dyDescent="0.2">
      <c r="A31" s="31">
        <v>28</v>
      </c>
      <c r="B31" s="31">
        <v>1</v>
      </c>
      <c r="C31" s="31">
        <v>5</v>
      </c>
      <c r="D31" s="31">
        <v>4</v>
      </c>
      <c r="E31" s="32" t="str">
        <f t="shared" si="0"/>
        <v>凤凰座5星衣服</v>
      </c>
      <c r="F31" s="32">
        <f t="shared" si="1"/>
        <v>20001540</v>
      </c>
      <c r="G31" s="31">
        <v>12</v>
      </c>
      <c r="H31" s="31" t="s">
        <v>253</v>
      </c>
      <c r="N31" s="32">
        <f>INDEX(数值规划!$I$6:$I$14,星盘镶嵌!C31)</f>
        <v>12</v>
      </c>
      <c r="O31" s="32" t="str">
        <f>IF(D31=1,INDEX(数值规划!$J$6:$J$14,星盘镶嵌!C31),"")</f>
        <v/>
      </c>
    </row>
    <row r="32" spans="1:15" ht="16.5" x14ac:dyDescent="0.2">
      <c r="A32" s="31">
        <v>29</v>
      </c>
      <c r="B32" s="31">
        <v>1</v>
      </c>
      <c r="C32" s="31">
        <v>5</v>
      </c>
      <c r="D32" s="31">
        <v>5</v>
      </c>
      <c r="E32" s="32" t="str">
        <f t="shared" si="0"/>
        <v>凤凰座5星裤子</v>
      </c>
      <c r="F32" s="32">
        <f t="shared" si="1"/>
        <v>20001550</v>
      </c>
      <c r="G32" s="31">
        <v>12</v>
      </c>
      <c r="H32" s="31" t="s">
        <v>253</v>
      </c>
      <c r="N32" s="32">
        <f>INDEX(数值规划!$I$6:$I$14,星盘镶嵌!C32)</f>
        <v>12</v>
      </c>
      <c r="O32" s="32" t="str">
        <f>IF(D32=1,INDEX(数值规划!$J$6:$J$14,星盘镶嵌!C32),"")</f>
        <v/>
      </c>
    </row>
    <row r="33" spans="1:15" ht="16.5" x14ac:dyDescent="0.2">
      <c r="A33" s="31">
        <v>30</v>
      </c>
      <c r="B33" s="31">
        <v>1</v>
      </c>
      <c r="C33" s="31">
        <v>5</v>
      </c>
      <c r="D33" s="31">
        <v>6</v>
      </c>
      <c r="E33" s="32" t="str">
        <f t="shared" si="0"/>
        <v>凤凰座5星鞋子</v>
      </c>
      <c r="F33" s="32">
        <f t="shared" si="1"/>
        <v>20001560</v>
      </c>
      <c r="G33" s="31">
        <v>12</v>
      </c>
      <c r="H33" s="31" t="s">
        <v>253</v>
      </c>
      <c r="N33" s="32">
        <f>INDEX(数值规划!$I$6:$I$14,星盘镶嵌!C33)</f>
        <v>12</v>
      </c>
      <c r="O33" s="32" t="str">
        <f>IF(D33=1,INDEX(数值规划!$J$6:$J$14,星盘镶嵌!C33),"")</f>
        <v/>
      </c>
    </row>
    <row r="34" spans="1:15" ht="16.5" x14ac:dyDescent="0.2">
      <c r="A34" s="31">
        <v>31</v>
      </c>
      <c r="B34" s="31">
        <v>2</v>
      </c>
      <c r="C34" s="31">
        <v>1</v>
      </c>
      <c r="D34" s="31">
        <v>1</v>
      </c>
      <c r="E34" s="32" t="str">
        <f t="shared" si="0"/>
        <v>巨爵座1星武器</v>
      </c>
      <c r="F34" s="32">
        <f t="shared" si="1"/>
        <v>20002110</v>
      </c>
      <c r="G34" s="31">
        <v>1</v>
      </c>
      <c r="H34" s="31">
        <v>1</v>
      </c>
      <c r="N34" s="32">
        <f>INDEX(数值规划!$I$6:$I$14,星盘镶嵌!C34)</f>
        <v>1</v>
      </c>
      <c r="O34" s="32">
        <f>IF(D34=1,INDEX(数值规划!$J$6:$J$14,星盘镶嵌!C34),"")</f>
        <v>1</v>
      </c>
    </row>
    <row r="35" spans="1:15" ht="16.5" x14ac:dyDescent="0.2">
      <c r="A35" s="31">
        <v>32</v>
      </c>
      <c r="B35" s="31">
        <v>2</v>
      </c>
      <c r="C35" s="31">
        <v>1</v>
      </c>
      <c r="D35" s="31">
        <v>2</v>
      </c>
      <c r="E35" s="32" t="str">
        <f t="shared" si="0"/>
        <v>巨爵座1星头盔</v>
      </c>
      <c r="F35" s="32">
        <f t="shared" si="1"/>
        <v>20002120</v>
      </c>
      <c r="G35" s="31">
        <v>1</v>
      </c>
      <c r="H35" s="31" t="s">
        <v>253</v>
      </c>
      <c r="N35" s="32">
        <f>INDEX(数值规划!$I$6:$I$14,星盘镶嵌!C35)</f>
        <v>1</v>
      </c>
      <c r="O35" s="32" t="str">
        <f>IF(D35=1,INDEX(数值规划!$J$6:$J$14,星盘镶嵌!C35),"")</f>
        <v/>
      </c>
    </row>
    <row r="36" spans="1:15" ht="16.5" x14ac:dyDescent="0.2">
      <c r="A36" s="31">
        <v>33</v>
      </c>
      <c r="B36" s="31">
        <v>2</v>
      </c>
      <c r="C36" s="31">
        <v>1</v>
      </c>
      <c r="D36" s="31">
        <v>3</v>
      </c>
      <c r="E36" s="32" t="str">
        <f t="shared" si="0"/>
        <v>巨爵座1星肩甲</v>
      </c>
      <c r="F36" s="32">
        <f t="shared" si="1"/>
        <v>20002130</v>
      </c>
      <c r="G36" s="31">
        <v>1</v>
      </c>
      <c r="H36" s="31" t="s">
        <v>253</v>
      </c>
      <c r="N36" s="32">
        <f>INDEX(数值规划!$I$6:$I$14,星盘镶嵌!C36)</f>
        <v>1</v>
      </c>
      <c r="O36" s="32" t="str">
        <f>IF(D36=1,INDEX(数值规划!$J$6:$J$14,星盘镶嵌!C36),"")</f>
        <v/>
      </c>
    </row>
    <row r="37" spans="1:15" ht="16.5" x14ac:dyDescent="0.2">
      <c r="A37" s="31">
        <v>34</v>
      </c>
      <c r="B37" s="31">
        <v>2</v>
      </c>
      <c r="C37" s="31">
        <v>1</v>
      </c>
      <c r="D37" s="31">
        <v>4</v>
      </c>
      <c r="E37" s="32" t="str">
        <f t="shared" si="0"/>
        <v>巨爵座1星衣服</v>
      </c>
      <c r="F37" s="32">
        <f t="shared" si="1"/>
        <v>20002140</v>
      </c>
      <c r="G37" s="31">
        <v>1</v>
      </c>
      <c r="H37" s="31" t="s">
        <v>253</v>
      </c>
      <c r="N37" s="32">
        <f>INDEX(数值规划!$I$6:$I$14,星盘镶嵌!C37)</f>
        <v>1</v>
      </c>
      <c r="O37" s="32" t="str">
        <f>IF(D37=1,INDEX(数值规划!$J$6:$J$14,星盘镶嵌!C37),"")</f>
        <v/>
      </c>
    </row>
    <row r="38" spans="1:15" ht="16.5" x14ac:dyDescent="0.2">
      <c r="A38" s="31">
        <v>35</v>
      </c>
      <c r="B38" s="31">
        <v>2</v>
      </c>
      <c r="C38" s="31">
        <v>1</v>
      </c>
      <c r="D38" s="31">
        <v>5</v>
      </c>
      <c r="E38" s="32" t="str">
        <f t="shared" si="0"/>
        <v>巨爵座1星裤子</v>
      </c>
      <c r="F38" s="32">
        <f t="shared" si="1"/>
        <v>20002150</v>
      </c>
      <c r="G38" s="31">
        <v>1</v>
      </c>
      <c r="H38" s="31" t="s">
        <v>253</v>
      </c>
      <c r="N38" s="32">
        <f>INDEX(数值规划!$I$6:$I$14,星盘镶嵌!C38)</f>
        <v>1</v>
      </c>
      <c r="O38" s="32" t="str">
        <f>IF(D38=1,INDEX(数值规划!$J$6:$J$14,星盘镶嵌!C38),"")</f>
        <v/>
      </c>
    </row>
    <row r="39" spans="1:15" ht="16.5" x14ac:dyDescent="0.2">
      <c r="A39" s="31">
        <v>36</v>
      </c>
      <c r="B39" s="31">
        <v>2</v>
      </c>
      <c r="C39" s="31">
        <v>1</v>
      </c>
      <c r="D39" s="31">
        <v>6</v>
      </c>
      <c r="E39" s="32" t="str">
        <f t="shared" si="0"/>
        <v>巨爵座1星鞋子</v>
      </c>
      <c r="F39" s="32">
        <f t="shared" si="1"/>
        <v>20002160</v>
      </c>
      <c r="G39" s="31">
        <v>1</v>
      </c>
      <c r="H39" s="31" t="s">
        <v>253</v>
      </c>
      <c r="N39" s="32">
        <f>INDEX(数值规划!$I$6:$I$14,星盘镶嵌!C39)</f>
        <v>1</v>
      </c>
      <c r="O39" s="32" t="str">
        <f>IF(D39=1,INDEX(数值规划!$J$6:$J$14,星盘镶嵌!C39),"")</f>
        <v/>
      </c>
    </row>
    <row r="40" spans="1:15" ht="16.5" x14ac:dyDescent="0.2">
      <c r="A40" s="31">
        <v>37</v>
      </c>
      <c r="B40" s="31">
        <v>2</v>
      </c>
      <c r="C40" s="31">
        <v>2</v>
      </c>
      <c r="D40" s="31">
        <v>1</v>
      </c>
      <c r="E40" s="32" t="str">
        <f t="shared" si="0"/>
        <v>巨爵座2星武器</v>
      </c>
      <c r="F40" s="32">
        <f t="shared" si="1"/>
        <v>20002210</v>
      </c>
      <c r="G40" s="31">
        <v>2</v>
      </c>
      <c r="H40" s="31">
        <v>3</v>
      </c>
      <c r="N40" s="32">
        <f>INDEX(数值规划!$I$6:$I$14,星盘镶嵌!C40)</f>
        <v>2</v>
      </c>
      <c r="O40" s="32">
        <f>IF(D40=1,INDEX(数值规划!$J$6:$J$14,星盘镶嵌!C40),"")</f>
        <v>3</v>
      </c>
    </row>
    <row r="41" spans="1:15" ht="16.5" x14ac:dyDescent="0.2">
      <c r="A41" s="31">
        <v>38</v>
      </c>
      <c r="B41" s="31">
        <v>2</v>
      </c>
      <c r="C41" s="31">
        <v>2</v>
      </c>
      <c r="D41" s="31">
        <v>2</v>
      </c>
      <c r="E41" s="32" t="str">
        <f t="shared" si="0"/>
        <v>巨爵座2星头盔</v>
      </c>
      <c r="F41" s="32">
        <f t="shared" si="1"/>
        <v>20002220</v>
      </c>
      <c r="G41" s="31">
        <v>2</v>
      </c>
      <c r="H41" s="31" t="s">
        <v>253</v>
      </c>
      <c r="N41" s="32">
        <f>INDEX(数值规划!$I$6:$I$14,星盘镶嵌!C41)</f>
        <v>2</v>
      </c>
      <c r="O41" s="32" t="str">
        <f>IF(D41=1,INDEX(数值规划!$J$6:$J$14,星盘镶嵌!C41),"")</f>
        <v/>
      </c>
    </row>
    <row r="42" spans="1:15" ht="16.5" x14ac:dyDescent="0.2">
      <c r="A42" s="31">
        <v>39</v>
      </c>
      <c r="B42" s="31">
        <v>2</v>
      </c>
      <c r="C42" s="31">
        <v>2</v>
      </c>
      <c r="D42" s="31">
        <v>3</v>
      </c>
      <c r="E42" s="32" t="str">
        <f t="shared" si="0"/>
        <v>巨爵座2星肩甲</v>
      </c>
      <c r="F42" s="32">
        <f t="shared" si="1"/>
        <v>20002230</v>
      </c>
      <c r="G42" s="31">
        <v>2</v>
      </c>
      <c r="H42" s="31" t="s">
        <v>253</v>
      </c>
      <c r="N42" s="32">
        <f>INDEX(数值规划!$I$6:$I$14,星盘镶嵌!C42)</f>
        <v>2</v>
      </c>
      <c r="O42" s="32" t="str">
        <f>IF(D42=1,INDEX(数值规划!$J$6:$J$14,星盘镶嵌!C42),"")</f>
        <v/>
      </c>
    </row>
    <row r="43" spans="1:15" ht="16.5" x14ac:dyDescent="0.2">
      <c r="A43" s="31">
        <v>40</v>
      </c>
      <c r="B43" s="31">
        <v>2</v>
      </c>
      <c r="C43" s="31">
        <v>2</v>
      </c>
      <c r="D43" s="31">
        <v>4</v>
      </c>
      <c r="E43" s="32" t="str">
        <f t="shared" si="0"/>
        <v>巨爵座2星衣服</v>
      </c>
      <c r="F43" s="32">
        <f t="shared" si="1"/>
        <v>20002240</v>
      </c>
      <c r="G43" s="31">
        <v>2</v>
      </c>
      <c r="H43" s="31" t="s">
        <v>253</v>
      </c>
      <c r="N43" s="32">
        <f>INDEX(数值规划!$I$6:$I$14,星盘镶嵌!C43)</f>
        <v>2</v>
      </c>
      <c r="O43" s="32" t="str">
        <f>IF(D43=1,INDEX(数值规划!$J$6:$J$14,星盘镶嵌!C43),"")</f>
        <v/>
      </c>
    </row>
    <row r="44" spans="1:15" ht="16.5" x14ac:dyDescent="0.2">
      <c r="A44" s="31">
        <v>41</v>
      </c>
      <c r="B44" s="31">
        <v>2</v>
      </c>
      <c r="C44" s="31">
        <v>2</v>
      </c>
      <c r="D44" s="31">
        <v>5</v>
      </c>
      <c r="E44" s="32" t="str">
        <f t="shared" si="0"/>
        <v>巨爵座2星裤子</v>
      </c>
      <c r="F44" s="32">
        <f t="shared" si="1"/>
        <v>20002250</v>
      </c>
      <c r="G44" s="31">
        <v>2</v>
      </c>
      <c r="H44" s="31" t="s">
        <v>253</v>
      </c>
      <c r="N44" s="32">
        <f>INDEX(数值规划!$I$6:$I$14,星盘镶嵌!C44)</f>
        <v>2</v>
      </c>
      <c r="O44" s="32" t="str">
        <f>IF(D44=1,INDEX(数值规划!$J$6:$J$14,星盘镶嵌!C44),"")</f>
        <v/>
      </c>
    </row>
    <row r="45" spans="1:15" ht="16.5" x14ac:dyDescent="0.2">
      <c r="A45" s="31">
        <v>42</v>
      </c>
      <c r="B45" s="31">
        <v>2</v>
      </c>
      <c r="C45" s="31">
        <v>2</v>
      </c>
      <c r="D45" s="31">
        <v>6</v>
      </c>
      <c r="E45" s="32" t="str">
        <f t="shared" si="0"/>
        <v>巨爵座2星鞋子</v>
      </c>
      <c r="F45" s="32">
        <f t="shared" si="1"/>
        <v>20002260</v>
      </c>
      <c r="G45" s="31">
        <v>2</v>
      </c>
      <c r="H45" s="31" t="s">
        <v>253</v>
      </c>
      <c r="N45" s="32">
        <f>INDEX(数值规划!$I$6:$I$14,星盘镶嵌!C45)</f>
        <v>2</v>
      </c>
      <c r="O45" s="32" t="str">
        <f>IF(D45=1,INDEX(数值规划!$J$6:$J$14,星盘镶嵌!C45),"")</f>
        <v/>
      </c>
    </row>
    <row r="46" spans="1:15" ht="16.5" x14ac:dyDescent="0.2">
      <c r="A46" s="31">
        <v>43</v>
      </c>
      <c r="B46" s="31">
        <v>2</v>
      </c>
      <c r="C46" s="31">
        <v>3</v>
      </c>
      <c r="D46" s="31">
        <v>1</v>
      </c>
      <c r="E46" s="32" t="str">
        <f t="shared" si="0"/>
        <v>巨爵座3星武器</v>
      </c>
      <c r="F46" s="32">
        <f t="shared" si="1"/>
        <v>20002310</v>
      </c>
      <c r="G46" s="31">
        <v>4</v>
      </c>
      <c r="H46" s="31">
        <v>6</v>
      </c>
      <c r="N46" s="32">
        <f>INDEX(数值规划!$I$6:$I$14,星盘镶嵌!C46)</f>
        <v>4</v>
      </c>
      <c r="O46" s="32">
        <f>IF(D46=1,INDEX(数值规划!$J$6:$J$14,星盘镶嵌!C46),"")</f>
        <v>6</v>
      </c>
    </row>
    <row r="47" spans="1:15" ht="16.5" x14ac:dyDescent="0.2">
      <c r="A47" s="31">
        <v>44</v>
      </c>
      <c r="B47" s="31">
        <v>2</v>
      </c>
      <c r="C47" s="31">
        <v>3</v>
      </c>
      <c r="D47" s="31">
        <v>2</v>
      </c>
      <c r="E47" s="32" t="str">
        <f t="shared" si="0"/>
        <v>巨爵座3星头盔</v>
      </c>
      <c r="F47" s="32">
        <f t="shared" si="1"/>
        <v>20002320</v>
      </c>
      <c r="G47" s="31">
        <v>4</v>
      </c>
      <c r="H47" s="31" t="s">
        <v>253</v>
      </c>
      <c r="N47" s="32">
        <f>INDEX(数值规划!$I$6:$I$14,星盘镶嵌!C47)</f>
        <v>4</v>
      </c>
      <c r="O47" s="32" t="str">
        <f>IF(D47=1,INDEX(数值规划!$J$6:$J$14,星盘镶嵌!C47),"")</f>
        <v/>
      </c>
    </row>
    <row r="48" spans="1:15" ht="16.5" x14ac:dyDescent="0.2">
      <c r="A48" s="31">
        <v>45</v>
      </c>
      <c r="B48" s="31">
        <v>2</v>
      </c>
      <c r="C48" s="31">
        <v>3</v>
      </c>
      <c r="D48" s="31">
        <v>3</v>
      </c>
      <c r="E48" s="32" t="str">
        <f t="shared" si="0"/>
        <v>巨爵座3星肩甲</v>
      </c>
      <c r="F48" s="32">
        <f t="shared" si="1"/>
        <v>20002330</v>
      </c>
      <c r="G48" s="31">
        <v>4</v>
      </c>
      <c r="H48" s="31" t="s">
        <v>253</v>
      </c>
      <c r="N48" s="32">
        <f>INDEX(数值规划!$I$6:$I$14,星盘镶嵌!C48)</f>
        <v>4</v>
      </c>
      <c r="O48" s="32" t="str">
        <f>IF(D48=1,INDEX(数值规划!$J$6:$J$14,星盘镶嵌!C48),"")</f>
        <v/>
      </c>
    </row>
    <row r="49" spans="1:15" ht="16.5" x14ac:dyDescent="0.2">
      <c r="A49" s="31">
        <v>46</v>
      </c>
      <c r="B49" s="31">
        <v>2</v>
      </c>
      <c r="C49" s="31">
        <v>3</v>
      </c>
      <c r="D49" s="31">
        <v>4</v>
      </c>
      <c r="E49" s="32" t="str">
        <f t="shared" si="0"/>
        <v>巨爵座3星衣服</v>
      </c>
      <c r="F49" s="32">
        <f t="shared" si="1"/>
        <v>20002340</v>
      </c>
      <c r="G49" s="31">
        <v>4</v>
      </c>
      <c r="H49" s="31" t="s">
        <v>253</v>
      </c>
      <c r="N49" s="32">
        <f>INDEX(数值规划!$I$6:$I$14,星盘镶嵌!C49)</f>
        <v>4</v>
      </c>
      <c r="O49" s="32" t="str">
        <f>IF(D49=1,INDEX(数值规划!$J$6:$J$14,星盘镶嵌!C49),"")</f>
        <v/>
      </c>
    </row>
    <row r="50" spans="1:15" ht="16.5" x14ac:dyDescent="0.2">
      <c r="A50" s="31">
        <v>47</v>
      </c>
      <c r="B50" s="31">
        <v>2</v>
      </c>
      <c r="C50" s="31">
        <v>3</v>
      </c>
      <c r="D50" s="31">
        <v>5</v>
      </c>
      <c r="E50" s="32" t="str">
        <f t="shared" si="0"/>
        <v>巨爵座3星裤子</v>
      </c>
      <c r="F50" s="32">
        <f t="shared" si="1"/>
        <v>20002350</v>
      </c>
      <c r="G50" s="31">
        <v>4</v>
      </c>
      <c r="H50" s="31" t="s">
        <v>253</v>
      </c>
      <c r="N50" s="32">
        <f>INDEX(数值规划!$I$6:$I$14,星盘镶嵌!C50)</f>
        <v>4</v>
      </c>
      <c r="O50" s="32" t="str">
        <f>IF(D50=1,INDEX(数值规划!$J$6:$J$14,星盘镶嵌!C50),"")</f>
        <v/>
      </c>
    </row>
    <row r="51" spans="1:15" ht="16.5" x14ac:dyDescent="0.2">
      <c r="A51" s="31">
        <v>48</v>
      </c>
      <c r="B51" s="31">
        <v>2</v>
      </c>
      <c r="C51" s="31">
        <v>3</v>
      </c>
      <c r="D51" s="31">
        <v>6</v>
      </c>
      <c r="E51" s="32" t="str">
        <f t="shared" si="0"/>
        <v>巨爵座3星鞋子</v>
      </c>
      <c r="F51" s="32">
        <f t="shared" si="1"/>
        <v>20002360</v>
      </c>
      <c r="G51" s="31">
        <v>4</v>
      </c>
      <c r="H51" s="31" t="s">
        <v>253</v>
      </c>
      <c r="N51" s="32">
        <f>INDEX(数值规划!$I$6:$I$14,星盘镶嵌!C51)</f>
        <v>4</v>
      </c>
      <c r="O51" s="32" t="str">
        <f>IF(D51=1,INDEX(数值规划!$J$6:$J$14,星盘镶嵌!C51),"")</f>
        <v/>
      </c>
    </row>
    <row r="52" spans="1:15" ht="16.5" x14ac:dyDescent="0.2">
      <c r="A52" s="31">
        <v>49</v>
      </c>
      <c r="B52" s="31">
        <v>2</v>
      </c>
      <c r="C52" s="31">
        <v>4</v>
      </c>
      <c r="D52" s="31">
        <v>1</v>
      </c>
      <c r="E52" s="32" t="str">
        <f t="shared" si="0"/>
        <v>巨爵座4星武器</v>
      </c>
      <c r="F52" s="32">
        <f t="shared" si="1"/>
        <v>20002410</v>
      </c>
      <c r="G52" s="31">
        <v>7</v>
      </c>
      <c r="H52" s="31">
        <v>10</v>
      </c>
      <c r="N52" s="32">
        <f>INDEX(数值规划!$I$6:$I$14,星盘镶嵌!C52)</f>
        <v>7</v>
      </c>
      <c r="O52" s="32">
        <f>IF(D52=1,INDEX(数值规划!$J$6:$J$14,星盘镶嵌!C52),"")</f>
        <v>10</v>
      </c>
    </row>
    <row r="53" spans="1:15" ht="16.5" x14ac:dyDescent="0.2">
      <c r="A53" s="31">
        <v>50</v>
      </c>
      <c r="B53" s="31">
        <v>2</v>
      </c>
      <c r="C53" s="31">
        <v>4</v>
      </c>
      <c r="D53" s="31">
        <v>2</v>
      </c>
      <c r="E53" s="32" t="str">
        <f t="shared" si="0"/>
        <v>巨爵座4星头盔</v>
      </c>
      <c r="F53" s="32">
        <f t="shared" si="1"/>
        <v>20002420</v>
      </c>
      <c r="G53" s="31">
        <v>7</v>
      </c>
      <c r="H53" s="31" t="s">
        <v>253</v>
      </c>
      <c r="N53" s="32">
        <f>INDEX(数值规划!$I$6:$I$14,星盘镶嵌!C53)</f>
        <v>7</v>
      </c>
      <c r="O53" s="32" t="str">
        <f>IF(D53=1,INDEX(数值规划!$J$6:$J$14,星盘镶嵌!C53),"")</f>
        <v/>
      </c>
    </row>
    <row r="54" spans="1:15" ht="16.5" x14ac:dyDescent="0.2">
      <c r="A54" s="31">
        <v>51</v>
      </c>
      <c r="B54" s="31">
        <v>2</v>
      </c>
      <c r="C54" s="31">
        <v>4</v>
      </c>
      <c r="D54" s="31">
        <v>3</v>
      </c>
      <c r="E54" s="32" t="str">
        <f t="shared" si="0"/>
        <v>巨爵座4星肩甲</v>
      </c>
      <c r="F54" s="32">
        <f t="shared" si="1"/>
        <v>20002430</v>
      </c>
      <c r="G54" s="31">
        <v>7</v>
      </c>
      <c r="H54" s="31" t="s">
        <v>253</v>
      </c>
      <c r="N54" s="32">
        <f>INDEX(数值规划!$I$6:$I$14,星盘镶嵌!C54)</f>
        <v>7</v>
      </c>
      <c r="O54" s="32" t="str">
        <f>IF(D54=1,INDEX(数值规划!$J$6:$J$14,星盘镶嵌!C54),"")</f>
        <v/>
      </c>
    </row>
    <row r="55" spans="1:15" ht="16.5" x14ac:dyDescent="0.2">
      <c r="A55" s="31">
        <v>52</v>
      </c>
      <c r="B55" s="31">
        <v>2</v>
      </c>
      <c r="C55" s="31">
        <v>4</v>
      </c>
      <c r="D55" s="31">
        <v>4</v>
      </c>
      <c r="E55" s="32" t="str">
        <f t="shared" si="0"/>
        <v>巨爵座4星衣服</v>
      </c>
      <c r="F55" s="32">
        <f t="shared" si="1"/>
        <v>20002440</v>
      </c>
      <c r="G55" s="31">
        <v>7</v>
      </c>
      <c r="H55" s="31" t="s">
        <v>253</v>
      </c>
      <c r="N55" s="32">
        <f>INDEX(数值规划!$I$6:$I$14,星盘镶嵌!C55)</f>
        <v>7</v>
      </c>
      <c r="O55" s="32" t="str">
        <f>IF(D55=1,INDEX(数值规划!$J$6:$J$14,星盘镶嵌!C55),"")</f>
        <v/>
      </c>
    </row>
    <row r="56" spans="1:15" ht="16.5" x14ac:dyDescent="0.2">
      <c r="A56" s="31">
        <v>53</v>
      </c>
      <c r="B56" s="31">
        <v>2</v>
      </c>
      <c r="C56" s="31">
        <v>4</v>
      </c>
      <c r="D56" s="31">
        <v>5</v>
      </c>
      <c r="E56" s="32" t="str">
        <f t="shared" si="0"/>
        <v>巨爵座4星裤子</v>
      </c>
      <c r="F56" s="32">
        <f t="shared" si="1"/>
        <v>20002450</v>
      </c>
      <c r="G56" s="31">
        <v>7</v>
      </c>
      <c r="H56" s="31" t="s">
        <v>253</v>
      </c>
      <c r="N56" s="32">
        <f>INDEX(数值规划!$I$6:$I$14,星盘镶嵌!C56)</f>
        <v>7</v>
      </c>
      <c r="O56" s="32" t="str">
        <f>IF(D56=1,INDEX(数值规划!$J$6:$J$14,星盘镶嵌!C56),"")</f>
        <v/>
      </c>
    </row>
    <row r="57" spans="1:15" ht="16.5" x14ac:dyDescent="0.2">
      <c r="A57" s="31">
        <v>54</v>
      </c>
      <c r="B57" s="31">
        <v>2</v>
      </c>
      <c r="C57" s="31">
        <v>4</v>
      </c>
      <c r="D57" s="31">
        <v>6</v>
      </c>
      <c r="E57" s="32" t="str">
        <f t="shared" si="0"/>
        <v>巨爵座4星鞋子</v>
      </c>
      <c r="F57" s="32">
        <f t="shared" si="1"/>
        <v>20002460</v>
      </c>
      <c r="G57" s="31">
        <v>7</v>
      </c>
      <c r="H57" s="31" t="s">
        <v>253</v>
      </c>
      <c r="N57" s="32">
        <f>INDEX(数值规划!$I$6:$I$14,星盘镶嵌!C57)</f>
        <v>7</v>
      </c>
      <c r="O57" s="32" t="str">
        <f>IF(D57=1,INDEX(数值规划!$J$6:$J$14,星盘镶嵌!C57),"")</f>
        <v/>
      </c>
    </row>
    <row r="58" spans="1:15" ht="16.5" x14ac:dyDescent="0.2">
      <c r="A58" s="31">
        <v>55</v>
      </c>
      <c r="B58" s="31">
        <v>2</v>
      </c>
      <c r="C58" s="31">
        <v>5</v>
      </c>
      <c r="D58" s="31">
        <v>1</v>
      </c>
      <c r="E58" s="32" t="str">
        <f t="shared" si="0"/>
        <v>巨爵座5星武器</v>
      </c>
      <c r="F58" s="32">
        <f t="shared" si="1"/>
        <v>20002510</v>
      </c>
      <c r="G58" s="31">
        <v>12</v>
      </c>
      <c r="H58" s="31">
        <v>18</v>
      </c>
      <c r="N58" s="32">
        <f>INDEX(数值规划!$I$6:$I$14,星盘镶嵌!C58)</f>
        <v>12</v>
      </c>
      <c r="O58" s="32">
        <f>IF(D58=1,INDEX(数值规划!$J$6:$J$14,星盘镶嵌!C58),"")</f>
        <v>18</v>
      </c>
    </row>
    <row r="59" spans="1:15" ht="16.5" x14ac:dyDescent="0.2">
      <c r="A59" s="31">
        <v>56</v>
      </c>
      <c r="B59" s="31">
        <v>2</v>
      </c>
      <c r="C59" s="31">
        <v>5</v>
      </c>
      <c r="D59" s="31">
        <v>2</v>
      </c>
      <c r="E59" s="32" t="str">
        <f t="shared" si="0"/>
        <v>巨爵座5星头盔</v>
      </c>
      <c r="F59" s="32">
        <f t="shared" si="1"/>
        <v>20002520</v>
      </c>
      <c r="G59" s="31">
        <v>12</v>
      </c>
      <c r="H59" s="31" t="s">
        <v>253</v>
      </c>
      <c r="N59" s="32">
        <f>INDEX(数值规划!$I$6:$I$14,星盘镶嵌!C59)</f>
        <v>12</v>
      </c>
      <c r="O59" s="32" t="str">
        <f>IF(D59=1,INDEX(数值规划!$J$6:$J$14,星盘镶嵌!C59),"")</f>
        <v/>
      </c>
    </row>
    <row r="60" spans="1:15" ht="16.5" x14ac:dyDescent="0.2">
      <c r="A60" s="31">
        <v>57</v>
      </c>
      <c r="B60" s="31">
        <v>2</v>
      </c>
      <c r="C60" s="31">
        <v>5</v>
      </c>
      <c r="D60" s="31">
        <v>3</v>
      </c>
      <c r="E60" s="32" t="str">
        <f t="shared" si="0"/>
        <v>巨爵座5星肩甲</v>
      </c>
      <c r="F60" s="32">
        <f t="shared" si="1"/>
        <v>20002530</v>
      </c>
      <c r="G60" s="31">
        <v>12</v>
      </c>
      <c r="H60" s="31" t="s">
        <v>253</v>
      </c>
      <c r="N60" s="32">
        <f>INDEX(数值规划!$I$6:$I$14,星盘镶嵌!C60)</f>
        <v>12</v>
      </c>
      <c r="O60" s="32" t="str">
        <f>IF(D60=1,INDEX(数值规划!$J$6:$J$14,星盘镶嵌!C60),"")</f>
        <v/>
      </c>
    </row>
    <row r="61" spans="1:15" ht="16.5" x14ac:dyDescent="0.2">
      <c r="A61" s="31">
        <v>58</v>
      </c>
      <c r="B61" s="31">
        <v>2</v>
      </c>
      <c r="C61" s="31">
        <v>5</v>
      </c>
      <c r="D61" s="31">
        <v>4</v>
      </c>
      <c r="E61" s="32" t="str">
        <f t="shared" si="0"/>
        <v>巨爵座5星衣服</v>
      </c>
      <c r="F61" s="32">
        <f t="shared" si="1"/>
        <v>20002540</v>
      </c>
      <c r="G61" s="31">
        <v>12</v>
      </c>
      <c r="H61" s="31" t="s">
        <v>253</v>
      </c>
      <c r="N61" s="32">
        <f>INDEX(数值规划!$I$6:$I$14,星盘镶嵌!C61)</f>
        <v>12</v>
      </c>
      <c r="O61" s="32" t="str">
        <f>IF(D61=1,INDEX(数值规划!$J$6:$J$14,星盘镶嵌!C61),"")</f>
        <v/>
      </c>
    </row>
    <row r="62" spans="1:15" ht="16.5" x14ac:dyDescent="0.2">
      <c r="A62" s="31">
        <v>59</v>
      </c>
      <c r="B62" s="31">
        <v>2</v>
      </c>
      <c r="C62" s="31">
        <v>5</v>
      </c>
      <c r="D62" s="31">
        <v>5</v>
      </c>
      <c r="E62" s="32" t="str">
        <f t="shared" si="0"/>
        <v>巨爵座5星裤子</v>
      </c>
      <c r="F62" s="32">
        <f t="shared" si="1"/>
        <v>20002550</v>
      </c>
      <c r="G62" s="31">
        <v>12</v>
      </c>
      <c r="H62" s="31" t="s">
        <v>253</v>
      </c>
      <c r="N62" s="32">
        <f>INDEX(数值规划!$I$6:$I$14,星盘镶嵌!C62)</f>
        <v>12</v>
      </c>
      <c r="O62" s="32" t="str">
        <f>IF(D62=1,INDEX(数值规划!$J$6:$J$14,星盘镶嵌!C62),"")</f>
        <v/>
      </c>
    </row>
    <row r="63" spans="1:15" ht="16.5" x14ac:dyDescent="0.2">
      <c r="A63" s="31">
        <v>60</v>
      </c>
      <c r="B63" s="31">
        <v>2</v>
      </c>
      <c r="C63" s="31">
        <v>5</v>
      </c>
      <c r="D63" s="31">
        <v>6</v>
      </c>
      <c r="E63" s="32" t="str">
        <f t="shared" si="0"/>
        <v>巨爵座5星鞋子</v>
      </c>
      <c r="F63" s="32">
        <f t="shared" si="1"/>
        <v>20002560</v>
      </c>
      <c r="G63" s="31">
        <v>12</v>
      </c>
      <c r="H63" s="31" t="s">
        <v>253</v>
      </c>
      <c r="N63" s="32">
        <f>INDEX(数值规划!$I$6:$I$14,星盘镶嵌!C63)</f>
        <v>12</v>
      </c>
      <c r="O63" s="32" t="str">
        <f>IF(D63=1,INDEX(数值规划!$J$6:$J$14,星盘镶嵌!C63),"")</f>
        <v/>
      </c>
    </row>
    <row r="64" spans="1:15" ht="16.5" x14ac:dyDescent="0.2">
      <c r="A64" s="31">
        <v>61</v>
      </c>
      <c r="B64" s="31">
        <v>3</v>
      </c>
      <c r="C64" s="31">
        <v>1</v>
      </c>
      <c r="D64" s="31">
        <v>1</v>
      </c>
      <c r="E64" s="32" t="str">
        <f t="shared" si="0"/>
        <v>天马座1星武器</v>
      </c>
      <c r="F64" s="32">
        <f t="shared" si="1"/>
        <v>20003110</v>
      </c>
      <c r="G64" s="31">
        <v>1</v>
      </c>
      <c r="H64" s="31">
        <v>1</v>
      </c>
      <c r="N64" s="32">
        <f>INDEX(数值规划!$I$6:$I$14,星盘镶嵌!C64)</f>
        <v>1</v>
      </c>
      <c r="O64" s="32">
        <f>IF(D64=1,INDEX(数值规划!$J$6:$J$14,星盘镶嵌!C64),"")</f>
        <v>1</v>
      </c>
    </row>
    <row r="65" spans="1:15" ht="16.5" x14ac:dyDescent="0.2">
      <c r="A65" s="31">
        <v>62</v>
      </c>
      <c r="B65" s="31">
        <v>3</v>
      </c>
      <c r="C65" s="31">
        <v>1</v>
      </c>
      <c r="D65" s="31">
        <v>2</v>
      </c>
      <c r="E65" s="32" t="str">
        <f t="shared" si="0"/>
        <v>天马座1星头盔</v>
      </c>
      <c r="F65" s="32">
        <f t="shared" si="1"/>
        <v>20003120</v>
      </c>
      <c r="G65" s="31">
        <v>1</v>
      </c>
      <c r="H65" s="31" t="s">
        <v>253</v>
      </c>
      <c r="N65" s="32">
        <f>INDEX(数值规划!$I$6:$I$14,星盘镶嵌!C65)</f>
        <v>1</v>
      </c>
      <c r="O65" s="32" t="str">
        <f>IF(D65=1,INDEX(数值规划!$J$6:$J$14,星盘镶嵌!C65),"")</f>
        <v/>
      </c>
    </row>
    <row r="66" spans="1:15" ht="16.5" x14ac:dyDescent="0.2">
      <c r="A66" s="31">
        <v>63</v>
      </c>
      <c r="B66" s="31">
        <v>3</v>
      </c>
      <c r="C66" s="31">
        <v>1</v>
      </c>
      <c r="D66" s="31">
        <v>3</v>
      </c>
      <c r="E66" s="32" t="str">
        <f t="shared" si="0"/>
        <v>天马座1星肩甲</v>
      </c>
      <c r="F66" s="32">
        <f t="shared" si="1"/>
        <v>20003130</v>
      </c>
      <c r="G66" s="31">
        <v>1</v>
      </c>
      <c r="H66" s="31" t="s">
        <v>253</v>
      </c>
      <c r="N66" s="32">
        <f>INDEX(数值规划!$I$6:$I$14,星盘镶嵌!C66)</f>
        <v>1</v>
      </c>
      <c r="O66" s="32" t="str">
        <f>IF(D66=1,INDEX(数值规划!$J$6:$J$14,星盘镶嵌!C66),"")</f>
        <v/>
      </c>
    </row>
    <row r="67" spans="1:15" ht="16.5" x14ac:dyDescent="0.2">
      <c r="A67" s="31">
        <v>64</v>
      </c>
      <c r="B67" s="31">
        <v>3</v>
      </c>
      <c r="C67" s="31">
        <v>1</v>
      </c>
      <c r="D67" s="31">
        <v>4</v>
      </c>
      <c r="E67" s="32" t="str">
        <f t="shared" si="0"/>
        <v>天马座1星衣服</v>
      </c>
      <c r="F67" s="32">
        <f t="shared" si="1"/>
        <v>20003140</v>
      </c>
      <c r="G67" s="31">
        <v>1</v>
      </c>
      <c r="H67" s="31" t="s">
        <v>253</v>
      </c>
      <c r="N67" s="32">
        <f>INDEX(数值规划!$I$6:$I$14,星盘镶嵌!C67)</f>
        <v>1</v>
      </c>
      <c r="O67" s="32" t="str">
        <f>IF(D67=1,INDEX(数值规划!$J$6:$J$14,星盘镶嵌!C67),"")</f>
        <v/>
      </c>
    </row>
    <row r="68" spans="1:15" ht="16.5" x14ac:dyDescent="0.2">
      <c r="A68" s="31">
        <v>65</v>
      </c>
      <c r="B68" s="31">
        <v>3</v>
      </c>
      <c r="C68" s="31">
        <v>1</v>
      </c>
      <c r="D68" s="31">
        <v>5</v>
      </c>
      <c r="E68" s="32" t="str">
        <f t="shared" si="0"/>
        <v>天马座1星裤子</v>
      </c>
      <c r="F68" s="32">
        <f t="shared" si="1"/>
        <v>20003150</v>
      </c>
      <c r="G68" s="31">
        <v>1</v>
      </c>
      <c r="H68" s="31" t="s">
        <v>253</v>
      </c>
      <c r="N68" s="32">
        <f>INDEX(数值规划!$I$6:$I$14,星盘镶嵌!C68)</f>
        <v>1</v>
      </c>
      <c r="O68" s="32" t="str">
        <f>IF(D68=1,INDEX(数值规划!$J$6:$J$14,星盘镶嵌!C68),"")</f>
        <v/>
      </c>
    </row>
    <row r="69" spans="1:15" ht="16.5" x14ac:dyDescent="0.2">
      <c r="A69" s="31">
        <v>66</v>
      </c>
      <c r="B69" s="31">
        <v>3</v>
      </c>
      <c r="C69" s="31">
        <v>1</v>
      </c>
      <c r="D69" s="31">
        <v>6</v>
      </c>
      <c r="E69" s="32" t="str">
        <f t="shared" ref="E69:E132" si="2">INDEX($Q$2:$AF$2,B69)&amp;C69&amp;"星"&amp;INDEX($Q$3:$V$3,D69)</f>
        <v>天马座1星鞋子</v>
      </c>
      <c r="F69" s="32">
        <f t="shared" ref="F69:F132" si="3">20000000+B69*1000+C69*100+D69*10</f>
        <v>20003160</v>
      </c>
      <c r="G69" s="31">
        <v>1</v>
      </c>
      <c r="H69" s="31" t="s">
        <v>253</v>
      </c>
      <c r="N69" s="32">
        <f>INDEX(数值规划!$I$6:$I$14,星盘镶嵌!C69)</f>
        <v>1</v>
      </c>
      <c r="O69" s="32" t="str">
        <f>IF(D69=1,INDEX(数值规划!$J$6:$J$14,星盘镶嵌!C69),"")</f>
        <v/>
      </c>
    </row>
    <row r="70" spans="1:15" ht="16.5" x14ac:dyDescent="0.2">
      <c r="A70" s="31">
        <v>67</v>
      </c>
      <c r="B70" s="31">
        <v>3</v>
      </c>
      <c r="C70" s="31">
        <v>2</v>
      </c>
      <c r="D70" s="31">
        <v>1</v>
      </c>
      <c r="E70" s="32" t="str">
        <f t="shared" si="2"/>
        <v>天马座2星武器</v>
      </c>
      <c r="F70" s="32">
        <f t="shared" si="3"/>
        <v>20003210</v>
      </c>
      <c r="G70" s="31">
        <v>2</v>
      </c>
      <c r="H70" s="31">
        <v>3</v>
      </c>
      <c r="N70" s="32">
        <f>INDEX(数值规划!$I$6:$I$14,星盘镶嵌!C70)</f>
        <v>2</v>
      </c>
      <c r="O70" s="32">
        <f>IF(D70=1,INDEX(数值规划!$J$6:$J$14,星盘镶嵌!C70),"")</f>
        <v>3</v>
      </c>
    </row>
    <row r="71" spans="1:15" ht="16.5" x14ac:dyDescent="0.2">
      <c r="A71" s="31">
        <v>68</v>
      </c>
      <c r="B71" s="31">
        <v>3</v>
      </c>
      <c r="C71" s="31">
        <v>2</v>
      </c>
      <c r="D71" s="31">
        <v>2</v>
      </c>
      <c r="E71" s="32" t="str">
        <f t="shared" si="2"/>
        <v>天马座2星头盔</v>
      </c>
      <c r="F71" s="32">
        <f t="shared" si="3"/>
        <v>20003220</v>
      </c>
      <c r="G71" s="31">
        <v>2</v>
      </c>
      <c r="H71" s="31" t="s">
        <v>253</v>
      </c>
      <c r="N71" s="32">
        <f>INDEX(数值规划!$I$6:$I$14,星盘镶嵌!C71)</f>
        <v>2</v>
      </c>
      <c r="O71" s="32" t="str">
        <f>IF(D71=1,INDEX(数值规划!$J$6:$J$14,星盘镶嵌!C71),"")</f>
        <v/>
      </c>
    </row>
    <row r="72" spans="1:15" ht="16.5" x14ac:dyDescent="0.2">
      <c r="A72" s="31">
        <v>69</v>
      </c>
      <c r="B72" s="31">
        <v>3</v>
      </c>
      <c r="C72" s="31">
        <v>2</v>
      </c>
      <c r="D72" s="31">
        <v>3</v>
      </c>
      <c r="E72" s="32" t="str">
        <f t="shared" si="2"/>
        <v>天马座2星肩甲</v>
      </c>
      <c r="F72" s="32">
        <f t="shared" si="3"/>
        <v>20003230</v>
      </c>
      <c r="G72" s="31">
        <v>2</v>
      </c>
      <c r="H72" s="31" t="s">
        <v>253</v>
      </c>
      <c r="N72" s="32">
        <f>INDEX(数值规划!$I$6:$I$14,星盘镶嵌!C72)</f>
        <v>2</v>
      </c>
      <c r="O72" s="32" t="str">
        <f>IF(D72=1,INDEX(数值规划!$J$6:$J$14,星盘镶嵌!C72),"")</f>
        <v/>
      </c>
    </row>
    <row r="73" spans="1:15" ht="16.5" x14ac:dyDescent="0.2">
      <c r="A73" s="31">
        <v>70</v>
      </c>
      <c r="B73" s="31">
        <v>3</v>
      </c>
      <c r="C73" s="31">
        <v>2</v>
      </c>
      <c r="D73" s="31">
        <v>4</v>
      </c>
      <c r="E73" s="32" t="str">
        <f t="shared" si="2"/>
        <v>天马座2星衣服</v>
      </c>
      <c r="F73" s="32">
        <f t="shared" si="3"/>
        <v>20003240</v>
      </c>
      <c r="G73" s="31">
        <v>2</v>
      </c>
      <c r="H73" s="31" t="s">
        <v>253</v>
      </c>
      <c r="N73" s="32">
        <f>INDEX(数值规划!$I$6:$I$14,星盘镶嵌!C73)</f>
        <v>2</v>
      </c>
      <c r="O73" s="32" t="str">
        <f>IF(D73=1,INDEX(数值规划!$J$6:$J$14,星盘镶嵌!C73),"")</f>
        <v/>
      </c>
    </row>
    <row r="74" spans="1:15" ht="16.5" x14ac:dyDescent="0.2">
      <c r="A74" s="31">
        <v>71</v>
      </c>
      <c r="B74" s="31">
        <v>3</v>
      </c>
      <c r="C74" s="31">
        <v>2</v>
      </c>
      <c r="D74" s="31">
        <v>5</v>
      </c>
      <c r="E74" s="32" t="str">
        <f t="shared" si="2"/>
        <v>天马座2星裤子</v>
      </c>
      <c r="F74" s="32">
        <f t="shared" si="3"/>
        <v>20003250</v>
      </c>
      <c r="G74" s="31">
        <v>2</v>
      </c>
      <c r="H74" s="31" t="s">
        <v>253</v>
      </c>
      <c r="N74" s="32">
        <f>INDEX(数值规划!$I$6:$I$14,星盘镶嵌!C74)</f>
        <v>2</v>
      </c>
      <c r="O74" s="32" t="str">
        <f>IF(D74=1,INDEX(数值规划!$J$6:$J$14,星盘镶嵌!C74),"")</f>
        <v/>
      </c>
    </row>
    <row r="75" spans="1:15" ht="16.5" x14ac:dyDescent="0.2">
      <c r="A75" s="31">
        <v>72</v>
      </c>
      <c r="B75" s="31">
        <v>3</v>
      </c>
      <c r="C75" s="31">
        <v>2</v>
      </c>
      <c r="D75" s="31">
        <v>6</v>
      </c>
      <c r="E75" s="32" t="str">
        <f t="shared" si="2"/>
        <v>天马座2星鞋子</v>
      </c>
      <c r="F75" s="32">
        <f t="shared" si="3"/>
        <v>20003260</v>
      </c>
      <c r="G75" s="31">
        <v>2</v>
      </c>
      <c r="H75" s="31" t="s">
        <v>253</v>
      </c>
      <c r="N75" s="32">
        <f>INDEX(数值规划!$I$6:$I$14,星盘镶嵌!C75)</f>
        <v>2</v>
      </c>
      <c r="O75" s="32" t="str">
        <f>IF(D75=1,INDEX(数值规划!$J$6:$J$14,星盘镶嵌!C75),"")</f>
        <v/>
      </c>
    </row>
    <row r="76" spans="1:15" ht="16.5" x14ac:dyDescent="0.2">
      <c r="A76" s="31">
        <v>73</v>
      </c>
      <c r="B76" s="31">
        <v>3</v>
      </c>
      <c r="C76" s="31">
        <v>3</v>
      </c>
      <c r="D76" s="31">
        <v>1</v>
      </c>
      <c r="E76" s="32" t="str">
        <f t="shared" si="2"/>
        <v>天马座3星武器</v>
      </c>
      <c r="F76" s="32">
        <f t="shared" si="3"/>
        <v>20003310</v>
      </c>
      <c r="G76" s="31">
        <v>4</v>
      </c>
      <c r="H76" s="31">
        <v>6</v>
      </c>
      <c r="N76" s="32">
        <f>INDEX(数值规划!$I$6:$I$14,星盘镶嵌!C76)</f>
        <v>4</v>
      </c>
      <c r="O76" s="32">
        <f>IF(D76=1,INDEX(数值规划!$J$6:$J$14,星盘镶嵌!C76),"")</f>
        <v>6</v>
      </c>
    </row>
    <row r="77" spans="1:15" ht="16.5" x14ac:dyDescent="0.2">
      <c r="A77" s="31">
        <v>74</v>
      </c>
      <c r="B77" s="31">
        <v>3</v>
      </c>
      <c r="C77" s="31">
        <v>3</v>
      </c>
      <c r="D77" s="31">
        <v>2</v>
      </c>
      <c r="E77" s="32" t="str">
        <f t="shared" si="2"/>
        <v>天马座3星头盔</v>
      </c>
      <c r="F77" s="32">
        <f t="shared" si="3"/>
        <v>20003320</v>
      </c>
      <c r="G77" s="31">
        <v>4</v>
      </c>
      <c r="H77" s="31" t="s">
        <v>253</v>
      </c>
      <c r="N77" s="32">
        <f>INDEX(数值规划!$I$6:$I$14,星盘镶嵌!C77)</f>
        <v>4</v>
      </c>
      <c r="O77" s="32" t="str">
        <f>IF(D77=1,INDEX(数值规划!$J$6:$J$14,星盘镶嵌!C77),"")</f>
        <v/>
      </c>
    </row>
    <row r="78" spans="1:15" ht="16.5" x14ac:dyDescent="0.2">
      <c r="A78" s="31">
        <v>75</v>
      </c>
      <c r="B78" s="31">
        <v>3</v>
      </c>
      <c r="C78" s="31">
        <v>3</v>
      </c>
      <c r="D78" s="31">
        <v>3</v>
      </c>
      <c r="E78" s="32" t="str">
        <f t="shared" si="2"/>
        <v>天马座3星肩甲</v>
      </c>
      <c r="F78" s="32">
        <f t="shared" si="3"/>
        <v>20003330</v>
      </c>
      <c r="G78" s="31">
        <v>4</v>
      </c>
      <c r="H78" s="31" t="s">
        <v>253</v>
      </c>
      <c r="N78" s="32">
        <f>INDEX(数值规划!$I$6:$I$14,星盘镶嵌!C78)</f>
        <v>4</v>
      </c>
      <c r="O78" s="32" t="str">
        <f>IF(D78=1,INDEX(数值规划!$J$6:$J$14,星盘镶嵌!C78),"")</f>
        <v/>
      </c>
    </row>
    <row r="79" spans="1:15" ht="16.5" x14ac:dyDescent="0.2">
      <c r="A79" s="31">
        <v>76</v>
      </c>
      <c r="B79" s="31">
        <v>3</v>
      </c>
      <c r="C79" s="31">
        <v>3</v>
      </c>
      <c r="D79" s="31">
        <v>4</v>
      </c>
      <c r="E79" s="32" t="str">
        <f t="shared" si="2"/>
        <v>天马座3星衣服</v>
      </c>
      <c r="F79" s="32">
        <f t="shared" si="3"/>
        <v>20003340</v>
      </c>
      <c r="G79" s="31">
        <v>4</v>
      </c>
      <c r="H79" s="31" t="s">
        <v>253</v>
      </c>
      <c r="N79" s="32">
        <f>INDEX(数值规划!$I$6:$I$14,星盘镶嵌!C79)</f>
        <v>4</v>
      </c>
      <c r="O79" s="32" t="str">
        <f>IF(D79=1,INDEX(数值规划!$J$6:$J$14,星盘镶嵌!C79),"")</f>
        <v/>
      </c>
    </row>
    <row r="80" spans="1:15" ht="16.5" x14ac:dyDescent="0.2">
      <c r="A80" s="31">
        <v>77</v>
      </c>
      <c r="B80" s="31">
        <v>3</v>
      </c>
      <c r="C80" s="31">
        <v>3</v>
      </c>
      <c r="D80" s="31">
        <v>5</v>
      </c>
      <c r="E80" s="32" t="str">
        <f t="shared" si="2"/>
        <v>天马座3星裤子</v>
      </c>
      <c r="F80" s="32">
        <f t="shared" si="3"/>
        <v>20003350</v>
      </c>
      <c r="G80" s="31">
        <v>4</v>
      </c>
      <c r="H80" s="31" t="s">
        <v>253</v>
      </c>
      <c r="N80" s="32">
        <f>INDEX(数值规划!$I$6:$I$14,星盘镶嵌!C80)</f>
        <v>4</v>
      </c>
      <c r="O80" s="32" t="str">
        <f>IF(D80=1,INDEX(数值规划!$J$6:$J$14,星盘镶嵌!C80),"")</f>
        <v/>
      </c>
    </row>
    <row r="81" spans="1:15" ht="16.5" x14ac:dyDescent="0.2">
      <c r="A81" s="31">
        <v>78</v>
      </c>
      <c r="B81" s="31">
        <v>3</v>
      </c>
      <c r="C81" s="31">
        <v>3</v>
      </c>
      <c r="D81" s="31">
        <v>6</v>
      </c>
      <c r="E81" s="32" t="str">
        <f t="shared" si="2"/>
        <v>天马座3星鞋子</v>
      </c>
      <c r="F81" s="32">
        <f t="shared" si="3"/>
        <v>20003360</v>
      </c>
      <c r="G81" s="31">
        <v>4</v>
      </c>
      <c r="H81" s="31" t="s">
        <v>253</v>
      </c>
      <c r="N81" s="32">
        <f>INDEX(数值规划!$I$6:$I$14,星盘镶嵌!C81)</f>
        <v>4</v>
      </c>
      <c r="O81" s="32" t="str">
        <f>IF(D81=1,INDEX(数值规划!$J$6:$J$14,星盘镶嵌!C81),"")</f>
        <v/>
      </c>
    </row>
    <row r="82" spans="1:15" ht="16.5" x14ac:dyDescent="0.2">
      <c r="A82" s="31">
        <v>79</v>
      </c>
      <c r="B82" s="31">
        <v>3</v>
      </c>
      <c r="C82" s="31">
        <v>4</v>
      </c>
      <c r="D82" s="31">
        <v>1</v>
      </c>
      <c r="E82" s="32" t="str">
        <f t="shared" si="2"/>
        <v>天马座4星武器</v>
      </c>
      <c r="F82" s="32">
        <f t="shared" si="3"/>
        <v>20003410</v>
      </c>
      <c r="G82" s="31">
        <v>7</v>
      </c>
      <c r="H82" s="31">
        <v>10</v>
      </c>
      <c r="N82" s="32">
        <f>INDEX(数值规划!$I$6:$I$14,星盘镶嵌!C82)</f>
        <v>7</v>
      </c>
      <c r="O82" s="32">
        <f>IF(D82=1,INDEX(数值规划!$J$6:$J$14,星盘镶嵌!C82),"")</f>
        <v>10</v>
      </c>
    </row>
    <row r="83" spans="1:15" ht="16.5" x14ac:dyDescent="0.2">
      <c r="A83" s="31">
        <v>80</v>
      </c>
      <c r="B83" s="31">
        <v>3</v>
      </c>
      <c r="C83" s="31">
        <v>4</v>
      </c>
      <c r="D83" s="31">
        <v>2</v>
      </c>
      <c r="E83" s="32" t="str">
        <f t="shared" si="2"/>
        <v>天马座4星头盔</v>
      </c>
      <c r="F83" s="32">
        <f t="shared" si="3"/>
        <v>20003420</v>
      </c>
      <c r="G83" s="31">
        <v>7</v>
      </c>
      <c r="H83" s="31" t="s">
        <v>253</v>
      </c>
      <c r="N83" s="32">
        <f>INDEX(数值规划!$I$6:$I$14,星盘镶嵌!C83)</f>
        <v>7</v>
      </c>
      <c r="O83" s="32" t="str">
        <f>IF(D83=1,INDEX(数值规划!$J$6:$J$14,星盘镶嵌!C83),"")</f>
        <v/>
      </c>
    </row>
    <row r="84" spans="1:15" ht="16.5" x14ac:dyDescent="0.2">
      <c r="A84" s="31">
        <v>81</v>
      </c>
      <c r="B84" s="31">
        <v>3</v>
      </c>
      <c r="C84" s="31">
        <v>4</v>
      </c>
      <c r="D84" s="31">
        <v>3</v>
      </c>
      <c r="E84" s="32" t="str">
        <f t="shared" si="2"/>
        <v>天马座4星肩甲</v>
      </c>
      <c r="F84" s="32">
        <f t="shared" si="3"/>
        <v>20003430</v>
      </c>
      <c r="G84" s="31">
        <v>7</v>
      </c>
      <c r="H84" s="31" t="s">
        <v>253</v>
      </c>
      <c r="N84" s="32">
        <f>INDEX(数值规划!$I$6:$I$14,星盘镶嵌!C84)</f>
        <v>7</v>
      </c>
      <c r="O84" s="32" t="str">
        <f>IF(D84=1,INDEX(数值规划!$J$6:$J$14,星盘镶嵌!C84),"")</f>
        <v/>
      </c>
    </row>
    <row r="85" spans="1:15" ht="16.5" x14ac:dyDescent="0.2">
      <c r="A85" s="31">
        <v>82</v>
      </c>
      <c r="B85" s="31">
        <v>3</v>
      </c>
      <c r="C85" s="31">
        <v>4</v>
      </c>
      <c r="D85" s="31">
        <v>4</v>
      </c>
      <c r="E85" s="32" t="str">
        <f t="shared" si="2"/>
        <v>天马座4星衣服</v>
      </c>
      <c r="F85" s="32">
        <f t="shared" si="3"/>
        <v>20003440</v>
      </c>
      <c r="G85" s="31">
        <v>7</v>
      </c>
      <c r="H85" s="31" t="s">
        <v>253</v>
      </c>
      <c r="N85" s="32">
        <f>INDEX(数值规划!$I$6:$I$14,星盘镶嵌!C85)</f>
        <v>7</v>
      </c>
      <c r="O85" s="32" t="str">
        <f>IF(D85=1,INDEX(数值规划!$J$6:$J$14,星盘镶嵌!C85),"")</f>
        <v/>
      </c>
    </row>
    <row r="86" spans="1:15" ht="16.5" x14ac:dyDescent="0.2">
      <c r="A86" s="31">
        <v>83</v>
      </c>
      <c r="B86" s="31">
        <v>3</v>
      </c>
      <c r="C86" s="31">
        <v>4</v>
      </c>
      <c r="D86" s="31">
        <v>5</v>
      </c>
      <c r="E86" s="32" t="str">
        <f t="shared" si="2"/>
        <v>天马座4星裤子</v>
      </c>
      <c r="F86" s="32">
        <f t="shared" si="3"/>
        <v>20003450</v>
      </c>
      <c r="G86" s="31">
        <v>7</v>
      </c>
      <c r="H86" s="31" t="s">
        <v>253</v>
      </c>
      <c r="N86" s="32">
        <f>INDEX(数值规划!$I$6:$I$14,星盘镶嵌!C86)</f>
        <v>7</v>
      </c>
      <c r="O86" s="32" t="str">
        <f>IF(D86=1,INDEX(数值规划!$J$6:$J$14,星盘镶嵌!C86),"")</f>
        <v/>
      </c>
    </row>
    <row r="87" spans="1:15" ht="16.5" x14ac:dyDescent="0.2">
      <c r="A87" s="31">
        <v>84</v>
      </c>
      <c r="B87" s="31">
        <v>3</v>
      </c>
      <c r="C87" s="31">
        <v>4</v>
      </c>
      <c r="D87" s="31">
        <v>6</v>
      </c>
      <c r="E87" s="32" t="str">
        <f t="shared" si="2"/>
        <v>天马座4星鞋子</v>
      </c>
      <c r="F87" s="32">
        <f t="shared" si="3"/>
        <v>20003460</v>
      </c>
      <c r="G87" s="31">
        <v>7</v>
      </c>
      <c r="H87" s="31" t="s">
        <v>253</v>
      </c>
      <c r="N87" s="32">
        <f>INDEX(数值规划!$I$6:$I$14,星盘镶嵌!C87)</f>
        <v>7</v>
      </c>
      <c r="O87" s="32" t="str">
        <f>IF(D87=1,INDEX(数值规划!$J$6:$J$14,星盘镶嵌!C87),"")</f>
        <v/>
      </c>
    </row>
    <row r="88" spans="1:15" ht="16.5" x14ac:dyDescent="0.2">
      <c r="A88" s="31">
        <v>85</v>
      </c>
      <c r="B88" s="31">
        <v>3</v>
      </c>
      <c r="C88" s="31">
        <v>5</v>
      </c>
      <c r="D88" s="31">
        <v>1</v>
      </c>
      <c r="E88" s="32" t="str">
        <f t="shared" si="2"/>
        <v>天马座5星武器</v>
      </c>
      <c r="F88" s="32">
        <f t="shared" si="3"/>
        <v>20003510</v>
      </c>
      <c r="G88" s="31">
        <v>12</v>
      </c>
      <c r="H88" s="31">
        <v>18</v>
      </c>
      <c r="N88" s="32">
        <f>INDEX(数值规划!$I$6:$I$14,星盘镶嵌!C88)</f>
        <v>12</v>
      </c>
      <c r="O88" s="32">
        <f>IF(D88=1,INDEX(数值规划!$J$6:$J$14,星盘镶嵌!C88),"")</f>
        <v>18</v>
      </c>
    </row>
    <row r="89" spans="1:15" ht="16.5" x14ac:dyDescent="0.2">
      <c r="A89" s="31">
        <v>86</v>
      </c>
      <c r="B89" s="31">
        <v>3</v>
      </c>
      <c r="C89" s="31">
        <v>5</v>
      </c>
      <c r="D89" s="31">
        <v>2</v>
      </c>
      <c r="E89" s="32" t="str">
        <f t="shared" si="2"/>
        <v>天马座5星头盔</v>
      </c>
      <c r="F89" s="32">
        <f t="shared" si="3"/>
        <v>20003520</v>
      </c>
      <c r="G89" s="31">
        <v>12</v>
      </c>
      <c r="H89" s="31" t="s">
        <v>253</v>
      </c>
      <c r="N89" s="32">
        <f>INDEX(数值规划!$I$6:$I$14,星盘镶嵌!C89)</f>
        <v>12</v>
      </c>
      <c r="O89" s="32" t="str">
        <f>IF(D89=1,INDEX(数值规划!$J$6:$J$14,星盘镶嵌!C89),"")</f>
        <v/>
      </c>
    </row>
    <row r="90" spans="1:15" ht="16.5" x14ac:dyDescent="0.2">
      <c r="A90" s="31">
        <v>87</v>
      </c>
      <c r="B90" s="31">
        <v>3</v>
      </c>
      <c r="C90" s="31">
        <v>5</v>
      </c>
      <c r="D90" s="31">
        <v>3</v>
      </c>
      <c r="E90" s="32" t="str">
        <f t="shared" si="2"/>
        <v>天马座5星肩甲</v>
      </c>
      <c r="F90" s="32">
        <f t="shared" si="3"/>
        <v>20003530</v>
      </c>
      <c r="G90" s="31">
        <v>12</v>
      </c>
      <c r="H90" s="31" t="s">
        <v>253</v>
      </c>
      <c r="N90" s="32">
        <f>INDEX(数值规划!$I$6:$I$14,星盘镶嵌!C90)</f>
        <v>12</v>
      </c>
      <c r="O90" s="32" t="str">
        <f>IF(D90=1,INDEX(数值规划!$J$6:$J$14,星盘镶嵌!C90),"")</f>
        <v/>
      </c>
    </row>
    <row r="91" spans="1:15" ht="16.5" x14ac:dyDescent="0.2">
      <c r="A91" s="31">
        <v>88</v>
      </c>
      <c r="B91" s="31">
        <v>3</v>
      </c>
      <c r="C91" s="31">
        <v>5</v>
      </c>
      <c r="D91" s="31">
        <v>4</v>
      </c>
      <c r="E91" s="32" t="str">
        <f t="shared" si="2"/>
        <v>天马座5星衣服</v>
      </c>
      <c r="F91" s="32">
        <f t="shared" si="3"/>
        <v>20003540</v>
      </c>
      <c r="G91" s="31">
        <v>12</v>
      </c>
      <c r="H91" s="31" t="s">
        <v>253</v>
      </c>
      <c r="N91" s="32">
        <f>INDEX(数值规划!$I$6:$I$14,星盘镶嵌!C91)</f>
        <v>12</v>
      </c>
      <c r="O91" s="32" t="str">
        <f>IF(D91=1,INDEX(数值规划!$J$6:$J$14,星盘镶嵌!C91),"")</f>
        <v/>
      </c>
    </row>
    <row r="92" spans="1:15" ht="16.5" x14ac:dyDescent="0.2">
      <c r="A92" s="31">
        <v>89</v>
      </c>
      <c r="B92" s="31">
        <v>3</v>
      </c>
      <c r="C92" s="31">
        <v>5</v>
      </c>
      <c r="D92" s="31">
        <v>5</v>
      </c>
      <c r="E92" s="32" t="str">
        <f t="shared" si="2"/>
        <v>天马座5星裤子</v>
      </c>
      <c r="F92" s="32">
        <f t="shared" si="3"/>
        <v>20003550</v>
      </c>
      <c r="G92" s="31">
        <v>12</v>
      </c>
      <c r="H92" s="31" t="s">
        <v>253</v>
      </c>
      <c r="N92" s="32">
        <f>INDEX(数值规划!$I$6:$I$14,星盘镶嵌!C92)</f>
        <v>12</v>
      </c>
      <c r="O92" s="32" t="str">
        <f>IF(D92=1,INDEX(数值规划!$J$6:$J$14,星盘镶嵌!C92),"")</f>
        <v/>
      </c>
    </row>
    <row r="93" spans="1:15" ht="16.5" x14ac:dyDescent="0.2">
      <c r="A93" s="31">
        <v>90</v>
      </c>
      <c r="B93" s="31">
        <v>3</v>
      </c>
      <c r="C93" s="31">
        <v>5</v>
      </c>
      <c r="D93" s="31">
        <v>6</v>
      </c>
      <c r="E93" s="32" t="str">
        <f t="shared" si="2"/>
        <v>天马座5星鞋子</v>
      </c>
      <c r="F93" s="32">
        <f t="shared" si="3"/>
        <v>20003560</v>
      </c>
      <c r="G93" s="31">
        <v>12</v>
      </c>
      <c r="H93" s="31" t="s">
        <v>253</v>
      </c>
      <c r="N93" s="32">
        <f>INDEX(数值规划!$I$6:$I$14,星盘镶嵌!C93)</f>
        <v>12</v>
      </c>
      <c r="O93" s="32" t="str">
        <f>IF(D93=1,INDEX(数值规划!$J$6:$J$14,星盘镶嵌!C93),"")</f>
        <v/>
      </c>
    </row>
    <row r="94" spans="1:15" ht="16.5" x14ac:dyDescent="0.2">
      <c r="A94" s="31">
        <v>91</v>
      </c>
      <c r="B94" s="31">
        <v>4</v>
      </c>
      <c r="C94" s="31">
        <v>1</v>
      </c>
      <c r="D94" s="31">
        <v>1</v>
      </c>
      <c r="E94" s="32" t="str">
        <f t="shared" si="2"/>
        <v>蛇夫座1星武器</v>
      </c>
      <c r="F94" s="32">
        <f t="shared" si="3"/>
        <v>20004110</v>
      </c>
      <c r="G94" s="31">
        <v>1</v>
      </c>
      <c r="H94" s="31">
        <v>1</v>
      </c>
      <c r="N94" s="32">
        <f>INDEX(数值规划!$I$6:$I$14,星盘镶嵌!C94)</f>
        <v>1</v>
      </c>
      <c r="O94" s="32">
        <f>IF(D94=1,INDEX(数值规划!$J$6:$J$14,星盘镶嵌!C94),"")</f>
        <v>1</v>
      </c>
    </row>
    <row r="95" spans="1:15" ht="16.5" x14ac:dyDescent="0.2">
      <c r="A95" s="31">
        <v>92</v>
      </c>
      <c r="B95" s="31">
        <v>4</v>
      </c>
      <c r="C95" s="31">
        <v>1</v>
      </c>
      <c r="D95" s="31">
        <v>2</v>
      </c>
      <c r="E95" s="32" t="str">
        <f t="shared" si="2"/>
        <v>蛇夫座1星头盔</v>
      </c>
      <c r="F95" s="32">
        <f t="shared" si="3"/>
        <v>20004120</v>
      </c>
      <c r="G95" s="31">
        <v>1</v>
      </c>
      <c r="H95" s="31" t="s">
        <v>253</v>
      </c>
      <c r="N95" s="32">
        <f>INDEX(数值规划!$I$6:$I$14,星盘镶嵌!C95)</f>
        <v>1</v>
      </c>
      <c r="O95" s="32" t="str">
        <f>IF(D95=1,INDEX(数值规划!$J$6:$J$14,星盘镶嵌!C95),"")</f>
        <v/>
      </c>
    </row>
    <row r="96" spans="1:15" ht="16.5" x14ac:dyDescent="0.2">
      <c r="A96" s="31">
        <v>93</v>
      </c>
      <c r="B96" s="31">
        <v>4</v>
      </c>
      <c r="C96" s="31">
        <v>1</v>
      </c>
      <c r="D96" s="31">
        <v>3</v>
      </c>
      <c r="E96" s="32" t="str">
        <f t="shared" si="2"/>
        <v>蛇夫座1星肩甲</v>
      </c>
      <c r="F96" s="32">
        <f t="shared" si="3"/>
        <v>20004130</v>
      </c>
      <c r="G96" s="31">
        <v>1</v>
      </c>
      <c r="H96" s="31" t="s">
        <v>253</v>
      </c>
      <c r="N96" s="32">
        <f>INDEX(数值规划!$I$6:$I$14,星盘镶嵌!C96)</f>
        <v>1</v>
      </c>
      <c r="O96" s="32" t="str">
        <f>IF(D96=1,INDEX(数值规划!$J$6:$J$14,星盘镶嵌!C96),"")</f>
        <v/>
      </c>
    </row>
    <row r="97" spans="1:15" ht="16.5" x14ac:dyDescent="0.2">
      <c r="A97" s="31">
        <v>94</v>
      </c>
      <c r="B97" s="31">
        <v>4</v>
      </c>
      <c r="C97" s="31">
        <v>1</v>
      </c>
      <c r="D97" s="31">
        <v>4</v>
      </c>
      <c r="E97" s="32" t="str">
        <f t="shared" si="2"/>
        <v>蛇夫座1星衣服</v>
      </c>
      <c r="F97" s="32">
        <f t="shared" si="3"/>
        <v>20004140</v>
      </c>
      <c r="G97" s="31">
        <v>1</v>
      </c>
      <c r="H97" s="31" t="s">
        <v>253</v>
      </c>
      <c r="N97" s="32">
        <f>INDEX(数值规划!$I$6:$I$14,星盘镶嵌!C97)</f>
        <v>1</v>
      </c>
      <c r="O97" s="32" t="str">
        <f>IF(D97=1,INDEX(数值规划!$J$6:$J$14,星盘镶嵌!C97),"")</f>
        <v/>
      </c>
    </row>
    <row r="98" spans="1:15" ht="16.5" x14ac:dyDescent="0.2">
      <c r="A98" s="31">
        <v>95</v>
      </c>
      <c r="B98" s="31">
        <v>4</v>
      </c>
      <c r="C98" s="31">
        <v>1</v>
      </c>
      <c r="D98" s="31">
        <v>5</v>
      </c>
      <c r="E98" s="32" t="str">
        <f t="shared" si="2"/>
        <v>蛇夫座1星裤子</v>
      </c>
      <c r="F98" s="32">
        <f t="shared" si="3"/>
        <v>20004150</v>
      </c>
      <c r="G98" s="31">
        <v>1</v>
      </c>
      <c r="H98" s="31" t="s">
        <v>253</v>
      </c>
      <c r="N98" s="32">
        <f>INDEX(数值规划!$I$6:$I$14,星盘镶嵌!C98)</f>
        <v>1</v>
      </c>
      <c r="O98" s="32" t="str">
        <f>IF(D98=1,INDEX(数值规划!$J$6:$J$14,星盘镶嵌!C98),"")</f>
        <v/>
      </c>
    </row>
    <row r="99" spans="1:15" ht="16.5" x14ac:dyDescent="0.2">
      <c r="A99" s="31">
        <v>96</v>
      </c>
      <c r="B99" s="31">
        <v>4</v>
      </c>
      <c r="C99" s="31">
        <v>1</v>
      </c>
      <c r="D99" s="31">
        <v>6</v>
      </c>
      <c r="E99" s="32" t="str">
        <f t="shared" si="2"/>
        <v>蛇夫座1星鞋子</v>
      </c>
      <c r="F99" s="32">
        <f t="shared" si="3"/>
        <v>20004160</v>
      </c>
      <c r="G99" s="31">
        <v>1</v>
      </c>
      <c r="H99" s="31" t="s">
        <v>253</v>
      </c>
      <c r="N99" s="32">
        <f>INDEX(数值规划!$I$6:$I$14,星盘镶嵌!C99)</f>
        <v>1</v>
      </c>
      <c r="O99" s="32" t="str">
        <f>IF(D99=1,INDEX(数值规划!$J$6:$J$14,星盘镶嵌!C99),"")</f>
        <v/>
      </c>
    </row>
    <row r="100" spans="1:15" ht="16.5" x14ac:dyDescent="0.2">
      <c r="A100" s="31">
        <v>97</v>
      </c>
      <c r="B100" s="31">
        <v>4</v>
      </c>
      <c r="C100" s="31">
        <v>2</v>
      </c>
      <c r="D100" s="31">
        <v>1</v>
      </c>
      <c r="E100" s="32" t="str">
        <f t="shared" si="2"/>
        <v>蛇夫座2星武器</v>
      </c>
      <c r="F100" s="32">
        <f t="shared" si="3"/>
        <v>20004210</v>
      </c>
      <c r="G100" s="31">
        <v>2</v>
      </c>
      <c r="H100" s="31">
        <v>3</v>
      </c>
      <c r="N100" s="32">
        <f>INDEX(数值规划!$I$6:$I$14,星盘镶嵌!C100)</f>
        <v>2</v>
      </c>
      <c r="O100" s="32">
        <f>IF(D100=1,INDEX(数值规划!$J$6:$J$14,星盘镶嵌!C100),"")</f>
        <v>3</v>
      </c>
    </row>
    <row r="101" spans="1:15" ht="16.5" x14ac:dyDescent="0.2">
      <c r="A101" s="31">
        <v>98</v>
      </c>
      <c r="B101" s="31">
        <v>4</v>
      </c>
      <c r="C101" s="31">
        <v>2</v>
      </c>
      <c r="D101" s="31">
        <v>2</v>
      </c>
      <c r="E101" s="32" t="str">
        <f t="shared" si="2"/>
        <v>蛇夫座2星头盔</v>
      </c>
      <c r="F101" s="32">
        <f t="shared" si="3"/>
        <v>20004220</v>
      </c>
      <c r="G101" s="31">
        <v>2</v>
      </c>
      <c r="H101" s="31" t="s">
        <v>253</v>
      </c>
      <c r="N101" s="32">
        <f>INDEX(数值规划!$I$6:$I$14,星盘镶嵌!C101)</f>
        <v>2</v>
      </c>
      <c r="O101" s="32" t="str">
        <f>IF(D101=1,INDEX(数值规划!$J$6:$J$14,星盘镶嵌!C101),"")</f>
        <v/>
      </c>
    </row>
    <row r="102" spans="1:15" ht="16.5" x14ac:dyDescent="0.2">
      <c r="A102" s="31">
        <v>99</v>
      </c>
      <c r="B102" s="31">
        <v>4</v>
      </c>
      <c r="C102" s="31">
        <v>2</v>
      </c>
      <c r="D102" s="31">
        <v>3</v>
      </c>
      <c r="E102" s="32" t="str">
        <f t="shared" si="2"/>
        <v>蛇夫座2星肩甲</v>
      </c>
      <c r="F102" s="32">
        <f t="shared" si="3"/>
        <v>20004230</v>
      </c>
      <c r="G102" s="31">
        <v>2</v>
      </c>
      <c r="H102" s="31" t="s">
        <v>253</v>
      </c>
      <c r="N102" s="32">
        <f>INDEX(数值规划!$I$6:$I$14,星盘镶嵌!C102)</f>
        <v>2</v>
      </c>
      <c r="O102" s="32" t="str">
        <f>IF(D102=1,INDEX(数值规划!$J$6:$J$14,星盘镶嵌!C102),"")</f>
        <v/>
      </c>
    </row>
    <row r="103" spans="1:15" ht="16.5" x14ac:dyDescent="0.2">
      <c r="A103" s="31">
        <v>100</v>
      </c>
      <c r="B103" s="31">
        <v>4</v>
      </c>
      <c r="C103" s="31">
        <v>2</v>
      </c>
      <c r="D103" s="31">
        <v>4</v>
      </c>
      <c r="E103" s="32" t="str">
        <f t="shared" si="2"/>
        <v>蛇夫座2星衣服</v>
      </c>
      <c r="F103" s="32">
        <f t="shared" si="3"/>
        <v>20004240</v>
      </c>
      <c r="G103" s="31">
        <v>2</v>
      </c>
      <c r="H103" s="31" t="s">
        <v>253</v>
      </c>
      <c r="N103" s="32">
        <f>INDEX(数值规划!$I$6:$I$14,星盘镶嵌!C103)</f>
        <v>2</v>
      </c>
      <c r="O103" s="32" t="str">
        <f>IF(D103=1,INDEX(数值规划!$J$6:$J$14,星盘镶嵌!C103),"")</f>
        <v/>
      </c>
    </row>
    <row r="104" spans="1:15" ht="16.5" x14ac:dyDescent="0.2">
      <c r="A104" s="31">
        <v>101</v>
      </c>
      <c r="B104" s="31">
        <v>4</v>
      </c>
      <c r="C104" s="31">
        <v>2</v>
      </c>
      <c r="D104" s="31">
        <v>5</v>
      </c>
      <c r="E104" s="32" t="str">
        <f t="shared" si="2"/>
        <v>蛇夫座2星裤子</v>
      </c>
      <c r="F104" s="32">
        <f t="shared" si="3"/>
        <v>20004250</v>
      </c>
      <c r="G104" s="31">
        <v>2</v>
      </c>
      <c r="H104" s="31" t="s">
        <v>253</v>
      </c>
      <c r="N104" s="32">
        <f>INDEX(数值规划!$I$6:$I$14,星盘镶嵌!C104)</f>
        <v>2</v>
      </c>
      <c r="O104" s="32" t="str">
        <f>IF(D104=1,INDEX(数值规划!$J$6:$J$14,星盘镶嵌!C104),"")</f>
        <v/>
      </c>
    </row>
    <row r="105" spans="1:15" ht="16.5" x14ac:dyDescent="0.2">
      <c r="A105" s="31">
        <v>102</v>
      </c>
      <c r="B105" s="31">
        <v>4</v>
      </c>
      <c r="C105" s="31">
        <v>2</v>
      </c>
      <c r="D105" s="31">
        <v>6</v>
      </c>
      <c r="E105" s="32" t="str">
        <f t="shared" si="2"/>
        <v>蛇夫座2星鞋子</v>
      </c>
      <c r="F105" s="32">
        <f t="shared" si="3"/>
        <v>20004260</v>
      </c>
      <c r="G105" s="31">
        <v>2</v>
      </c>
      <c r="H105" s="31" t="s">
        <v>253</v>
      </c>
      <c r="N105" s="32">
        <f>INDEX(数值规划!$I$6:$I$14,星盘镶嵌!C105)</f>
        <v>2</v>
      </c>
      <c r="O105" s="32" t="str">
        <f>IF(D105=1,INDEX(数值规划!$J$6:$J$14,星盘镶嵌!C105),"")</f>
        <v/>
      </c>
    </row>
    <row r="106" spans="1:15" ht="16.5" x14ac:dyDescent="0.2">
      <c r="A106" s="31">
        <v>103</v>
      </c>
      <c r="B106" s="31">
        <v>4</v>
      </c>
      <c r="C106" s="31">
        <v>3</v>
      </c>
      <c r="D106" s="31">
        <v>1</v>
      </c>
      <c r="E106" s="32" t="str">
        <f t="shared" si="2"/>
        <v>蛇夫座3星武器</v>
      </c>
      <c r="F106" s="32">
        <f t="shared" si="3"/>
        <v>20004310</v>
      </c>
      <c r="G106" s="31">
        <v>4</v>
      </c>
      <c r="H106" s="31">
        <v>6</v>
      </c>
      <c r="N106" s="32">
        <f>INDEX(数值规划!$I$6:$I$14,星盘镶嵌!C106)</f>
        <v>4</v>
      </c>
      <c r="O106" s="32">
        <f>IF(D106=1,INDEX(数值规划!$J$6:$J$14,星盘镶嵌!C106),"")</f>
        <v>6</v>
      </c>
    </row>
    <row r="107" spans="1:15" ht="16.5" x14ac:dyDescent="0.2">
      <c r="A107" s="31">
        <v>104</v>
      </c>
      <c r="B107" s="31">
        <v>4</v>
      </c>
      <c r="C107" s="31">
        <v>3</v>
      </c>
      <c r="D107" s="31">
        <v>2</v>
      </c>
      <c r="E107" s="32" t="str">
        <f t="shared" si="2"/>
        <v>蛇夫座3星头盔</v>
      </c>
      <c r="F107" s="32">
        <f t="shared" si="3"/>
        <v>20004320</v>
      </c>
      <c r="G107" s="31">
        <v>4</v>
      </c>
      <c r="H107" s="31" t="s">
        <v>253</v>
      </c>
      <c r="N107" s="32">
        <f>INDEX(数值规划!$I$6:$I$14,星盘镶嵌!C107)</f>
        <v>4</v>
      </c>
      <c r="O107" s="32" t="str">
        <f>IF(D107=1,INDEX(数值规划!$J$6:$J$14,星盘镶嵌!C107),"")</f>
        <v/>
      </c>
    </row>
    <row r="108" spans="1:15" ht="16.5" x14ac:dyDescent="0.2">
      <c r="A108" s="31">
        <v>105</v>
      </c>
      <c r="B108" s="31">
        <v>4</v>
      </c>
      <c r="C108" s="31">
        <v>3</v>
      </c>
      <c r="D108" s="31">
        <v>3</v>
      </c>
      <c r="E108" s="32" t="str">
        <f t="shared" si="2"/>
        <v>蛇夫座3星肩甲</v>
      </c>
      <c r="F108" s="32">
        <f t="shared" si="3"/>
        <v>20004330</v>
      </c>
      <c r="G108" s="31">
        <v>4</v>
      </c>
      <c r="H108" s="31" t="s">
        <v>253</v>
      </c>
      <c r="N108" s="32">
        <f>INDEX(数值规划!$I$6:$I$14,星盘镶嵌!C108)</f>
        <v>4</v>
      </c>
      <c r="O108" s="32" t="str">
        <f>IF(D108=1,INDEX(数值规划!$J$6:$J$14,星盘镶嵌!C108),"")</f>
        <v/>
      </c>
    </row>
    <row r="109" spans="1:15" ht="16.5" x14ac:dyDescent="0.2">
      <c r="A109" s="31">
        <v>106</v>
      </c>
      <c r="B109" s="31">
        <v>4</v>
      </c>
      <c r="C109" s="31">
        <v>3</v>
      </c>
      <c r="D109" s="31">
        <v>4</v>
      </c>
      <c r="E109" s="32" t="str">
        <f t="shared" si="2"/>
        <v>蛇夫座3星衣服</v>
      </c>
      <c r="F109" s="32">
        <f t="shared" si="3"/>
        <v>20004340</v>
      </c>
      <c r="G109" s="31">
        <v>4</v>
      </c>
      <c r="H109" s="31" t="s">
        <v>253</v>
      </c>
      <c r="N109" s="32">
        <f>INDEX(数值规划!$I$6:$I$14,星盘镶嵌!C109)</f>
        <v>4</v>
      </c>
      <c r="O109" s="32" t="str">
        <f>IF(D109=1,INDEX(数值规划!$J$6:$J$14,星盘镶嵌!C109),"")</f>
        <v/>
      </c>
    </row>
    <row r="110" spans="1:15" ht="16.5" x14ac:dyDescent="0.2">
      <c r="A110" s="31">
        <v>107</v>
      </c>
      <c r="B110" s="31">
        <v>4</v>
      </c>
      <c r="C110" s="31">
        <v>3</v>
      </c>
      <c r="D110" s="31">
        <v>5</v>
      </c>
      <c r="E110" s="32" t="str">
        <f t="shared" si="2"/>
        <v>蛇夫座3星裤子</v>
      </c>
      <c r="F110" s="32">
        <f t="shared" si="3"/>
        <v>20004350</v>
      </c>
      <c r="G110" s="31">
        <v>4</v>
      </c>
      <c r="H110" s="31" t="s">
        <v>253</v>
      </c>
      <c r="N110" s="32">
        <f>INDEX(数值规划!$I$6:$I$14,星盘镶嵌!C110)</f>
        <v>4</v>
      </c>
      <c r="O110" s="32" t="str">
        <f>IF(D110=1,INDEX(数值规划!$J$6:$J$14,星盘镶嵌!C110),"")</f>
        <v/>
      </c>
    </row>
    <row r="111" spans="1:15" ht="16.5" x14ac:dyDescent="0.2">
      <c r="A111" s="31">
        <v>108</v>
      </c>
      <c r="B111" s="31">
        <v>4</v>
      </c>
      <c r="C111" s="31">
        <v>3</v>
      </c>
      <c r="D111" s="31">
        <v>6</v>
      </c>
      <c r="E111" s="32" t="str">
        <f t="shared" si="2"/>
        <v>蛇夫座3星鞋子</v>
      </c>
      <c r="F111" s="32">
        <f t="shared" si="3"/>
        <v>20004360</v>
      </c>
      <c r="G111" s="31">
        <v>4</v>
      </c>
      <c r="H111" s="31" t="s">
        <v>253</v>
      </c>
      <c r="N111" s="32">
        <f>INDEX(数值规划!$I$6:$I$14,星盘镶嵌!C111)</f>
        <v>4</v>
      </c>
      <c r="O111" s="32" t="str">
        <f>IF(D111=1,INDEX(数值规划!$J$6:$J$14,星盘镶嵌!C111),"")</f>
        <v/>
      </c>
    </row>
    <row r="112" spans="1:15" ht="16.5" x14ac:dyDescent="0.2">
      <c r="A112" s="31">
        <v>109</v>
      </c>
      <c r="B112" s="31">
        <v>4</v>
      </c>
      <c r="C112" s="31">
        <v>4</v>
      </c>
      <c r="D112" s="31">
        <v>1</v>
      </c>
      <c r="E112" s="32" t="str">
        <f t="shared" si="2"/>
        <v>蛇夫座4星武器</v>
      </c>
      <c r="F112" s="32">
        <f t="shared" si="3"/>
        <v>20004410</v>
      </c>
      <c r="G112" s="31">
        <v>7</v>
      </c>
      <c r="H112" s="31">
        <v>10</v>
      </c>
      <c r="N112" s="32">
        <f>INDEX(数值规划!$I$6:$I$14,星盘镶嵌!C112)</f>
        <v>7</v>
      </c>
      <c r="O112" s="32">
        <f>IF(D112=1,INDEX(数值规划!$J$6:$J$14,星盘镶嵌!C112),"")</f>
        <v>10</v>
      </c>
    </row>
    <row r="113" spans="1:15" ht="16.5" x14ac:dyDescent="0.2">
      <c r="A113" s="31">
        <v>110</v>
      </c>
      <c r="B113" s="31">
        <v>4</v>
      </c>
      <c r="C113" s="31">
        <v>4</v>
      </c>
      <c r="D113" s="31">
        <v>2</v>
      </c>
      <c r="E113" s="32" t="str">
        <f t="shared" si="2"/>
        <v>蛇夫座4星头盔</v>
      </c>
      <c r="F113" s="32">
        <f t="shared" si="3"/>
        <v>20004420</v>
      </c>
      <c r="G113" s="31">
        <v>7</v>
      </c>
      <c r="H113" s="31" t="s">
        <v>253</v>
      </c>
      <c r="N113" s="32">
        <f>INDEX(数值规划!$I$6:$I$14,星盘镶嵌!C113)</f>
        <v>7</v>
      </c>
      <c r="O113" s="32" t="str">
        <f>IF(D113=1,INDEX(数值规划!$J$6:$J$14,星盘镶嵌!C113),"")</f>
        <v/>
      </c>
    </row>
    <row r="114" spans="1:15" ht="16.5" x14ac:dyDescent="0.2">
      <c r="A114" s="31">
        <v>111</v>
      </c>
      <c r="B114" s="31">
        <v>4</v>
      </c>
      <c r="C114" s="31">
        <v>4</v>
      </c>
      <c r="D114" s="31">
        <v>3</v>
      </c>
      <c r="E114" s="32" t="str">
        <f t="shared" si="2"/>
        <v>蛇夫座4星肩甲</v>
      </c>
      <c r="F114" s="32">
        <f t="shared" si="3"/>
        <v>20004430</v>
      </c>
      <c r="G114" s="31">
        <v>7</v>
      </c>
      <c r="H114" s="31" t="s">
        <v>253</v>
      </c>
      <c r="N114" s="32">
        <f>INDEX(数值规划!$I$6:$I$14,星盘镶嵌!C114)</f>
        <v>7</v>
      </c>
      <c r="O114" s="32" t="str">
        <f>IF(D114=1,INDEX(数值规划!$J$6:$J$14,星盘镶嵌!C114),"")</f>
        <v/>
      </c>
    </row>
    <row r="115" spans="1:15" ht="16.5" x14ac:dyDescent="0.2">
      <c r="A115" s="31">
        <v>112</v>
      </c>
      <c r="B115" s="31">
        <v>4</v>
      </c>
      <c r="C115" s="31">
        <v>4</v>
      </c>
      <c r="D115" s="31">
        <v>4</v>
      </c>
      <c r="E115" s="32" t="str">
        <f t="shared" si="2"/>
        <v>蛇夫座4星衣服</v>
      </c>
      <c r="F115" s="32">
        <f t="shared" si="3"/>
        <v>20004440</v>
      </c>
      <c r="G115" s="31">
        <v>7</v>
      </c>
      <c r="H115" s="31" t="s">
        <v>253</v>
      </c>
      <c r="N115" s="32">
        <f>INDEX(数值规划!$I$6:$I$14,星盘镶嵌!C115)</f>
        <v>7</v>
      </c>
      <c r="O115" s="32" t="str">
        <f>IF(D115=1,INDEX(数值规划!$J$6:$J$14,星盘镶嵌!C115),"")</f>
        <v/>
      </c>
    </row>
    <row r="116" spans="1:15" ht="16.5" x14ac:dyDescent="0.2">
      <c r="A116" s="31">
        <v>113</v>
      </c>
      <c r="B116" s="31">
        <v>4</v>
      </c>
      <c r="C116" s="31">
        <v>4</v>
      </c>
      <c r="D116" s="31">
        <v>5</v>
      </c>
      <c r="E116" s="32" t="str">
        <f t="shared" si="2"/>
        <v>蛇夫座4星裤子</v>
      </c>
      <c r="F116" s="32">
        <f t="shared" si="3"/>
        <v>20004450</v>
      </c>
      <c r="G116" s="31">
        <v>7</v>
      </c>
      <c r="H116" s="31" t="s">
        <v>253</v>
      </c>
      <c r="N116" s="32">
        <f>INDEX(数值规划!$I$6:$I$14,星盘镶嵌!C116)</f>
        <v>7</v>
      </c>
      <c r="O116" s="32" t="str">
        <f>IF(D116=1,INDEX(数值规划!$J$6:$J$14,星盘镶嵌!C116),"")</f>
        <v/>
      </c>
    </row>
    <row r="117" spans="1:15" ht="16.5" x14ac:dyDescent="0.2">
      <c r="A117" s="31">
        <v>114</v>
      </c>
      <c r="B117" s="31">
        <v>4</v>
      </c>
      <c r="C117" s="31">
        <v>4</v>
      </c>
      <c r="D117" s="31">
        <v>6</v>
      </c>
      <c r="E117" s="32" t="str">
        <f t="shared" si="2"/>
        <v>蛇夫座4星鞋子</v>
      </c>
      <c r="F117" s="32">
        <f t="shared" si="3"/>
        <v>20004460</v>
      </c>
      <c r="G117" s="31">
        <v>7</v>
      </c>
      <c r="H117" s="31" t="s">
        <v>253</v>
      </c>
      <c r="N117" s="32">
        <f>INDEX(数值规划!$I$6:$I$14,星盘镶嵌!C117)</f>
        <v>7</v>
      </c>
      <c r="O117" s="32" t="str">
        <f>IF(D117=1,INDEX(数值规划!$J$6:$J$14,星盘镶嵌!C117),"")</f>
        <v/>
      </c>
    </row>
    <row r="118" spans="1:15" ht="16.5" x14ac:dyDescent="0.2">
      <c r="A118" s="31">
        <v>115</v>
      </c>
      <c r="B118" s="31">
        <v>4</v>
      </c>
      <c r="C118" s="31">
        <v>5</v>
      </c>
      <c r="D118" s="31">
        <v>1</v>
      </c>
      <c r="E118" s="32" t="str">
        <f t="shared" si="2"/>
        <v>蛇夫座5星武器</v>
      </c>
      <c r="F118" s="32">
        <f t="shared" si="3"/>
        <v>20004510</v>
      </c>
      <c r="G118" s="31">
        <v>12</v>
      </c>
      <c r="H118" s="31">
        <v>18</v>
      </c>
      <c r="N118" s="32">
        <f>INDEX(数值规划!$I$6:$I$14,星盘镶嵌!C118)</f>
        <v>12</v>
      </c>
      <c r="O118" s="32">
        <f>IF(D118=1,INDEX(数值规划!$J$6:$J$14,星盘镶嵌!C118),"")</f>
        <v>18</v>
      </c>
    </row>
    <row r="119" spans="1:15" ht="16.5" x14ac:dyDescent="0.2">
      <c r="A119" s="31">
        <v>116</v>
      </c>
      <c r="B119" s="31">
        <v>4</v>
      </c>
      <c r="C119" s="31">
        <v>5</v>
      </c>
      <c r="D119" s="31">
        <v>2</v>
      </c>
      <c r="E119" s="32" t="str">
        <f t="shared" si="2"/>
        <v>蛇夫座5星头盔</v>
      </c>
      <c r="F119" s="32">
        <f t="shared" si="3"/>
        <v>20004520</v>
      </c>
      <c r="G119" s="31">
        <v>12</v>
      </c>
      <c r="H119" s="31" t="s">
        <v>253</v>
      </c>
      <c r="N119" s="32">
        <f>INDEX(数值规划!$I$6:$I$14,星盘镶嵌!C119)</f>
        <v>12</v>
      </c>
      <c r="O119" s="32" t="str">
        <f>IF(D119=1,INDEX(数值规划!$J$6:$J$14,星盘镶嵌!C119),"")</f>
        <v/>
      </c>
    </row>
    <row r="120" spans="1:15" ht="16.5" x14ac:dyDescent="0.2">
      <c r="A120" s="31">
        <v>117</v>
      </c>
      <c r="B120" s="31">
        <v>4</v>
      </c>
      <c r="C120" s="31">
        <v>5</v>
      </c>
      <c r="D120" s="31">
        <v>3</v>
      </c>
      <c r="E120" s="32" t="str">
        <f t="shared" si="2"/>
        <v>蛇夫座5星肩甲</v>
      </c>
      <c r="F120" s="32">
        <f t="shared" si="3"/>
        <v>20004530</v>
      </c>
      <c r="G120" s="31">
        <v>12</v>
      </c>
      <c r="H120" s="31" t="s">
        <v>253</v>
      </c>
      <c r="N120" s="32">
        <f>INDEX(数值规划!$I$6:$I$14,星盘镶嵌!C120)</f>
        <v>12</v>
      </c>
      <c r="O120" s="32" t="str">
        <f>IF(D120=1,INDEX(数值规划!$J$6:$J$14,星盘镶嵌!C120),"")</f>
        <v/>
      </c>
    </row>
    <row r="121" spans="1:15" ht="16.5" x14ac:dyDescent="0.2">
      <c r="A121" s="31">
        <v>118</v>
      </c>
      <c r="B121" s="31">
        <v>4</v>
      </c>
      <c r="C121" s="31">
        <v>5</v>
      </c>
      <c r="D121" s="31">
        <v>4</v>
      </c>
      <c r="E121" s="32" t="str">
        <f t="shared" si="2"/>
        <v>蛇夫座5星衣服</v>
      </c>
      <c r="F121" s="32">
        <f t="shared" si="3"/>
        <v>20004540</v>
      </c>
      <c r="G121" s="31">
        <v>12</v>
      </c>
      <c r="H121" s="31" t="s">
        <v>253</v>
      </c>
      <c r="N121" s="32">
        <f>INDEX(数值规划!$I$6:$I$14,星盘镶嵌!C121)</f>
        <v>12</v>
      </c>
      <c r="O121" s="32" t="str">
        <f>IF(D121=1,INDEX(数值规划!$J$6:$J$14,星盘镶嵌!C121),"")</f>
        <v/>
      </c>
    </row>
    <row r="122" spans="1:15" ht="16.5" x14ac:dyDescent="0.2">
      <c r="A122" s="31">
        <v>119</v>
      </c>
      <c r="B122" s="31">
        <v>4</v>
      </c>
      <c r="C122" s="31">
        <v>5</v>
      </c>
      <c r="D122" s="31">
        <v>5</v>
      </c>
      <c r="E122" s="32" t="str">
        <f t="shared" si="2"/>
        <v>蛇夫座5星裤子</v>
      </c>
      <c r="F122" s="32">
        <f t="shared" si="3"/>
        <v>20004550</v>
      </c>
      <c r="G122" s="31">
        <v>12</v>
      </c>
      <c r="H122" s="31" t="s">
        <v>253</v>
      </c>
      <c r="N122" s="32">
        <f>INDEX(数值规划!$I$6:$I$14,星盘镶嵌!C122)</f>
        <v>12</v>
      </c>
      <c r="O122" s="32" t="str">
        <f>IF(D122=1,INDEX(数值规划!$J$6:$J$14,星盘镶嵌!C122),"")</f>
        <v/>
      </c>
    </row>
    <row r="123" spans="1:15" ht="16.5" x14ac:dyDescent="0.2">
      <c r="A123" s="31">
        <v>120</v>
      </c>
      <c r="B123" s="31">
        <v>4</v>
      </c>
      <c r="C123" s="31">
        <v>5</v>
      </c>
      <c r="D123" s="31">
        <v>6</v>
      </c>
      <c r="E123" s="32" t="str">
        <f t="shared" si="2"/>
        <v>蛇夫座5星鞋子</v>
      </c>
      <c r="F123" s="32">
        <f t="shared" si="3"/>
        <v>20004560</v>
      </c>
      <c r="G123" s="31">
        <v>12</v>
      </c>
      <c r="H123" s="31" t="s">
        <v>253</v>
      </c>
      <c r="N123" s="32">
        <f>INDEX(数值规划!$I$6:$I$14,星盘镶嵌!C123)</f>
        <v>12</v>
      </c>
      <c r="O123" s="32" t="str">
        <f>IF(D123=1,INDEX(数值规划!$J$6:$J$14,星盘镶嵌!C123),"")</f>
        <v/>
      </c>
    </row>
    <row r="124" spans="1:15" ht="16.5" x14ac:dyDescent="0.2">
      <c r="A124" s="31">
        <v>121</v>
      </c>
      <c r="B124" s="31">
        <v>5</v>
      </c>
      <c r="C124" s="31">
        <v>6</v>
      </c>
      <c r="D124" s="31">
        <v>1</v>
      </c>
      <c r="E124" s="32" t="str">
        <f t="shared" si="2"/>
        <v>白羊座6星武器</v>
      </c>
      <c r="F124" s="32">
        <f t="shared" si="3"/>
        <v>20005610</v>
      </c>
      <c r="G124" s="31">
        <v>20</v>
      </c>
      <c r="H124" s="31">
        <v>30</v>
      </c>
      <c r="N124" s="32">
        <f>INDEX(数值规划!$I$6:$I$14,星盘镶嵌!C124)</f>
        <v>20</v>
      </c>
      <c r="O124" s="32">
        <f>IF(D124=1,INDEX(数值规划!$J$6:$J$14,星盘镶嵌!C124),"")</f>
        <v>30</v>
      </c>
    </row>
    <row r="125" spans="1:15" ht="16.5" x14ac:dyDescent="0.2">
      <c r="A125" s="31">
        <v>122</v>
      </c>
      <c r="B125" s="31">
        <v>5</v>
      </c>
      <c r="C125" s="31">
        <v>6</v>
      </c>
      <c r="D125" s="31">
        <v>2</v>
      </c>
      <c r="E125" s="32" t="str">
        <f t="shared" si="2"/>
        <v>白羊座6星头盔</v>
      </c>
      <c r="F125" s="32">
        <f t="shared" si="3"/>
        <v>20005620</v>
      </c>
      <c r="G125" s="31">
        <v>20</v>
      </c>
      <c r="H125" s="31" t="s">
        <v>253</v>
      </c>
      <c r="N125" s="32">
        <f>INDEX(数值规划!$I$6:$I$14,星盘镶嵌!C125)</f>
        <v>20</v>
      </c>
      <c r="O125" s="32" t="str">
        <f>IF(D125=1,INDEX(数值规划!$J$6:$J$14,星盘镶嵌!C125),"")</f>
        <v/>
      </c>
    </row>
    <row r="126" spans="1:15" ht="16.5" x14ac:dyDescent="0.2">
      <c r="A126" s="31">
        <v>123</v>
      </c>
      <c r="B126" s="31">
        <v>5</v>
      </c>
      <c r="C126" s="31">
        <v>6</v>
      </c>
      <c r="D126" s="31">
        <v>3</v>
      </c>
      <c r="E126" s="32" t="str">
        <f t="shared" si="2"/>
        <v>白羊座6星肩甲</v>
      </c>
      <c r="F126" s="32">
        <f t="shared" si="3"/>
        <v>20005630</v>
      </c>
      <c r="G126" s="31">
        <v>20</v>
      </c>
      <c r="H126" s="31" t="s">
        <v>253</v>
      </c>
      <c r="N126" s="32">
        <f>INDEX(数值规划!$I$6:$I$14,星盘镶嵌!C126)</f>
        <v>20</v>
      </c>
      <c r="O126" s="32" t="str">
        <f>IF(D126=1,INDEX(数值规划!$J$6:$J$14,星盘镶嵌!C126),"")</f>
        <v/>
      </c>
    </row>
    <row r="127" spans="1:15" ht="16.5" x14ac:dyDescent="0.2">
      <c r="A127" s="31">
        <v>124</v>
      </c>
      <c r="B127" s="31">
        <v>5</v>
      </c>
      <c r="C127" s="31">
        <v>6</v>
      </c>
      <c r="D127" s="31">
        <v>4</v>
      </c>
      <c r="E127" s="32" t="str">
        <f t="shared" si="2"/>
        <v>白羊座6星衣服</v>
      </c>
      <c r="F127" s="32">
        <f t="shared" si="3"/>
        <v>20005640</v>
      </c>
      <c r="G127" s="31">
        <v>20</v>
      </c>
      <c r="H127" s="31" t="s">
        <v>253</v>
      </c>
      <c r="N127" s="32">
        <f>INDEX(数值规划!$I$6:$I$14,星盘镶嵌!C127)</f>
        <v>20</v>
      </c>
      <c r="O127" s="32" t="str">
        <f>IF(D127=1,INDEX(数值规划!$J$6:$J$14,星盘镶嵌!C127),"")</f>
        <v/>
      </c>
    </row>
    <row r="128" spans="1:15" ht="16.5" x14ac:dyDescent="0.2">
      <c r="A128" s="31">
        <v>125</v>
      </c>
      <c r="B128" s="31">
        <v>5</v>
      </c>
      <c r="C128" s="31">
        <v>6</v>
      </c>
      <c r="D128" s="31">
        <v>5</v>
      </c>
      <c r="E128" s="32" t="str">
        <f t="shared" si="2"/>
        <v>白羊座6星裤子</v>
      </c>
      <c r="F128" s="32">
        <f t="shared" si="3"/>
        <v>20005650</v>
      </c>
      <c r="G128" s="31">
        <v>20</v>
      </c>
      <c r="H128" s="31" t="s">
        <v>253</v>
      </c>
      <c r="N128" s="32">
        <f>INDEX(数值规划!$I$6:$I$14,星盘镶嵌!C128)</f>
        <v>20</v>
      </c>
      <c r="O128" s="32" t="str">
        <f>IF(D128=1,INDEX(数值规划!$J$6:$J$14,星盘镶嵌!C128),"")</f>
        <v/>
      </c>
    </row>
    <row r="129" spans="1:15" ht="16.5" x14ac:dyDescent="0.2">
      <c r="A129" s="31">
        <v>126</v>
      </c>
      <c r="B129" s="31">
        <v>5</v>
      </c>
      <c r="C129" s="31">
        <v>6</v>
      </c>
      <c r="D129" s="31">
        <v>6</v>
      </c>
      <c r="E129" s="32" t="str">
        <f t="shared" si="2"/>
        <v>白羊座6星鞋子</v>
      </c>
      <c r="F129" s="32">
        <f t="shared" si="3"/>
        <v>20005660</v>
      </c>
      <c r="G129" s="31">
        <v>20</v>
      </c>
      <c r="H129" s="31" t="s">
        <v>253</v>
      </c>
      <c r="N129" s="32">
        <f>INDEX(数值规划!$I$6:$I$14,星盘镶嵌!C129)</f>
        <v>20</v>
      </c>
      <c r="O129" s="32" t="str">
        <f>IF(D129=1,INDEX(数值规划!$J$6:$J$14,星盘镶嵌!C129),"")</f>
        <v/>
      </c>
    </row>
    <row r="130" spans="1:15" ht="16.5" x14ac:dyDescent="0.2">
      <c r="A130" s="31">
        <v>127</v>
      </c>
      <c r="B130" s="31">
        <v>5</v>
      </c>
      <c r="C130" s="31">
        <v>7</v>
      </c>
      <c r="D130" s="31">
        <v>1</v>
      </c>
      <c r="E130" s="32" t="str">
        <f t="shared" si="2"/>
        <v>白羊座7星武器</v>
      </c>
      <c r="F130" s="32">
        <f t="shared" si="3"/>
        <v>20005710</v>
      </c>
      <c r="G130" s="31">
        <v>40</v>
      </c>
      <c r="H130" s="31">
        <v>60</v>
      </c>
      <c r="N130" s="32">
        <f>INDEX(数值规划!$I$6:$I$14,星盘镶嵌!C130)</f>
        <v>40</v>
      </c>
      <c r="O130" s="32">
        <f>IF(D130=1,INDEX(数值规划!$J$6:$J$14,星盘镶嵌!C130),"")</f>
        <v>60</v>
      </c>
    </row>
    <row r="131" spans="1:15" ht="16.5" x14ac:dyDescent="0.2">
      <c r="A131" s="31">
        <v>128</v>
      </c>
      <c r="B131" s="31">
        <v>5</v>
      </c>
      <c r="C131" s="31">
        <v>7</v>
      </c>
      <c r="D131" s="31">
        <v>2</v>
      </c>
      <c r="E131" s="32" t="str">
        <f t="shared" si="2"/>
        <v>白羊座7星头盔</v>
      </c>
      <c r="F131" s="32">
        <f t="shared" si="3"/>
        <v>20005720</v>
      </c>
      <c r="G131" s="31">
        <v>40</v>
      </c>
      <c r="H131" s="31" t="s">
        <v>253</v>
      </c>
      <c r="N131" s="32">
        <f>INDEX(数值规划!$I$6:$I$14,星盘镶嵌!C131)</f>
        <v>40</v>
      </c>
      <c r="O131" s="32" t="str">
        <f>IF(D131=1,INDEX(数值规划!$J$6:$J$14,星盘镶嵌!C131),"")</f>
        <v/>
      </c>
    </row>
    <row r="132" spans="1:15" ht="16.5" x14ac:dyDescent="0.2">
      <c r="A132" s="31">
        <v>129</v>
      </c>
      <c r="B132" s="31">
        <v>5</v>
      </c>
      <c r="C132" s="31">
        <v>7</v>
      </c>
      <c r="D132" s="31">
        <v>3</v>
      </c>
      <c r="E132" s="32" t="str">
        <f t="shared" si="2"/>
        <v>白羊座7星肩甲</v>
      </c>
      <c r="F132" s="32">
        <f t="shared" si="3"/>
        <v>20005730</v>
      </c>
      <c r="G132" s="31">
        <v>40</v>
      </c>
      <c r="H132" s="31" t="s">
        <v>253</v>
      </c>
      <c r="N132" s="32">
        <f>INDEX(数值规划!$I$6:$I$14,星盘镶嵌!C132)</f>
        <v>40</v>
      </c>
      <c r="O132" s="32" t="str">
        <f>IF(D132=1,INDEX(数值规划!$J$6:$J$14,星盘镶嵌!C132),"")</f>
        <v/>
      </c>
    </row>
    <row r="133" spans="1:15" ht="16.5" x14ac:dyDescent="0.2">
      <c r="A133" s="31">
        <v>130</v>
      </c>
      <c r="B133" s="31">
        <v>5</v>
      </c>
      <c r="C133" s="31">
        <v>7</v>
      </c>
      <c r="D133" s="31">
        <v>4</v>
      </c>
      <c r="E133" s="32" t="str">
        <f t="shared" ref="E133:E196" si="4">INDEX($Q$2:$AF$2,B133)&amp;C133&amp;"星"&amp;INDEX($Q$3:$V$3,D133)</f>
        <v>白羊座7星衣服</v>
      </c>
      <c r="F133" s="32">
        <f t="shared" ref="F133:F196" si="5">20000000+B133*1000+C133*100+D133*10</f>
        <v>20005740</v>
      </c>
      <c r="G133" s="31">
        <v>40</v>
      </c>
      <c r="H133" s="31" t="s">
        <v>253</v>
      </c>
      <c r="N133" s="32">
        <f>INDEX(数值规划!$I$6:$I$14,星盘镶嵌!C133)</f>
        <v>40</v>
      </c>
      <c r="O133" s="32" t="str">
        <f>IF(D133=1,INDEX(数值规划!$J$6:$J$14,星盘镶嵌!C133),"")</f>
        <v/>
      </c>
    </row>
    <row r="134" spans="1:15" ht="16.5" x14ac:dyDescent="0.2">
      <c r="A134" s="31">
        <v>131</v>
      </c>
      <c r="B134" s="31">
        <v>5</v>
      </c>
      <c r="C134" s="31">
        <v>7</v>
      </c>
      <c r="D134" s="31">
        <v>5</v>
      </c>
      <c r="E134" s="32" t="str">
        <f t="shared" si="4"/>
        <v>白羊座7星裤子</v>
      </c>
      <c r="F134" s="32">
        <f t="shared" si="5"/>
        <v>20005750</v>
      </c>
      <c r="G134" s="31">
        <v>40</v>
      </c>
      <c r="H134" s="31" t="s">
        <v>253</v>
      </c>
      <c r="N134" s="32">
        <f>INDEX(数值规划!$I$6:$I$14,星盘镶嵌!C134)</f>
        <v>40</v>
      </c>
      <c r="O134" s="32" t="str">
        <f>IF(D134=1,INDEX(数值规划!$J$6:$J$14,星盘镶嵌!C134),"")</f>
        <v/>
      </c>
    </row>
    <row r="135" spans="1:15" ht="16.5" x14ac:dyDescent="0.2">
      <c r="A135" s="31">
        <v>132</v>
      </c>
      <c r="B135" s="31">
        <v>5</v>
      </c>
      <c r="C135" s="31">
        <v>7</v>
      </c>
      <c r="D135" s="31">
        <v>6</v>
      </c>
      <c r="E135" s="32" t="str">
        <f t="shared" si="4"/>
        <v>白羊座7星鞋子</v>
      </c>
      <c r="F135" s="32">
        <f t="shared" si="5"/>
        <v>20005760</v>
      </c>
      <c r="G135" s="31">
        <v>40</v>
      </c>
      <c r="H135" s="31" t="s">
        <v>253</v>
      </c>
      <c r="N135" s="32">
        <f>INDEX(数值规划!$I$6:$I$14,星盘镶嵌!C135)</f>
        <v>40</v>
      </c>
      <c r="O135" s="32" t="str">
        <f>IF(D135=1,INDEX(数值规划!$J$6:$J$14,星盘镶嵌!C135),"")</f>
        <v/>
      </c>
    </row>
    <row r="136" spans="1:15" ht="16.5" x14ac:dyDescent="0.2">
      <c r="A136" s="31">
        <v>133</v>
      </c>
      <c r="B136" s="31">
        <v>5</v>
      </c>
      <c r="C136" s="31">
        <v>8</v>
      </c>
      <c r="D136" s="31">
        <v>1</v>
      </c>
      <c r="E136" s="32" t="str">
        <f t="shared" si="4"/>
        <v>白羊座8星武器</v>
      </c>
      <c r="F136" s="32">
        <f t="shared" si="5"/>
        <v>20005810</v>
      </c>
      <c r="G136" s="31">
        <v>85</v>
      </c>
      <c r="H136" s="31">
        <v>127</v>
      </c>
      <c r="N136" s="32">
        <f>INDEX(数值规划!$I$6:$I$14,星盘镶嵌!C136)</f>
        <v>85</v>
      </c>
      <c r="O136" s="32">
        <f>IF(D136=1,INDEX(数值规划!$J$6:$J$14,星盘镶嵌!C136),"")</f>
        <v>127</v>
      </c>
    </row>
    <row r="137" spans="1:15" ht="16.5" x14ac:dyDescent="0.2">
      <c r="A137" s="31">
        <v>134</v>
      </c>
      <c r="B137" s="31">
        <v>5</v>
      </c>
      <c r="C137" s="31">
        <v>8</v>
      </c>
      <c r="D137" s="31">
        <v>2</v>
      </c>
      <c r="E137" s="32" t="str">
        <f t="shared" si="4"/>
        <v>白羊座8星头盔</v>
      </c>
      <c r="F137" s="32">
        <f t="shared" si="5"/>
        <v>20005820</v>
      </c>
      <c r="G137" s="31">
        <v>85</v>
      </c>
      <c r="H137" s="31" t="s">
        <v>253</v>
      </c>
      <c r="N137" s="32">
        <f>INDEX(数值规划!$I$6:$I$14,星盘镶嵌!C137)</f>
        <v>85</v>
      </c>
      <c r="O137" s="32" t="str">
        <f>IF(D137=1,INDEX(数值规划!$J$6:$J$14,星盘镶嵌!C137),"")</f>
        <v/>
      </c>
    </row>
    <row r="138" spans="1:15" ht="16.5" x14ac:dyDescent="0.2">
      <c r="A138" s="31">
        <v>135</v>
      </c>
      <c r="B138" s="31">
        <v>5</v>
      </c>
      <c r="C138" s="31">
        <v>8</v>
      </c>
      <c r="D138" s="31">
        <v>3</v>
      </c>
      <c r="E138" s="32" t="str">
        <f t="shared" si="4"/>
        <v>白羊座8星肩甲</v>
      </c>
      <c r="F138" s="32">
        <f t="shared" si="5"/>
        <v>20005830</v>
      </c>
      <c r="G138" s="31">
        <v>85</v>
      </c>
      <c r="H138" s="31" t="s">
        <v>253</v>
      </c>
      <c r="N138" s="32">
        <f>INDEX(数值规划!$I$6:$I$14,星盘镶嵌!C138)</f>
        <v>85</v>
      </c>
      <c r="O138" s="32" t="str">
        <f>IF(D138=1,INDEX(数值规划!$J$6:$J$14,星盘镶嵌!C138),"")</f>
        <v/>
      </c>
    </row>
    <row r="139" spans="1:15" ht="16.5" x14ac:dyDescent="0.2">
      <c r="A139" s="31">
        <v>136</v>
      </c>
      <c r="B139" s="31">
        <v>5</v>
      </c>
      <c r="C139" s="31">
        <v>8</v>
      </c>
      <c r="D139" s="31">
        <v>4</v>
      </c>
      <c r="E139" s="32" t="str">
        <f t="shared" si="4"/>
        <v>白羊座8星衣服</v>
      </c>
      <c r="F139" s="32">
        <f t="shared" si="5"/>
        <v>20005840</v>
      </c>
      <c r="G139" s="31">
        <v>85</v>
      </c>
      <c r="H139" s="31" t="s">
        <v>253</v>
      </c>
      <c r="N139" s="32">
        <f>INDEX(数值规划!$I$6:$I$14,星盘镶嵌!C139)</f>
        <v>85</v>
      </c>
      <c r="O139" s="32" t="str">
        <f>IF(D139=1,INDEX(数值规划!$J$6:$J$14,星盘镶嵌!C139),"")</f>
        <v/>
      </c>
    </row>
    <row r="140" spans="1:15" ht="16.5" x14ac:dyDescent="0.2">
      <c r="A140" s="31">
        <v>137</v>
      </c>
      <c r="B140" s="31">
        <v>5</v>
      </c>
      <c r="C140" s="31">
        <v>8</v>
      </c>
      <c r="D140" s="31">
        <v>5</v>
      </c>
      <c r="E140" s="32" t="str">
        <f t="shared" si="4"/>
        <v>白羊座8星裤子</v>
      </c>
      <c r="F140" s="32">
        <f t="shared" si="5"/>
        <v>20005850</v>
      </c>
      <c r="G140" s="31">
        <v>85</v>
      </c>
      <c r="H140" s="31" t="s">
        <v>253</v>
      </c>
      <c r="N140" s="32">
        <f>INDEX(数值规划!$I$6:$I$14,星盘镶嵌!C140)</f>
        <v>85</v>
      </c>
      <c r="O140" s="32" t="str">
        <f>IF(D140=1,INDEX(数值规划!$J$6:$J$14,星盘镶嵌!C140),"")</f>
        <v/>
      </c>
    </row>
    <row r="141" spans="1:15" ht="16.5" x14ac:dyDescent="0.2">
      <c r="A141" s="31">
        <v>138</v>
      </c>
      <c r="B141" s="31">
        <v>5</v>
      </c>
      <c r="C141" s="31">
        <v>8</v>
      </c>
      <c r="D141" s="31">
        <v>6</v>
      </c>
      <c r="E141" s="32" t="str">
        <f t="shared" si="4"/>
        <v>白羊座8星鞋子</v>
      </c>
      <c r="F141" s="32">
        <f t="shared" si="5"/>
        <v>20005860</v>
      </c>
      <c r="G141" s="31">
        <v>85</v>
      </c>
      <c r="H141" s="31" t="s">
        <v>253</v>
      </c>
      <c r="N141" s="32">
        <f>INDEX(数值规划!$I$6:$I$14,星盘镶嵌!C141)</f>
        <v>85</v>
      </c>
      <c r="O141" s="32" t="str">
        <f>IF(D141=1,INDEX(数值规划!$J$6:$J$14,星盘镶嵌!C141),"")</f>
        <v/>
      </c>
    </row>
    <row r="142" spans="1:15" ht="16.5" x14ac:dyDescent="0.2">
      <c r="A142" s="31">
        <v>139</v>
      </c>
      <c r="B142" s="31">
        <v>5</v>
      </c>
      <c r="C142" s="31">
        <v>9</v>
      </c>
      <c r="D142" s="31">
        <v>1</v>
      </c>
      <c r="E142" s="32" t="str">
        <f t="shared" si="4"/>
        <v>白羊座9星武器</v>
      </c>
      <c r="F142" s="32">
        <f t="shared" si="5"/>
        <v>20005910</v>
      </c>
      <c r="G142" s="31">
        <v>200</v>
      </c>
      <c r="H142" s="31">
        <v>300</v>
      </c>
      <c r="N142" s="32">
        <f>INDEX(数值规划!$I$6:$I$14,星盘镶嵌!C142)</f>
        <v>200</v>
      </c>
      <c r="O142" s="32">
        <f>IF(D142=1,INDEX(数值规划!$J$6:$J$14,星盘镶嵌!C142),"")</f>
        <v>300</v>
      </c>
    </row>
    <row r="143" spans="1:15" ht="16.5" x14ac:dyDescent="0.2">
      <c r="A143" s="31">
        <v>140</v>
      </c>
      <c r="B143" s="31">
        <v>5</v>
      </c>
      <c r="C143" s="31">
        <v>9</v>
      </c>
      <c r="D143" s="31">
        <v>2</v>
      </c>
      <c r="E143" s="32" t="str">
        <f t="shared" si="4"/>
        <v>白羊座9星头盔</v>
      </c>
      <c r="F143" s="32">
        <f t="shared" si="5"/>
        <v>20005920</v>
      </c>
      <c r="G143" s="31">
        <v>200</v>
      </c>
      <c r="H143" s="31" t="s">
        <v>253</v>
      </c>
      <c r="N143" s="32">
        <f>INDEX(数值规划!$I$6:$I$14,星盘镶嵌!C143)</f>
        <v>200</v>
      </c>
      <c r="O143" s="32" t="str">
        <f>IF(D143=1,INDEX(数值规划!$J$6:$J$14,星盘镶嵌!C143),"")</f>
        <v/>
      </c>
    </row>
    <row r="144" spans="1:15" ht="16.5" x14ac:dyDescent="0.2">
      <c r="A144" s="31">
        <v>141</v>
      </c>
      <c r="B144" s="31">
        <v>5</v>
      </c>
      <c r="C144" s="31">
        <v>9</v>
      </c>
      <c r="D144" s="31">
        <v>3</v>
      </c>
      <c r="E144" s="32" t="str">
        <f t="shared" si="4"/>
        <v>白羊座9星肩甲</v>
      </c>
      <c r="F144" s="32">
        <f t="shared" si="5"/>
        <v>20005930</v>
      </c>
      <c r="G144" s="31">
        <v>200</v>
      </c>
      <c r="H144" s="31" t="s">
        <v>253</v>
      </c>
      <c r="N144" s="32">
        <f>INDEX(数值规划!$I$6:$I$14,星盘镶嵌!C144)</f>
        <v>200</v>
      </c>
      <c r="O144" s="32" t="str">
        <f>IF(D144=1,INDEX(数值规划!$J$6:$J$14,星盘镶嵌!C144),"")</f>
        <v/>
      </c>
    </row>
    <row r="145" spans="1:15" ht="16.5" x14ac:dyDescent="0.2">
      <c r="A145" s="31">
        <v>142</v>
      </c>
      <c r="B145" s="31">
        <v>5</v>
      </c>
      <c r="C145" s="31">
        <v>9</v>
      </c>
      <c r="D145" s="31">
        <v>4</v>
      </c>
      <c r="E145" s="32" t="str">
        <f t="shared" si="4"/>
        <v>白羊座9星衣服</v>
      </c>
      <c r="F145" s="32">
        <f t="shared" si="5"/>
        <v>20005940</v>
      </c>
      <c r="G145" s="31">
        <v>200</v>
      </c>
      <c r="H145" s="31" t="s">
        <v>253</v>
      </c>
      <c r="N145" s="32">
        <f>INDEX(数值规划!$I$6:$I$14,星盘镶嵌!C145)</f>
        <v>200</v>
      </c>
      <c r="O145" s="32" t="str">
        <f>IF(D145=1,INDEX(数值规划!$J$6:$J$14,星盘镶嵌!C145),"")</f>
        <v/>
      </c>
    </row>
    <row r="146" spans="1:15" ht="16.5" x14ac:dyDescent="0.2">
      <c r="A146" s="31">
        <v>143</v>
      </c>
      <c r="B146" s="31">
        <v>5</v>
      </c>
      <c r="C146" s="31">
        <v>9</v>
      </c>
      <c r="D146" s="31">
        <v>5</v>
      </c>
      <c r="E146" s="32" t="str">
        <f t="shared" si="4"/>
        <v>白羊座9星裤子</v>
      </c>
      <c r="F146" s="32">
        <f t="shared" si="5"/>
        <v>20005950</v>
      </c>
      <c r="G146" s="31">
        <v>200</v>
      </c>
      <c r="H146" s="31" t="s">
        <v>253</v>
      </c>
      <c r="N146" s="32">
        <f>INDEX(数值规划!$I$6:$I$14,星盘镶嵌!C146)</f>
        <v>200</v>
      </c>
      <c r="O146" s="32" t="str">
        <f>IF(D146=1,INDEX(数值规划!$J$6:$J$14,星盘镶嵌!C146),"")</f>
        <v/>
      </c>
    </row>
    <row r="147" spans="1:15" ht="16.5" x14ac:dyDescent="0.2">
      <c r="A147" s="31">
        <v>144</v>
      </c>
      <c r="B147" s="31">
        <v>5</v>
      </c>
      <c r="C147" s="31">
        <v>9</v>
      </c>
      <c r="D147" s="31">
        <v>6</v>
      </c>
      <c r="E147" s="32" t="str">
        <f t="shared" si="4"/>
        <v>白羊座9星鞋子</v>
      </c>
      <c r="F147" s="32">
        <f t="shared" si="5"/>
        <v>20005960</v>
      </c>
      <c r="G147" s="31">
        <v>200</v>
      </c>
      <c r="H147" s="31" t="s">
        <v>253</v>
      </c>
      <c r="N147" s="32">
        <f>INDEX(数值规划!$I$6:$I$14,星盘镶嵌!C147)</f>
        <v>200</v>
      </c>
      <c r="O147" s="32" t="str">
        <f>IF(D147=1,INDEX(数值规划!$J$6:$J$14,星盘镶嵌!C147),"")</f>
        <v/>
      </c>
    </row>
    <row r="148" spans="1:15" ht="16.5" x14ac:dyDescent="0.2">
      <c r="A148" s="31">
        <v>145</v>
      </c>
      <c r="B148" s="31">
        <v>6</v>
      </c>
      <c r="C148" s="31">
        <v>6</v>
      </c>
      <c r="D148" s="31">
        <v>1</v>
      </c>
      <c r="E148" s="32" t="str">
        <f t="shared" si="4"/>
        <v>狮子座6星武器</v>
      </c>
      <c r="F148" s="32">
        <f t="shared" si="5"/>
        <v>20006610</v>
      </c>
      <c r="G148" s="31">
        <v>20</v>
      </c>
      <c r="H148" s="31">
        <v>30</v>
      </c>
      <c r="N148" s="32">
        <f>INDEX(数值规划!$I$6:$I$14,星盘镶嵌!C148)</f>
        <v>20</v>
      </c>
      <c r="O148" s="32">
        <f>IF(D148=1,INDEX(数值规划!$J$6:$J$14,星盘镶嵌!C148),"")</f>
        <v>30</v>
      </c>
    </row>
    <row r="149" spans="1:15" ht="16.5" x14ac:dyDescent="0.2">
      <c r="A149" s="31">
        <v>146</v>
      </c>
      <c r="B149" s="31">
        <v>6</v>
      </c>
      <c r="C149" s="31">
        <v>6</v>
      </c>
      <c r="D149" s="31">
        <v>2</v>
      </c>
      <c r="E149" s="32" t="str">
        <f t="shared" si="4"/>
        <v>狮子座6星头盔</v>
      </c>
      <c r="F149" s="32">
        <f t="shared" si="5"/>
        <v>20006620</v>
      </c>
      <c r="G149" s="31">
        <v>20</v>
      </c>
      <c r="H149" s="31" t="s">
        <v>253</v>
      </c>
      <c r="N149" s="32">
        <f>INDEX(数值规划!$I$6:$I$14,星盘镶嵌!C149)</f>
        <v>20</v>
      </c>
      <c r="O149" s="32" t="str">
        <f>IF(D149=1,INDEX(数值规划!$J$6:$J$14,星盘镶嵌!C149),"")</f>
        <v/>
      </c>
    </row>
    <row r="150" spans="1:15" ht="16.5" x14ac:dyDescent="0.2">
      <c r="A150" s="31">
        <v>147</v>
      </c>
      <c r="B150" s="31">
        <v>6</v>
      </c>
      <c r="C150" s="31">
        <v>6</v>
      </c>
      <c r="D150" s="31">
        <v>3</v>
      </c>
      <c r="E150" s="32" t="str">
        <f t="shared" si="4"/>
        <v>狮子座6星肩甲</v>
      </c>
      <c r="F150" s="32">
        <f t="shared" si="5"/>
        <v>20006630</v>
      </c>
      <c r="G150" s="31">
        <v>20</v>
      </c>
      <c r="H150" s="31" t="s">
        <v>253</v>
      </c>
      <c r="N150" s="32">
        <f>INDEX(数值规划!$I$6:$I$14,星盘镶嵌!C150)</f>
        <v>20</v>
      </c>
      <c r="O150" s="32" t="str">
        <f>IF(D150=1,INDEX(数值规划!$J$6:$J$14,星盘镶嵌!C150),"")</f>
        <v/>
      </c>
    </row>
    <row r="151" spans="1:15" ht="16.5" x14ac:dyDescent="0.2">
      <c r="A151" s="31">
        <v>148</v>
      </c>
      <c r="B151" s="31">
        <v>6</v>
      </c>
      <c r="C151" s="31">
        <v>6</v>
      </c>
      <c r="D151" s="31">
        <v>4</v>
      </c>
      <c r="E151" s="32" t="str">
        <f t="shared" si="4"/>
        <v>狮子座6星衣服</v>
      </c>
      <c r="F151" s="32">
        <f t="shared" si="5"/>
        <v>20006640</v>
      </c>
      <c r="G151" s="31">
        <v>20</v>
      </c>
      <c r="H151" s="31" t="s">
        <v>253</v>
      </c>
      <c r="N151" s="32">
        <f>INDEX(数值规划!$I$6:$I$14,星盘镶嵌!C151)</f>
        <v>20</v>
      </c>
      <c r="O151" s="32" t="str">
        <f>IF(D151=1,INDEX(数值规划!$J$6:$J$14,星盘镶嵌!C151),"")</f>
        <v/>
      </c>
    </row>
    <row r="152" spans="1:15" ht="16.5" x14ac:dyDescent="0.2">
      <c r="A152" s="31">
        <v>149</v>
      </c>
      <c r="B152" s="31">
        <v>6</v>
      </c>
      <c r="C152" s="31">
        <v>6</v>
      </c>
      <c r="D152" s="31">
        <v>5</v>
      </c>
      <c r="E152" s="32" t="str">
        <f t="shared" si="4"/>
        <v>狮子座6星裤子</v>
      </c>
      <c r="F152" s="32">
        <f t="shared" si="5"/>
        <v>20006650</v>
      </c>
      <c r="G152" s="31">
        <v>20</v>
      </c>
      <c r="H152" s="31" t="s">
        <v>253</v>
      </c>
      <c r="N152" s="32">
        <f>INDEX(数值规划!$I$6:$I$14,星盘镶嵌!C152)</f>
        <v>20</v>
      </c>
      <c r="O152" s="32" t="str">
        <f>IF(D152=1,INDEX(数值规划!$J$6:$J$14,星盘镶嵌!C152),"")</f>
        <v/>
      </c>
    </row>
    <row r="153" spans="1:15" ht="16.5" x14ac:dyDescent="0.2">
      <c r="A153" s="31">
        <v>150</v>
      </c>
      <c r="B153" s="31">
        <v>6</v>
      </c>
      <c r="C153" s="31">
        <v>6</v>
      </c>
      <c r="D153" s="31">
        <v>6</v>
      </c>
      <c r="E153" s="32" t="str">
        <f t="shared" si="4"/>
        <v>狮子座6星鞋子</v>
      </c>
      <c r="F153" s="32">
        <f t="shared" si="5"/>
        <v>20006660</v>
      </c>
      <c r="G153" s="31">
        <v>20</v>
      </c>
      <c r="H153" s="31" t="s">
        <v>253</v>
      </c>
      <c r="N153" s="32">
        <f>INDEX(数值规划!$I$6:$I$14,星盘镶嵌!C153)</f>
        <v>20</v>
      </c>
      <c r="O153" s="32" t="str">
        <f>IF(D153=1,INDEX(数值规划!$J$6:$J$14,星盘镶嵌!C153),"")</f>
        <v/>
      </c>
    </row>
    <row r="154" spans="1:15" ht="16.5" x14ac:dyDescent="0.2">
      <c r="A154" s="31">
        <v>151</v>
      </c>
      <c r="B154" s="31">
        <v>6</v>
      </c>
      <c r="C154" s="31">
        <v>7</v>
      </c>
      <c r="D154" s="31">
        <v>1</v>
      </c>
      <c r="E154" s="32" t="str">
        <f t="shared" si="4"/>
        <v>狮子座7星武器</v>
      </c>
      <c r="F154" s="32">
        <f t="shared" si="5"/>
        <v>20006710</v>
      </c>
      <c r="G154" s="31">
        <v>40</v>
      </c>
      <c r="H154" s="31">
        <v>60</v>
      </c>
      <c r="N154" s="32">
        <f>INDEX(数值规划!$I$6:$I$14,星盘镶嵌!C154)</f>
        <v>40</v>
      </c>
      <c r="O154" s="32">
        <f>IF(D154=1,INDEX(数值规划!$J$6:$J$14,星盘镶嵌!C154),"")</f>
        <v>60</v>
      </c>
    </row>
    <row r="155" spans="1:15" ht="16.5" x14ac:dyDescent="0.2">
      <c r="A155" s="31">
        <v>152</v>
      </c>
      <c r="B155" s="31">
        <v>6</v>
      </c>
      <c r="C155" s="31">
        <v>7</v>
      </c>
      <c r="D155" s="31">
        <v>2</v>
      </c>
      <c r="E155" s="32" t="str">
        <f t="shared" si="4"/>
        <v>狮子座7星头盔</v>
      </c>
      <c r="F155" s="32">
        <f t="shared" si="5"/>
        <v>20006720</v>
      </c>
      <c r="G155" s="31">
        <v>40</v>
      </c>
      <c r="H155" s="31" t="s">
        <v>253</v>
      </c>
      <c r="N155" s="32">
        <f>INDEX(数值规划!$I$6:$I$14,星盘镶嵌!C155)</f>
        <v>40</v>
      </c>
      <c r="O155" s="32" t="str">
        <f>IF(D155=1,INDEX(数值规划!$J$6:$J$14,星盘镶嵌!C155),"")</f>
        <v/>
      </c>
    </row>
    <row r="156" spans="1:15" ht="16.5" x14ac:dyDescent="0.2">
      <c r="A156" s="31">
        <v>153</v>
      </c>
      <c r="B156" s="31">
        <v>6</v>
      </c>
      <c r="C156" s="31">
        <v>7</v>
      </c>
      <c r="D156" s="31">
        <v>3</v>
      </c>
      <c r="E156" s="32" t="str">
        <f t="shared" si="4"/>
        <v>狮子座7星肩甲</v>
      </c>
      <c r="F156" s="32">
        <f t="shared" si="5"/>
        <v>20006730</v>
      </c>
      <c r="G156" s="31">
        <v>40</v>
      </c>
      <c r="H156" s="31" t="s">
        <v>253</v>
      </c>
      <c r="N156" s="32">
        <f>INDEX(数值规划!$I$6:$I$14,星盘镶嵌!C156)</f>
        <v>40</v>
      </c>
      <c r="O156" s="32" t="str">
        <f>IF(D156=1,INDEX(数值规划!$J$6:$J$14,星盘镶嵌!C156),"")</f>
        <v/>
      </c>
    </row>
    <row r="157" spans="1:15" ht="16.5" x14ac:dyDescent="0.2">
      <c r="A157" s="31">
        <v>154</v>
      </c>
      <c r="B157" s="31">
        <v>6</v>
      </c>
      <c r="C157" s="31">
        <v>7</v>
      </c>
      <c r="D157" s="31">
        <v>4</v>
      </c>
      <c r="E157" s="32" t="str">
        <f t="shared" si="4"/>
        <v>狮子座7星衣服</v>
      </c>
      <c r="F157" s="32">
        <f t="shared" si="5"/>
        <v>20006740</v>
      </c>
      <c r="G157" s="31">
        <v>40</v>
      </c>
      <c r="H157" s="31" t="s">
        <v>253</v>
      </c>
      <c r="N157" s="32">
        <f>INDEX(数值规划!$I$6:$I$14,星盘镶嵌!C157)</f>
        <v>40</v>
      </c>
      <c r="O157" s="32" t="str">
        <f>IF(D157=1,INDEX(数值规划!$J$6:$J$14,星盘镶嵌!C157),"")</f>
        <v/>
      </c>
    </row>
    <row r="158" spans="1:15" ht="16.5" x14ac:dyDescent="0.2">
      <c r="A158" s="31">
        <v>155</v>
      </c>
      <c r="B158" s="31">
        <v>6</v>
      </c>
      <c r="C158" s="31">
        <v>7</v>
      </c>
      <c r="D158" s="31">
        <v>5</v>
      </c>
      <c r="E158" s="32" t="str">
        <f t="shared" si="4"/>
        <v>狮子座7星裤子</v>
      </c>
      <c r="F158" s="32">
        <f t="shared" si="5"/>
        <v>20006750</v>
      </c>
      <c r="G158" s="31">
        <v>40</v>
      </c>
      <c r="H158" s="31" t="s">
        <v>253</v>
      </c>
      <c r="N158" s="32">
        <f>INDEX(数值规划!$I$6:$I$14,星盘镶嵌!C158)</f>
        <v>40</v>
      </c>
      <c r="O158" s="32" t="str">
        <f>IF(D158=1,INDEX(数值规划!$J$6:$J$14,星盘镶嵌!C158),"")</f>
        <v/>
      </c>
    </row>
    <row r="159" spans="1:15" ht="16.5" x14ac:dyDescent="0.2">
      <c r="A159" s="31">
        <v>156</v>
      </c>
      <c r="B159" s="31">
        <v>6</v>
      </c>
      <c r="C159" s="31">
        <v>7</v>
      </c>
      <c r="D159" s="31">
        <v>6</v>
      </c>
      <c r="E159" s="32" t="str">
        <f t="shared" si="4"/>
        <v>狮子座7星鞋子</v>
      </c>
      <c r="F159" s="32">
        <f t="shared" si="5"/>
        <v>20006760</v>
      </c>
      <c r="G159" s="31">
        <v>40</v>
      </c>
      <c r="H159" s="31" t="s">
        <v>253</v>
      </c>
      <c r="N159" s="32">
        <f>INDEX(数值规划!$I$6:$I$14,星盘镶嵌!C159)</f>
        <v>40</v>
      </c>
      <c r="O159" s="32" t="str">
        <f>IF(D159=1,INDEX(数值规划!$J$6:$J$14,星盘镶嵌!C159),"")</f>
        <v/>
      </c>
    </row>
    <row r="160" spans="1:15" ht="16.5" x14ac:dyDescent="0.2">
      <c r="A160" s="31">
        <v>157</v>
      </c>
      <c r="B160" s="31">
        <v>6</v>
      </c>
      <c r="C160" s="31">
        <v>8</v>
      </c>
      <c r="D160" s="31">
        <v>1</v>
      </c>
      <c r="E160" s="32" t="str">
        <f t="shared" si="4"/>
        <v>狮子座8星武器</v>
      </c>
      <c r="F160" s="32">
        <f t="shared" si="5"/>
        <v>20006810</v>
      </c>
      <c r="G160" s="31">
        <v>85</v>
      </c>
      <c r="H160" s="31">
        <v>127</v>
      </c>
      <c r="N160" s="32">
        <f>INDEX(数值规划!$I$6:$I$14,星盘镶嵌!C160)</f>
        <v>85</v>
      </c>
      <c r="O160" s="32">
        <f>IF(D160=1,INDEX(数值规划!$J$6:$J$14,星盘镶嵌!C160),"")</f>
        <v>127</v>
      </c>
    </row>
    <row r="161" spans="1:15" ht="16.5" x14ac:dyDescent="0.2">
      <c r="A161" s="31">
        <v>158</v>
      </c>
      <c r="B161" s="31">
        <v>6</v>
      </c>
      <c r="C161" s="31">
        <v>8</v>
      </c>
      <c r="D161" s="31">
        <v>2</v>
      </c>
      <c r="E161" s="32" t="str">
        <f t="shared" si="4"/>
        <v>狮子座8星头盔</v>
      </c>
      <c r="F161" s="32">
        <f t="shared" si="5"/>
        <v>20006820</v>
      </c>
      <c r="G161" s="31">
        <v>85</v>
      </c>
      <c r="H161" s="31" t="s">
        <v>253</v>
      </c>
      <c r="N161" s="32">
        <f>INDEX(数值规划!$I$6:$I$14,星盘镶嵌!C161)</f>
        <v>85</v>
      </c>
      <c r="O161" s="32" t="str">
        <f>IF(D161=1,INDEX(数值规划!$J$6:$J$14,星盘镶嵌!C161),"")</f>
        <v/>
      </c>
    </row>
    <row r="162" spans="1:15" ht="16.5" x14ac:dyDescent="0.2">
      <c r="A162" s="31">
        <v>159</v>
      </c>
      <c r="B162" s="31">
        <v>6</v>
      </c>
      <c r="C162" s="31">
        <v>8</v>
      </c>
      <c r="D162" s="31">
        <v>3</v>
      </c>
      <c r="E162" s="32" t="str">
        <f t="shared" si="4"/>
        <v>狮子座8星肩甲</v>
      </c>
      <c r="F162" s="32">
        <f t="shared" si="5"/>
        <v>20006830</v>
      </c>
      <c r="G162" s="31">
        <v>85</v>
      </c>
      <c r="H162" s="31" t="s">
        <v>253</v>
      </c>
      <c r="N162" s="32">
        <f>INDEX(数值规划!$I$6:$I$14,星盘镶嵌!C162)</f>
        <v>85</v>
      </c>
      <c r="O162" s="32" t="str">
        <f>IF(D162=1,INDEX(数值规划!$J$6:$J$14,星盘镶嵌!C162),"")</f>
        <v/>
      </c>
    </row>
    <row r="163" spans="1:15" ht="16.5" x14ac:dyDescent="0.2">
      <c r="A163" s="31">
        <v>160</v>
      </c>
      <c r="B163" s="31">
        <v>6</v>
      </c>
      <c r="C163" s="31">
        <v>8</v>
      </c>
      <c r="D163" s="31">
        <v>4</v>
      </c>
      <c r="E163" s="32" t="str">
        <f t="shared" si="4"/>
        <v>狮子座8星衣服</v>
      </c>
      <c r="F163" s="32">
        <f t="shared" si="5"/>
        <v>20006840</v>
      </c>
      <c r="G163" s="31">
        <v>85</v>
      </c>
      <c r="H163" s="31" t="s">
        <v>253</v>
      </c>
      <c r="N163" s="32">
        <f>INDEX(数值规划!$I$6:$I$14,星盘镶嵌!C163)</f>
        <v>85</v>
      </c>
      <c r="O163" s="32" t="str">
        <f>IF(D163=1,INDEX(数值规划!$J$6:$J$14,星盘镶嵌!C163),"")</f>
        <v/>
      </c>
    </row>
    <row r="164" spans="1:15" ht="16.5" x14ac:dyDescent="0.2">
      <c r="A164" s="31">
        <v>161</v>
      </c>
      <c r="B164" s="31">
        <v>6</v>
      </c>
      <c r="C164" s="31">
        <v>8</v>
      </c>
      <c r="D164" s="31">
        <v>5</v>
      </c>
      <c r="E164" s="32" t="str">
        <f t="shared" si="4"/>
        <v>狮子座8星裤子</v>
      </c>
      <c r="F164" s="32">
        <f t="shared" si="5"/>
        <v>20006850</v>
      </c>
      <c r="G164" s="31">
        <v>85</v>
      </c>
      <c r="H164" s="31" t="s">
        <v>253</v>
      </c>
      <c r="N164" s="32">
        <f>INDEX(数值规划!$I$6:$I$14,星盘镶嵌!C164)</f>
        <v>85</v>
      </c>
      <c r="O164" s="32" t="str">
        <f>IF(D164=1,INDEX(数值规划!$J$6:$J$14,星盘镶嵌!C164),"")</f>
        <v/>
      </c>
    </row>
    <row r="165" spans="1:15" ht="16.5" x14ac:dyDescent="0.2">
      <c r="A165" s="31">
        <v>162</v>
      </c>
      <c r="B165" s="31">
        <v>6</v>
      </c>
      <c r="C165" s="31">
        <v>8</v>
      </c>
      <c r="D165" s="31">
        <v>6</v>
      </c>
      <c r="E165" s="32" t="str">
        <f t="shared" si="4"/>
        <v>狮子座8星鞋子</v>
      </c>
      <c r="F165" s="32">
        <f t="shared" si="5"/>
        <v>20006860</v>
      </c>
      <c r="G165" s="31">
        <v>85</v>
      </c>
      <c r="H165" s="31" t="s">
        <v>253</v>
      </c>
      <c r="N165" s="32">
        <f>INDEX(数值规划!$I$6:$I$14,星盘镶嵌!C165)</f>
        <v>85</v>
      </c>
      <c r="O165" s="32" t="str">
        <f>IF(D165=1,INDEX(数值规划!$J$6:$J$14,星盘镶嵌!C165),"")</f>
        <v/>
      </c>
    </row>
    <row r="166" spans="1:15" ht="16.5" x14ac:dyDescent="0.2">
      <c r="A166" s="31">
        <v>163</v>
      </c>
      <c r="B166" s="31">
        <v>6</v>
      </c>
      <c r="C166" s="31">
        <v>9</v>
      </c>
      <c r="D166" s="31">
        <v>1</v>
      </c>
      <c r="E166" s="32" t="str">
        <f t="shared" si="4"/>
        <v>狮子座9星武器</v>
      </c>
      <c r="F166" s="32">
        <f t="shared" si="5"/>
        <v>20006910</v>
      </c>
      <c r="G166" s="31">
        <v>200</v>
      </c>
      <c r="H166" s="31">
        <v>300</v>
      </c>
      <c r="N166" s="32">
        <f>INDEX(数值规划!$I$6:$I$14,星盘镶嵌!C166)</f>
        <v>200</v>
      </c>
      <c r="O166" s="32">
        <f>IF(D166=1,INDEX(数值规划!$J$6:$J$14,星盘镶嵌!C166),"")</f>
        <v>300</v>
      </c>
    </row>
    <row r="167" spans="1:15" ht="16.5" x14ac:dyDescent="0.2">
      <c r="A167" s="31">
        <v>164</v>
      </c>
      <c r="B167" s="31">
        <v>6</v>
      </c>
      <c r="C167" s="31">
        <v>9</v>
      </c>
      <c r="D167" s="31">
        <v>2</v>
      </c>
      <c r="E167" s="32" t="str">
        <f t="shared" si="4"/>
        <v>狮子座9星头盔</v>
      </c>
      <c r="F167" s="32">
        <f t="shared" si="5"/>
        <v>20006920</v>
      </c>
      <c r="G167" s="31">
        <v>200</v>
      </c>
      <c r="H167" s="31" t="s">
        <v>253</v>
      </c>
      <c r="N167" s="32">
        <f>INDEX(数值规划!$I$6:$I$14,星盘镶嵌!C167)</f>
        <v>200</v>
      </c>
      <c r="O167" s="32" t="str">
        <f>IF(D167=1,INDEX(数值规划!$J$6:$J$14,星盘镶嵌!C167),"")</f>
        <v/>
      </c>
    </row>
    <row r="168" spans="1:15" ht="16.5" x14ac:dyDescent="0.2">
      <c r="A168" s="31">
        <v>165</v>
      </c>
      <c r="B168" s="31">
        <v>6</v>
      </c>
      <c r="C168" s="31">
        <v>9</v>
      </c>
      <c r="D168" s="31">
        <v>3</v>
      </c>
      <c r="E168" s="32" t="str">
        <f t="shared" si="4"/>
        <v>狮子座9星肩甲</v>
      </c>
      <c r="F168" s="32">
        <f t="shared" si="5"/>
        <v>20006930</v>
      </c>
      <c r="G168" s="31">
        <v>200</v>
      </c>
      <c r="H168" s="31" t="s">
        <v>253</v>
      </c>
      <c r="N168" s="32">
        <f>INDEX(数值规划!$I$6:$I$14,星盘镶嵌!C168)</f>
        <v>200</v>
      </c>
      <c r="O168" s="32" t="str">
        <f>IF(D168=1,INDEX(数值规划!$J$6:$J$14,星盘镶嵌!C168),"")</f>
        <v/>
      </c>
    </row>
    <row r="169" spans="1:15" ht="16.5" x14ac:dyDescent="0.2">
      <c r="A169" s="31">
        <v>166</v>
      </c>
      <c r="B169" s="31">
        <v>6</v>
      </c>
      <c r="C169" s="31">
        <v>9</v>
      </c>
      <c r="D169" s="31">
        <v>4</v>
      </c>
      <c r="E169" s="32" t="str">
        <f t="shared" si="4"/>
        <v>狮子座9星衣服</v>
      </c>
      <c r="F169" s="32">
        <f t="shared" si="5"/>
        <v>20006940</v>
      </c>
      <c r="G169" s="31">
        <v>200</v>
      </c>
      <c r="H169" s="31" t="s">
        <v>253</v>
      </c>
      <c r="N169" s="32">
        <f>INDEX(数值规划!$I$6:$I$14,星盘镶嵌!C169)</f>
        <v>200</v>
      </c>
      <c r="O169" s="32" t="str">
        <f>IF(D169=1,INDEX(数值规划!$J$6:$J$14,星盘镶嵌!C169),"")</f>
        <v/>
      </c>
    </row>
    <row r="170" spans="1:15" ht="16.5" x14ac:dyDescent="0.2">
      <c r="A170" s="31">
        <v>167</v>
      </c>
      <c r="B170" s="31">
        <v>6</v>
      </c>
      <c r="C170" s="31">
        <v>9</v>
      </c>
      <c r="D170" s="31">
        <v>5</v>
      </c>
      <c r="E170" s="32" t="str">
        <f t="shared" si="4"/>
        <v>狮子座9星裤子</v>
      </c>
      <c r="F170" s="32">
        <f t="shared" si="5"/>
        <v>20006950</v>
      </c>
      <c r="G170" s="31">
        <v>200</v>
      </c>
      <c r="H170" s="31" t="s">
        <v>253</v>
      </c>
      <c r="N170" s="32">
        <f>INDEX(数值规划!$I$6:$I$14,星盘镶嵌!C170)</f>
        <v>200</v>
      </c>
      <c r="O170" s="32" t="str">
        <f>IF(D170=1,INDEX(数值规划!$J$6:$J$14,星盘镶嵌!C170),"")</f>
        <v/>
      </c>
    </row>
    <row r="171" spans="1:15" ht="16.5" x14ac:dyDescent="0.2">
      <c r="A171" s="31">
        <v>168</v>
      </c>
      <c r="B171" s="31">
        <v>6</v>
      </c>
      <c r="C171" s="31">
        <v>9</v>
      </c>
      <c r="D171" s="31">
        <v>6</v>
      </c>
      <c r="E171" s="32" t="str">
        <f t="shared" si="4"/>
        <v>狮子座9星鞋子</v>
      </c>
      <c r="F171" s="32">
        <f t="shared" si="5"/>
        <v>20006960</v>
      </c>
      <c r="G171" s="31">
        <v>200</v>
      </c>
      <c r="H171" s="31" t="s">
        <v>253</v>
      </c>
      <c r="N171" s="32">
        <f>INDEX(数值规划!$I$6:$I$14,星盘镶嵌!C171)</f>
        <v>200</v>
      </c>
      <c r="O171" s="32" t="str">
        <f>IF(D171=1,INDEX(数值规划!$J$6:$J$14,星盘镶嵌!C171),"")</f>
        <v/>
      </c>
    </row>
    <row r="172" spans="1:15" ht="16.5" x14ac:dyDescent="0.2">
      <c r="A172" s="31">
        <v>169</v>
      </c>
      <c r="B172" s="31">
        <v>7</v>
      </c>
      <c r="C172" s="31">
        <v>6</v>
      </c>
      <c r="D172" s="31">
        <v>1</v>
      </c>
      <c r="E172" s="32" t="str">
        <f t="shared" si="4"/>
        <v>射手座6星武器</v>
      </c>
      <c r="F172" s="32">
        <f t="shared" si="5"/>
        <v>20007610</v>
      </c>
      <c r="G172" s="31">
        <v>20</v>
      </c>
      <c r="H172" s="31">
        <v>30</v>
      </c>
      <c r="N172" s="32">
        <f>INDEX(数值规划!$I$6:$I$14,星盘镶嵌!C172)</f>
        <v>20</v>
      </c>
      <c r="O172" s="32">
        <f>IF(D172=1,INDEX(数值规划!$J$6:$J$14,星盘镶嵌!C172),"")</f>
        <v>30</v>
      </c>
    </row>
    <row r="173" spans="1:15" ht="16.5" x14ac:dyDescent="0.2">
      <c r="A173" s="31">
        <v>170</v>
      </c>
      <c r="B173" s="31">
        <v>7</v>
      </c>
      <c r="C173" s="31">
        <v>6</v>
      </c>
      <c r="D173" s="31">
        <v>2</v>
      </c>
      <c r="E173" s="32" t="str">
        <f t="shared" si="4"/>
        <v>射手座6星头盔</v>
      </c>
      <c r="F173" s="32">
        <f t="shared" si="5"/>
        <v>20007620</v>
      </c>
      <c r="G173" s="31">
        <v>20</v>
      </c>
      <c r="H173" s="31" t="s">
        <v>253</v>
      </c>
      <c r="N173" s="32">
        <f>INDEX(数值规划!$I$6:$I$14,星盘镶嵌!C173)</f>
        <v>20</v>
      </c>
      <c r="O173" s="32" t="str">
        <f>IF(D173=1,INDEX(数值规划!$J$6:$J$14,星盘镶嵌!C173),"")</f>
        <v/>
      </c>
    </row>
    <row r="174" spans="1:15" ht="16.5" x14ac:dyDescent="0.2">
      <c r="A174" s="31">
        <v>171</v>
      </c>
      <c r="B174" s="31">
        <v>7</v>
      </c>
      <c r="C174" s="31">
        <v>6</v>
      </c>
      <c r="D174" s="31">
        <v>3</v>
      </c>
      <c r="E174" s="32" t="str">
        <f t="shared" si="4"/>
        <v>射手座6星肩甲</v>
      </c>
      <c r="F174" s="32">
        <f t="shared" si="5"/>
        <v>20007630</v>
      </c>
      <c r="G174" s="31">
        <v>20</v>
      </c>
      <c r="H174" s="31" t="s">
        <v>253</v>
      </c>
      <c r="N174" s="32">
        <f>INDEX(数值规划!$I$6:$I$14,星盘镶嵌!C174)</f>
        <v>20</v>
      </c>
      <c r="O174" s="32" t="str">
        <f>IF(D174=1,INDEX(数值规划!$J$6:$J$14,星盘镶嵌!C174),"")</f>
        <v/>
      </c>
    </row>
    <row r="175" spans="1:15" ht="16.5" x14ac:dyDescent="0.2">
      <c r="A175" s="31">
        <v>172</v>
      </c>
      <c r="B175" s="31">
        <v>7</v>
      </c>
      <c r="C175" s="31">
        <v>6</v>
      </c>
      <c r="D175" s="31">
        <v>4</v>
      </c>
      <c r="E175" s="32" t="str">
        <f t="shared" si="4"/>
        <v>射手座6星衣服</v>
      </c>
      <c r="F175" s="32">
        <f t="shared" si="5"/>
        <v>20007640</v>
      </c>
      <c r="G175" s="31">
        <v>20</v>
      </c>
      <c r="H175" s="31" t="s">
        <v>253</v>
      </c>
      <c r="N175" s="32">
        <f>INDEX(数值规划!$I$6:$I$14,星盘镶嵌!C175)</f>
        <v>20</v>
      </c>
      <c r="O175" s="32" t="str">
        <f>IF(D175=1,INDEX(数值规划!$J$6:$J$14,星盘镶嵌!C175),"")</f>
        <v/>
      </c>
    </row>
    <row r="176" spans="1:15" ht="16.5" x14ac:dyDescent="0.2">
      <c r="A176" s="31">
        <v>173</v>
      </c>
      <c r="B176" s="31">
        <v>7</v>
      </c>
      <c r="C176" s="31">
        <v>6</v>
      </c>
      <c r="D176" s="31">
        <v>5</v>
      </c>
      <c r="E176" s="32" t="str">
        <f t="shared" si="4"/>
        <v>射手座6星裤子</v>
      </c>
      <c r="F176" s="32">
        <f t="shared" si="5"/>
        <v>20007650</v>
      </c>
      <c r="G176" s="31">
        <v>20</v>
      </c>
      <c r="H176" s="31" t="s">
        <v>253</v>
      </c>
      <c r="N176" s="32">
        <f>INDEX(数值规划!$I$6:$I$14,星盘镶嵌!C176)</f>
        <v>20</v>
      </c>
      <c r="O176" s="32" t="str">
        <f>IF(D176=1,INDEX(数值规划!$J$6:$J$14,星盘镶嵌!C176),"")</f>
        <v/>
      </c>
    </row>
    <row r="177" spans="1:15" ht="16.5" x14ac:dyDescent="0.2">
      <c r="A177" s="31">
        <v>174</v>
      </c>
      <c r="B177" s="31">
        <v>7</v>
      </c>
      <c r="C177" s="31">
        <v>6</v>
      </c>
      <c r="D177" s="31">
        <v>6</v>
      </c>
      <c r="E177" s="32" t="str">
        <f t="shared" si="4"/>
        <v>射手座6星鞋子</v>
      </c>
      <c r="F177" s="32">
        <f t="shared" si="5"/>
        <v>20007660</v>
      </c>
      <c r="G177" s="31">
        <v>20</v>
      </c>
      <c r="H177" s="31" t="s">
        <v>253</v>
      </c>
      <c r="N177" s="32">
        <f>INDEX(数值规划!$I$6:$I$14,星盘镶嵌!C177)</f>
        <v>20</v>
      </c>
      <c r="O177" s="32" t="str">
        <f>IF(D177=1,INDEX(数值规划!$J$6:$J$14,星盘镶嵌!C177),"")</f>
        <v/>
      </c>
    </row>
    <row r="178" spans="1:15" ht="16.5" x14ac:dyDescent="0.2">
      <c r="A178" s="31">
        <v>175</v>
      </c>
      <c r="B178" s="31">
        <v>7</v>
      </c>
      <c r="C178" s="31">
        <v>7</v>
      </c>
      <c r="D178" s="31">
        <v>1</v>
      </c>
      <c r="E178" s="32" t="str">
        <f t="shared" si="4"/>
        <v>射手座7星武器</v>
      </c>
      <c r="F178" s="32">
        <f t="shared" si="5"/>
        <v>20007710</v>
      </c>
      <c r="G178" s="31">
        <v>40</v>
      </c>
      <c r="H178" s="31">
        <v>60</v>
      </c>
      <c r="N178" s="32">
        <f>INDEX(数值规划!$I$6:$I$14,星盘镶嵌!C178)</f>
        <v>40</v>
      </c>
      <c r="O178" s="32">
        <f>IF(D178=1,INDEX(数值规划!$J$6:$J$14,星盘镶嵌!C178),"")</f>
        <v>60</v>
      </c>
    </row>
    <row r="179" spans="1:15" ht="16.5" x14ac:dyDescent="0.2">
      <c r="A179" s="31">
        <v>176</v>
      </c>
      <c r="B179" s="31">
        <v>7</v>
      </c>
      <c r="C179" s="31">
        <v>7</v>
      </c>
      <c r="D179" s="31">
        <v>2</v>
      </c>
      <c r="E179" s="32" t="str">
        <f t="shared" si="4"/>
        <v>射手座7星头盔</v>
      </c>
      <c r="F179" s="32">
        <f t="shared" si="5"/>
        <v>20007720</v>
      </c>
      <c r="G179" s="31">
        <v>40</v>
      </c>
      <c r="H179" s="31" t="s">
        <v>253</v>
      </c>
      <c r="N179" s="32">
        <f>INDEX(数值规划!$I$6:$I$14,星盘镶嵌!C179)</f>
        <v>40</v>
      </c>
      <c r="O179" s="32" t="str">
        <f>IF(D179=1,INDEX(数值规划!$J$6:$J$14,星盘镶嵌!C179),"")</f>
        <v/>
      </c>
    </row>
    <row r="180" spans="1:15" ht="16.5" x14ac:dyDescent="0.2">
      <c r="A180" s="31">
        <v>177</v>
      </c>
      <c r="B180" s="31">
        <v>7</v>
      </c>
      <c r="C180" s="31">
        <v>7</v>
      </c>
      <c r="D180" s="31">
        <v>3</v>
      </c>
      <c r="E180" s="32" t="str">
        <f t="shared" si="4"/>
        <v>射手座7星肩甲</v>
      </c>
      <c r="F180" s="32">
        <f t="shared" si="5"/>
        <v>20007730</v>
      </c>
      <c r="G180" s="31">
        <v>40</v>
      </c>
      <c r="H180" s="31" t="s">
        <v>253</v>
      </c>
      <c r="N180" s="32">
        <f>INDEX(数值规划!$I$6:$I$14,星盘镶嵌!C180)</f>
        <v>40</v>
      </c>
      <c r="O180" s="32" t="str">
        <f>IF(D180=1,INDEX(数值规划!$J$6:$J$14,星盘镶嵌!C180),"")</f>
        <v/>
      </c>
    </row>
    <row r="181" spans="1:15" ht="16.5" x14ac:dyDescent="0.2">
      <c r="A181" s="31">
        <v>178</v>
      </c>
      <c r="B181" s="31">
        <v>7</v>
      </c>
      <c r="C181" s="31">
        <v>7</v>
      </c>
      <c r="D181" s="31">
        <v>4</v>
      </c>
      <c r="E181" s="32" t="str">
        <f t="shared" si="4"/>
        <v>射手座7星衣服</v>
      </c>
      <c r="F181" s="32">
        <f t="shared" si="5"/>
        <v>20007740</v>
      </c>
      <c r="G181" s="31">
        <v>40</v>
      </c>
      <c r="H181" s="31" t="s">
        <v>253</v>
      </c>
      <c r="N181" s="32">
        <f>INDEX(数值规划!$I$6:$I$14,星盘镶嵌!C181)</f>
        <v>40</v>
      </c>
      <c r="O181" s="32" t="str">
        <f>IF(D181=1,INDEX(数值规划!$J$6:$J$14,星盘镶嵌!C181),"")</f>
        <v/>
      </c>
    </row>
    <row r="182" spans="1:15" ht="16.5" x14ac:dyDescent="0.2">
      <c r="A182" s="31">
        <v>179</v>
      </c>
      <c r="B182" s="31">
        <v>7</v>
      </c>
      <c r="C182" s="31">
        <v>7</v>
      </c>
      <c r="D182" s="31">
        <v>5</v>
      </c>
      <c r="E182" s="32" t="str">
        <f t="shared" si="4"/>
        <v>射手座7星裤子</v>
      </c>
      <c r="F182" s="32">
        <f t="shared" si="5"/>
        <v>20007750</v>
      </c>
      <c r="G182" s="31">
        <v>40</v>
      </c>
      <c r="H182" s="31" t="s">
        <v>253</v>
      </c>
      <c r="N182" s="32">
        <f>INDEX(数值规划!$I$6:$I$14,星盘镶嵌!C182)</f>
        <v>40</v>
      </c>
      <c r="O182" s="32" t="str">
        <f>IF(D182=1,INDEX(数值规划!$J$6:$J$14,星盘镶嵌!C182),"")</f>
        <v/>
      </c>
    </row>
    <row r="183" spans="1:15" ht="16.5" x14ac:dyDescent="0.2">
      <c r="A183" s="31">
        <v>180</v>
      </c>
      <c r="B183" s="31">
        <v>7</v>
      </c>
      <c r="C183" s="31">
        <v>7</v>
      </c>
      <c r="D183" s="31">
        <v>6</v>
      </c>
      <c r="E183" s="32" t="str">
        <f t="shared" si="4"/>
        <v>射手座7星鞋子</v>
      </c>
      <c r="F183" s="32">
        <f t="shared" si="5"/>
        <v>20007760</v>
      </c>
      <c r="G183" s="31">
        <v>40</v>
      </c>
      <c r="H183" s="31" t="s">
        <v>253</v>
      </c>
      <c r="N183" s="32">
        <f>INDEX(数值规划!$I$6:$I$14,星盘镶嵌!C183)</f>
        <v>40</v>
      </c>
      <c r="O183" s="32" t="str">
        <f>IF(D183=1,INDEX(数值规划!$J$6:$J$14,星盘镶嵌!C183),"")</f>
        <v/>
      </c>
    </row>
    <row r="184" spans="1:15" ht="16.5" x14ac:dyDescent="0.2">
      <c r="A184" s="31">
        <v>181</v>
      </c>
      <c r="B184" s="31">
        <v>7</v>
      </c>
      <c r="C184" s="31">
        <v>8</v>
      </c>
      <c r="D184" s="31">
        <v>1</v>
      </c>
      <c r="E184" s="32" t="str">
        <f t="shared" si="4"/>
        <v>射手座8星武器</v>
      </c>
      <c r="F184" s="32">
        <f t="shared" si="5"/>
        <v>20007810</v>
      </c>
      <c r="G184" s="31">
        <v>85</v>
      </c>
      <c r="H184" s="31">
        <v>127</v>
      </c>
      <c r="N184" s="32">
        <f>INDEX(数值规划!$I$6:$I$14,星盘镶嵌!C184)</f>
        <v>85</v>
      </c>
      <c r="O184" s="32">
        <f>IF(D184=1,INDEX(数值规划!$J$6:$J$14,星盘镶嵌!C184),"")</f>
        <v>127</v>
      </c>
    </row>
    <row r="185" spans="1:15" ht="16.5" x14ac:dyDescent="0.2">
      <c r="A185" s="31">
        <v>182</v>
      </c>
      <c r="B185" s="31">
        <v>7</v>
      </c>
      <c r="C185" s="31">
        <v>8</v>
      </c>
      <c r="D185" s="31">
        <v>2</v>
      </c>
      <c r="E185" s="32" t="str">
        <f t="shared" si="4"/>
        <v>射手座8星头盔</v>
      </c>
      <c r="F185" s="32">
        <f t="shared" si="5"/>
        <v>20007820</v>
      </c>
      <c r="G185" s="31">
        <v>85</v>
      </c>
      <c r="H185" s="31" t="s">
        <v>253</v>
      </c>
      <c r="N185" s="32">
        <f>INDEX(数值规划!$I$6:$I$14,星盘镶嵌!C185)</f>
        <v>85</v>
      </c>
      <c r="O185" s="32" t="str">
        <f>IF(D185=1,INDEX(数值规划!$J$6:$J$14,星盘镶嵌!C185),"")</f>
        <v/>
      </c>
    </row>
    <row r="186" spans="1:15" ht="16.5" x14ac:dyDescent="0.2">
      <c r="A186" s="31">
        <v>183</v>
      </c>
      <c r="B186" s="31">
        <v>7</v>
      </c>
      <c r="C186" s="31">
        <v>8</v>
      </c>
      <c r="D186" s="31">
        <v>3</v>
      </c>
      <c r="E186" s="32" t="str">
        <f t="shared" si="4"/>
        <v>射手座8星肩甲</v>
      </c>
      <c r="F186" s="32">
        <f t="shared" si="5"/>
        <v>20007830</v>
      </c>
      <c r="G186" s="31">
        <v>85</v>
      </c>
      <c r="H186" s="31" t="s">
        <v>253</v>
      </c>
      <c r="N186" s="32">
        <f>INDEX(数值规划!$I$6:$I$14,星盘镶嵌!C186)</f>
        <v>85</v>
      </c>
      <c r="O186" s="32" t="str">
        <f>IF(D186=1,INDEX(数值规划!$J$6:$J$14,星盘镶嵌!C186),"")</f>
        <v/>
      </c>
    </row>
    <row r="187" spans="1:15" ht="16.5" x14ac:dyDescent="0.2">
      <c r="A187" s="31">
        <v>184</v>
      </c>
      <c r="B187" s="31">
        <v>7</v>
      </c>
      <c r="C187" s="31">
        <v>8</v>
      </c>
      <c r="D187" s="31">
        <v>4</v>
      </c>
      <c r="E187" s="32" t="str">
        <f t="shared" si="4"/>
        <v>射手座8星衣服</v>
      </c>
      <c r="F187" s="32">
        <f t="shared" si="5"/>
        <v>20007840</v>
      </c>
      <c r="G187" s="31">
        <v>85</v>
      </c>
      <c r="H187" s="31" t="s">
        <v>253</v>
      </c>
      <c r="N187" s="32">
        <f>INDEX(数值规划!$I$6:$I$14,星盘镶嵌!C187)</f>
        <v>85</v>
      </c>
      <c r="O187" s="32" t="str">
        <f>IF(D187=1,INDEX(数值规划!$J$6:$J$14,星盘镶嵌!C187),"")</f>
        <v/>
      </c>
    </row>
    <row r="188" spans="1:15" ht="16.5" x14ac:dyDescent="0.2">
      <c r="A188" s="31">
        <v>185</v>
      </c>
      <c r="B188" s="31">
        <v>7</v>
      </c>
      <c r="C188" s="31">
        <v>8</v>
      </c>
      <c r="D188" s="31">
        <v>5</v>
      </c>
      <c r="E188" s="32" t="str">
        <f t="shared" si="4"/>
        <v>射手座8星裤子</v>
      </c>
      <c r="F188" s="32">
        <f t="shared" si="5"/>
        <v>20007850</v>
      </c>
      <c r="G188" s="31">
        <v>85</v>
      </c>
      <c r="H188" s="31" t="s">
        <v>253</v>
      </c>
      <c r="N188" s="32">
        <f>INDEX(数值规划!$I$6:$I$14,星盘镶嵌!C188)</f>
        <v>85</v>
      </c>
      <c r="O188" s="32" t="str">
        <f>IF(D188=1,INDEX(数值规划!$J$6:$J$14,星盘镶嵌!C188),"")</f>
        <v/>
      </c>
    </row>
    <row r="189" spans="1:15" ht="16.5" x14ac:dyDescent="0.2">
      <c r="A189" s="31">
        <v>186</v>
      </c>
      <c r="B189" s="31">
        <v>7</v>
      </c>
      <c r="C189" s="31">
        <v>8</v>
      </c>
      <c r="D189" s="31">
        <v>6</v>
      </c>
      <c r="E189" s="32" t="str">
        <f t="shared" si="4"/>
        <v>射手座8星鞋子</v>
      </c>
      <c r="F189" s="32">
        <f t="shared" si="5"/>
        <v>20007860</v>
      </c>
      <c r="G189" s="31">
        <v>85</v>
      </c>
      <c r="H189" s="31" t="s">
        <v>253</v>
      </c>
      <c r="N189" s="32">
        <f>INDEX(数值规划!$I$6:$I$14,星盘镶嵌!C189)</f>
        <v>85</v>
      </c>
      <c r="O189" s="32" t="str">
        <f>IF(D189=1,INDEX(数值规划!$J$6:$J$14,星盘镶嵌!C189),"")</f>
        <v/>
      </c>
    </row>
    <row r="190" spans="1:15" ht="16.5" x14ac:dyDescent="0.2">
      <c r="A190" s="31">
        <v>187</v>
      </c>
      <c r="B190" s="31">
        <v>7</v>
      </c>
      <c r="C190" s="31">
        <v>9</v>
      </c>
      <c r="D190" s="31">
        <v>1</v>
      </c>
      <c r="E190" s="32" t="str">
        <f t="shared" si="4"/>
        <v>射手座9星武器</v>
      </c>
      <c r="F190" s="32">
        <f t="shared" si="5"/>
        <v>20007910</v>
      </c>
      <c r="G190" s="31">
        <v>200</v>
      </c>
      <c r="H190" s="31">
        <v>300</v>
      </c>
      <c r="N190" s="32">
        <f>INDEX(数值规划!$I$6:$I$14,星盘镶嵌!C190)</f>
        <v>200</v>
      </c>
      <c r="O190" s="32">
        <f>IF(D190=1,INDEX(数值规划!$J$6:$J$14,星盘镶嵌!C190),"")</f>
        <v>300</v>
      </c>
    </row>
    <row r="191" spans="1:15" ht="16.5" x14ac:dyDescent="0.2">
      <c r="A191" s="31">
        <v>188</v>
      </c>
      <c r="B191" s="31">
        <v>7</v>
      </c>
      <c r="C191" s="31">
        <v>9</v>
      </c>
      <c r="D191" s="31">
        <v>2</v>
      </c>
      <c r="E191" s="32" t="str">
        <f t="shared" si="4"/>
        <v>射手座9星头盔</v>
      </c>
      <c r="F191" s="32">
        <f t="shared" si="5"/>
        <v>20007920</v>
      </c>
      <c r="G191" s="31">
        <v>200</v>
      </c>
      <c r="H191" s="31" t="s">
        <v>253</v>
      </c>
      <c r="N191" s="32">
        <f>INDEX(数值规划!$I$6:$I$14,星盘镶嵌!C191)</f>
        <v>200</v>
      </c>
      <c r="O191" s="32" t="str">
        <f>IF(D191=1,INDEX(数值规划!$J$6:$J$14,星盘镶嵌!C191),"")</f>
        <v/>
      </c>
    </row>
    <row r="192" spans="1:15" ht="16.5" x14ac:dyDescent="0.2">
      <c r="A192" s="31">
        <v>189</v>
      </c>
      <c r="B192" s="31">
        <v>7</v>
      </c>
      <c r="C192" s="31">
        <v>9</v>
      </c>
      <c r="D192" s="31">
        <v>3</v>
      </c>
      <c r="E192" s="32" t="str">
        <f t="shared" si="4"/>
        <v>射手座9星肩甲</v>
      </c>
      <c r="F192" s="32">
        <f t="shared" si="5"/>
        <v>20007930</v>
      </c>
      <c r="G192" s="31">
        <v>200</v>
      </c>
      <c r="H192" s="31" t="s">
        <v>253</v>
      </c>
      <c r="N192" s="32">
        <f>INDEX(数值规划!$I$6:$I$14,星盘镶嵌!C192)</f>
        <v>200</v>
      </c>
      <c r="O192" s="32" t="str">
        <f>IF(D192=1,INDEX(数值规划!$J$6:$J$14,星盘镶嵌!C192),"")</f>
        <v/>
      </c>
    </row>
    <row r="193" spans="1:15" ht="16.5" x14ac:dyDescent="0.2">
      <c r="A193" s="31">
        <v>190</v>
      </c>
      <c r="B193" s="31">
        <v>7</v>
      </c>
      <c r="C193" s="31">
        <v>9</v>
      </c>
      <c r="D193" s="31">
        <v>4</v>
      </c>
      <c r="E193" s="32" t="str">
        <f t="shared" si="4"/>
        <v>射手座9星衣服</v>
      </c>
      <c r="F193" s="32">
        <f t="shared" si="5"/>
        <v>20007940</v>
      </c>
      <c r="G193" s="31">
        <v>200</v>
      </c>
      <c r="H193" s="31" t="s">
        <v>253</v>
      </c>
      <c r="N193" s="32">
        <f>INDEX(数值规划!$I$6:$I$14,星盘镶嵌!C193)</f>
        <v>200</v>
      </c>
      <c r="O193" s="32" t="str">
        <f>IF(D193=1,INDEX(数值规划!$J$6:$J$14,星盘镶嵌!C193),"")</f>
        <v/>
      </c>
    </row>
    <row r="194" spans="1:15" ht="16.5" x14ac:dyDescent="0.2">
      <c r="A194" s="31">
        <v>191</v>
      </c>
      <c r="B194" s="31">
        <v>7</v>
      </c>
      <c r="C194" s="31">
        <v>9</v>
      </c>
      <c r="D194" s="31">
        <v>5</v>
      </c>
      <c r="E194" s="32" t="str">
        <f t="shared" si="4"/>
        <v>射手座9星裤子</v>
      </c>
      <c r="F194" s="32">
        <f t="shared" si="5"/>
        <v>20007950</v>
      </c>
      <c r="G194" s="31">
        <v>200</v>
      </c>
      <c r="H194" s="31" t="s">
        <v>253</v>
      </c>
      <c r="N194" s="32">
        <f>INDEX(数值规划!$I$6:$I$14,星盘镶嵌!C194)</f>
        <v>200</v>
      </c>
      <c r="O194" s="32" t="str">
        <f>IF(D194=1,INDEX(数值规划!$J$6:$J$14,星盘镶嵌!C194),"")</f>
        <v/>
      </c>
    </row>
    <row r="195" spans="1:15" ht="16.5" x14ac:dyDescent="0.2">
      <c r="A195" s="31">
        <v>192</v>
      </c>
      <c r="B195" s="31">
        <v>7</v>
      </c>
      <c r="C195" s="31">
        <v>9</v>
      </c>
      <c r="D195" s="31">
        <v>6</v>
      </c>
      <c r="E195" s="32" t="str">
        <f t="shared" si="4"/>
        <v>射手座9星鞋子</v>
      </c>
      <c r="F195" s="32">
        <f t="shared" si="5"/>
        <v>20007960</v>
      </c>
      <c r="G195" s="31">
        <v>200</v>
      </c>
      <c r="H195" s="31" t="s">
        <v>253</v>
      </c>
      <c r="N195" s="32">
        <f>INDEX(数值规划!$I$6:$I$14,星盘镶嵌!C195)</f>
        <v>200</v>
      </c>
      <c r="O195" s="32" t="str">
        <f>IF(D195=1,INDEX(数值规划!$J$6:$J$14,星盘镶嵌!C195),"")</f>
        <v/>
      </c>
    </row>
    <row r="196" spans="1:15" ht="16.5" x14ac:dyDescent="0.2">
      <c r="A196" s="31">
        <v>193</v>
      </c>
      <c r="B196" s="31">
        <v>8</v>
      </c>
      <c r="C196" s="31">
        <v>6</v>
      </c>
      <c r="D196" s="31">
        <v>1</v>
      </c>
      <c r="E196" s="32" t="str">
        <f t="shared" si="4"/>
        <v>摩羯座6星武器</v>
      </c>
      <c r="F196" s="32">
        <f t="shared" si="5"/>
        <v>20008610</v>
      </c>
      <c r="G196" s="31">
        <v>20</v>
      </c>
      <c r="H196" s="31">
        <v>30</v>
      </c>
      <c r="N196" s="32">
        <f>INDEX(数值规划!$I$6:$I$14,星盘镶嵌!C196)</f>
        <v>20</v>
      </c>
      <c r="O196" s="32">
        <f>IF(D196=1,INDEX(数值规划!$J$6:$J$14,星盘镶嵌!C196),"")</f>
        <v>30</v>
      </c>
    </row>
    <row r="197" spans="1:15" ht="16.5" x14ac:dyDescent="0.2">
      <c r="A197" s="31">
        <v>194</v>
      </c>
      <c r="B197" s="31">
        <v>8</v>
      </c>
      <c r="C197" s="31">
        <v>6</v>
      </c>
      <c r="D197" s="31">
        <v>2</v>
      </c>
      <c r="E197" s="32" t="str">
        <f t="shared" ref="E197:E260" si="6">INDEX($Q$2:$AF$2,B197)&amp;C197&amp;"星"&amp;INDEX($Q$3:$V$3,D197)</f>
        <v>摩羯座6星头盔</v>
      </c>
      <c r="F197" s="32">
        <f t="shared" ref="F197:F260" si="7">20000000+B197*1000+C197*100+D197*10</f>
        <v>20008620</v>
      </c>
      <c r="G197" s="31">
        <v>20</v>
      </c>
      <c r="H197" s="31" t="s">
        <v>253</v>
      </c>
      <c r="N197" s="32">
        <f>INDEX(数值规划!$I$6:$I$14,星盘镶嵌!C197)</f>
        <v>20</v>
      </c>
      <c r="O197" s="32" t="str">
        <f>IF(D197=1,INDEX(数值规划!$J$6:$J$14,星盘镶嵌!C197),"")</f>
        <v/>
      </c>
    </row>
    <row r="198" spans="1:15" ht="16.5" x14ac:dyDescent="0.2">
      <c r="A198" s="31">
        <v>195</v>
      </c>
      <c r="B198" s="31">
        <v>8</v>
      </c>
      <c r="C198" s="31">
        <v>6</v>
      </c>
      <c r="D198" s="31">
        <v>3</v>
      </c>
      <c r="E198" s="32" t="str">
        <f t="shared" si="6"/>
        <v>摩羯座6星肩甲</v>
      </c>
      <c r="F198" s="32">
        <f t="shared" si="7"/>
        <v>20008630</v>
      </c>
      <c r="G198" s="31">
        <v>20</v>
      </c>
      <c r="H198" s="31" t="s">
        <v>253</v>
      </c>
      <c r="N198" s="32">
        <f>INDEX(数值规划!$I$6:$I$14,星盘镶嵌!C198)</f>
        <v>20</v>
      </c>
      <c r="O198" s="32" t="str">
        <f>IF(D198=1,INDEX(数值规划!$J$6:$J$14,星盘镶嵌!C198),"")</f>
        <v/>
      </c>
    </row>
    <row r="199" spans="1:15" ht="16.5" x14ac:dyDescent="0.2">
      <c r="A199" s="31">
        <v>196</v>
      </c>
      <c r="B199" s="31">
        <v>8</v>
      </c>
      <c r="C199" s="31">
        <v>6</v>
      </c>
      <c r="D199" s="31">
        <v>4</v>
      </c>
      <c r="E199" s="32" t="str">
        <f t="shared" si="6"/>
        <v>摩羯座6星衣服</v>
      </c>
      <c r="F199" s="32">
        <f t="shared" si="7"/>
        <v>20008640</v>
      </c>
      <c r="G199" s="31">
        <v>20</v>
      </c>
      <c r="H199" s="31" t="s">
        <v>253</v>
      </c>
      <c r="N199" s="32">
        <f>INDEX(数值规划!$I$6:$I$14,星盘镶嵌!C199)</f>
        <v>20</v>
      </c>
      <c r="O199" s="32" t="str">
        <f>IF(D199=1,INDEX(数值规划!$J$6:$J$14,星盘镶嵌!C199),"")</f>
        <v/>
      </c>
    </row>
    <row r="200" spans="1:15" ht="16.5" x14ac:dyDescent="0.2">
      <c r="A200" s="31">
        <v>197</v>
      </c>
      <c r="B200" s="31">
        <v>8</v>
      </c>
      <c r="C200" s="31">
        <v>6</v>
      </c>
      <c r="D200" s="31">
        <v>5</v>
      </c>
      <c r="E200" s="32" t="str">
        <f t="shared" si="6"/>
        <v>摩羯座6星裤子</v>
      </c>
      <c r="F200" s="32">
        <f t="shared" si="7"/>
        <v>20008650</v>
      </c>
      <c r="G200" s="31">
        <v>20</v>
      </c>
      <c r="H200" s="31" t="s">
        <v>253</v>
      </c>
      <c r="N200" s="32">
        <f>INDEX(数值规划!$I$6:$I$14,星盘镶嵌!C200)</f>
        <v>20</v>
      </c>
      <c r="O200" s="32" t="str">
        <f>IF(D200=1,INDEX(数值规划!$J$6:$J$14,星盘镶嵌!C200),"")</f>
        <v/>
      </c>
    </row>
    <row r="201" spans="1:15" ht="16.5" x14ac:dyDescent="0.2">
      <c r="A201" s="31">
        <v>198</v>
      </c>
      <c r="B201" s="31">
        <v>8</v>
      </c>
      <c r="C201" s="31">
        <v>6</v>
      </c>
      <c r="D201" s="31">
        <v>6</v>
      </c>
      <c r="E201" s="32" t="str">
        <f t="shared" si="6"/>
        <v>摩羯座6星鞋子</v>
      </c>
      <c r="F201" s="32">
        <f t="shared" si="7"/>
        <v>20008660</v>
      </c>
      <c r="G201" s="31">
        <v>20</v>
      </c>
      <c r="H201" s="31" t="s">
        <v>253</v>
      </c>
      <c r="N201" s="32">
        <f>INDEX(数值规划!$I$6:$I$14,星盘镶嵌!C201)</f>
        <v>20</v>
      </c>
      <c r="O201" s="32" t="str">
        <f>IF(D201=1,INDEX(数值规划!$J$6:$J$14,星盘镶嵌!C201),"")</f>
        <v/>
      </c>
    </row>
    <row r="202" spans="1:15" ht="16.5" x14ac:dyDescent="0.2">
      <c r="A202" s="31">
        <v>199</v>
      </c>
      <c r="B202" s="31">
        <v>8</v>
      </c>
      <c r="C202" s="31">
        <v>7</v>
      </c>
      <c r="D202" s="31">
        <v>1</v>
      </c>
      <c r="E202" s="32" t="str">
        <f t="shared" si="6"/>
        <v>摩羯座7星武器</v>
      </c>
      <c r="F202" s="32">
        <f t="shared" si="7"/>
        <v>20008710</v>
      </c>
      <c r="G202" s="31">
        <v>40</v>
      </c>
      <c r="H202" s="31">
        <v>60</v>
      </c>
      <c r="N202" s="32">
        <f>INDEX(数值规划!$I$6:$I$14,星盘镶嵌!C202)</f>
        <v>40</v>
      </c>
      <c r="O202" s="32">
        <f>IF(D202=1,INDEX(数值规划!$J$6:$J$14,星盘镶嵌!C202),"")</f>
        <v>60</v>
      </c>
    </row>
    <row r="203" spans="1:15" ht="16.5" x14ac:dyDescent="0.2">
      <c r="A203" s="31">
        <v>200</v>
      </c>
      <c r="B203" s="31">
        <v>8</v>
      </c>
      <c r="C203" s="31">
        <v>7</v>
      </c>
      <c r="D203" s="31">
        <v>2</v>
      </c>
      <c r="E203" s="32" t="str">
        <f t="shared" si="6"/>
        <v>摩羯座7星头盔</v>
      </c>
      <c r="F203" s="32">
        <f t="shared" si="7"/>
        <v>20008720</v>
      </c>
      <c r="G203" s="31">
        <v>40</v>
      </c>
      <c r="H203" s="31" t="s">
        <v>253</v>
      </c>
      <c r="N203" s="32">
        <f>INDEX(数值规划!$I$6:$I$14,星盘镶嵌!C203)</f>
        <v>40</v>
      </c>
      <c r="O203" s="32" t="str">
        <f>IF(D203=1,INDEX(数值规划!$J$6:$J$14,星盘镶嵌!C203),"")</f>
        <v/>
      </c>
    </row>
    <row r="204" spans="1:15" ht="16.5" x14ac:dyDescent="0.2">
      <c r="A204" s="31">
        <v>201</v>
      </c>
      <c r="B204" s="31">
        <v>8</v>
      </c>
      <c r="C204" s="31">
        <v>7</v>
      </c>
      <c r="D204" s="31">
        <v>3</v>
      </c>
      <c r="E204" s="32" t="str">
        <f t="shared" si="6"/>
        <v>摩羯座7星肩甲</v>
      </c>
      <c r="F204" s="32">
        <f t="shared" si="7"/>
        <v>20008730</v>
      </c>
      <c r="G204" s="31">
        <v>40</v>
      </c>
      <c r="H204" s="31" t="s">
        <v>253</v>
      </c>
      <c r="N204" s="32">
        <f>INDEX(数值规划!$I$6:$I$14,星盘镶嵌!C204)</f>
        <v>40</v>
      </c>
      <c r="O204" s="32" t="str">
        <f>IF(D204=1,INDEX(数值规划!$J$6:$J$14,星盘镶嵌!C204),"")</f>
        <v/>
      </c>
    </row>
    <row r="205" spans="1:15" ht="16.5" x14ac:dyDescent="0.2">
      <c r="A205" s="31">
        <v>202</v>
      </c>
      <c r="B205" s="31">
        <v>8</v>
      </c>
      <c r="C205" s="31">
        <v>7</v>
      </c>
      <c r="D205" s="31">
        <v>4</v>
      </c>
      <c r="E205" s="32" t="str">
        <f t="shared" si="6"/>
        <v>摩羯座7星衣服</v>
      </c>
      <c r="F205" s="32">
        <f t="shared" si="7"/>
        <v>20008740</v>
      </c>
      <c r="G205" s="31">
        <v>40</v>
      </c>
      <c r="H205" s="31" t="s">
        <v>253</v>
      </c>
      <c r="N205" s="32">
        <f>INDEX(数值规划!$I$6:$I$14,星盘镶嵌!C205)</f>
        <v>40</v>
      </c>
      <c r="O205" s="32" t="str">
        <f>IF(D205=1,INDEX(数值规划!$J$6:$J$14,星盘镶嵌!C205),"")</f>
        <v/>
      </c>
    </row>
    <row r="206" spans="1:15" ht="16.5" x14ac:dyDescent="0.2">
      <c r="A206" s="31">
        <v>203</v>
      </c>
      <c r="B206" s="31">
        <v>8</v>
      </c>
      <c r="C206" s="31">
        <v>7</v>
      </c>
      <c r="D206" s="31">
        <v>5</v>
      </c>
      <c r="E206" s="32" t="str">
        <f t="shared" si="6"/>
        <v>摩羯座7星裤子</v>
      </c>
      <c r="F206" s="32">
        <f t="shared" si="7"/>
        <v>20008750</v>
      </c>
      <c r="G206" s="31">
        <v>40</v>
      </c>
      <c r="H206" s="31" t="s">
        <v>253</v>
      </c>
      <c r="N206" s="32">
        <f>INDEX(数值规划!$I$6:$I$14,星盘镶嵌!C206)</f>
        <v>40</v>
      </c>
      <c r="O206" s="32" t="str">
        <f>IF(D206=1,INDEX(数值规划!$J$6:$J$14,星盘镶嵌!C206),"")</f>
        <v/>
      </c>
    </row>
    <row r="207" spans="1:15" ht="16.5" x14ac:dyDescent="0.2">
      <c r="A207" s="31">
        <v>204</v>
      </c>
      <c r="B207" s="31">
        <v>8</v>
      </c>
      <c r="C207" s="31">
        <v>7</v>
      </c>
      <c r="D207" s="31">
        <v>6</v>
      </c>
      <c r="E207" s="32" t="str">
        <f t="shared" si="6"/>
        <v>摩羯座7星鞋子</v>
      </c>
      <c r="F207" s="32">
        <f t="shared" si="7"/>
        <v>20008760</v>
      </c>
      <c r="G207" s="31">
        <v>40</v>
      </c>
      <c r="H207" s="31" t="s">
        <v>253</v>
      </c>
      <c r="N207" s="32">
        <f>INDEX(数值规划!$I$6:$I$14,星盘镶嵌!C207)</f>
        <v>40</v>
      </c>
      <c r="O207" s="32" t="str">
        <f>IF(D207=1,INDEX(数值规划!$J$6:$J$14,星盘镶嵌!C207),"")</f>
        <v/>
      </c>
    </row>
    <row r="208" spans="1:15" ht="16.5" x14ac:dyDescent="0.2">
      <c r="A208" s="31">
        <v>205</v>
      </c>
      <c r="B208" s="31">
        <v>8</v>
      </c>
      <c r="C208" s="31">
        <v>8</v>
      </c>
      <c r="D208" s="31">
        <v>1</v>
      </c>
      <c r="E208" s="32" t="str">
        <f t="shared" si="6"/>
        <v>摩羯座8星武器</v>
      </c>
      <c r="F208" s="32">
        <f t="shared" si="7"/>
        <v>20008810</v>
      </c>
      <c r="G208" s="31">
        <v>85</v>
      </c>
      <c r="H208" s="31">
        <v>127</v>
      </c>
      <c r="N208" s="32">
        <f>INDEX(数值规划!$I$6:$I$14,星盘镶嵌!C208)</f>
        <v>85</v>
      </c>
      <c r="O208" s="32">
        <f>IF(D208=1,INDEX(数值规划!$J$6:$J$14,星盘镶嵌!C208),"")</f>
        <v>127</v>
      </c>
    </row>
    <row r="209" spans="1:15" ht="16.5" x14ac:dyDescent="0.2">
      <c r="A209" s="31">
        <v>206</v>
      </c>
      <c r="B209" s="31">
        <v>8</v>
      </c>
      <c r="C209" s="31">
        <v>8</v>
      </c>
      <c r="D209" s="31">
        <v>2</v>
      </c>
      <c r="E209" s="32" t="str">
        <f t="shared" si="6"/>
        <v>摩羯座8星头盔</v>
      </c>
      <c r="F209" s="32">
        <f t="shared" si="7"/>
        <v>20008820</v>
      </c>
      <c r="G209" s="31">
        <v>85</v>
      </c>
      <c r="H209" s="31" t="s">
        <v>253</v>
      </c>
      <c r="N209" s="32">
        <f>INDEX(数值规划!$I$6:$I$14,星盘镶嵌!C209)</f>
        <v>85</v>
      </c>
      <c r="O209" s="32" t="str">
        <f>IF(D209=1,INDEX(数值规划!$J$6:$J$14,星盘镶嵌!C209),"")</f>
        <v/>
      </c>
    </row>
    <row r="210" spans="1:15" ht="16.5" x14ac:dyDescent="0.2">
      <c r="A210" s="31">
        <v>207</v>
      </c>
      <c r="B210" s="31">
        <v>8</v>
      </c>
      <c r="C210" s="31">
        <v>8</v>
      </c>
      <c r="D210" s="31">
        <v>3</v>
      </c>
      <c r="E210" s="32" t="str">
        <f t="shared" si="6"/>
        <v>摩羯座8星肩甲</v>
      </c>
      <c r="F210" s="32">
        <f t="shared" si="7"/>
        <v>20008830</v>
      </c>
      <c r="G210" s="31">
        <v>85</v>
      </c>
      <c r="H210" s="31" t="s">
        <v>253</v>
      </c>
      <c r="N210" s="32">
        <f>INDEX(数值规划!$I$6:$I$14,星盘镶嵌!C210)</f>
        <v>85</v>
      </c>
      <c r="O210" s="32" t="str">
        <f>IF(D210=1,INDEX(数值规划!$J$6:$J$14,星盘镶嵌!C210),"")</f>
        <v/>
      </c>
    </row>
    <row r="211" spans="1:15" ht="16.5" x14ac:dyDescent="0.2">
      <c r="A211" s="31">
        <v>208</v>
      </c>
      <c r="B211" s="31">
        <v>8</v>
      </c>
      <c r="C211" s="31">
        <v>8</v>
      </c>
      <c r="D211" s="31">
        <v>4</v>
      </c>
      <c r="E211" s="32" t="str">
        <f t="shared" si="6"/>
        <v>摩羯座8星衣服</v>
      </c>
      <c r="F211" s="32">
        <f t="shared" si="7"/>
        <v>20008840</v>
      </c>
      <c r="G211" s="31">
        <v>85</v>
      </c>
      <c r="H211" s="31" t="s">
        <v>253</v>
      </c>
      <c r="N211" s="32">
        <f>INDEX(数值规划!$I$6:$I$14,星盘镶嵌!C211)</f>
        <v>85</v>
      </c>
      <c r="O211" s="32" t="str">
        <f>IF(D211=1,INDEX(数值规划!$J$6:$J$14,星盘镶嵌!C211),"")</f>
        <v/>
      </c>
    </row>
    <row r="212" spans="1:15" ht="16.5" x14ac:dyDescent="0.2">
      <c r="A212" s="31">
        <v>209</v>
      </c>
      <c r="B212" s="31">
        <v>8</v>
      </c>
      <c r="C212" s="31">
        <v>8</v>
      </c>
      <c r="D212" s="31">
        <v>5</v>
      </c>
      <c r="E212" s="32" t="str">
        <f t="shared" si="6"/>
        <v>摩羯座8星裤子</v>
      </c>
      <c r="F212" s="32">
        <f t="shared" si="7"/>
        <v>20008850</v>
      </c>
      <c r="G212" s="31">
        <v>85</v>
      </c>
      <c r="H212" s="31" t="s">
        <v>253</v>
      </c>
      <c r="N212" s="32">
        <f>INDEX(数值规划!$I$6:$I$14,星盘镶嵌!C212)</f>
        <v>85</v>
      </c>
      <c r="O212" s="32" t="str">
        <f>IF(D212=1,INDEX(数值规划!$J$6:$J$14,星盘镶嵌!C212),"")</f>
        <v/>
      </c>
    </row>
    <row r="213" spans="1:15" ht="16.5" x14ac:dyDescent="0.2">
      <c r="A213" s="31">
        <v>210</v>
      </c>
      <c r="B213" s="31">
        <v>8</v>
      </c>
      <c r="C213" s="31">
        <v>8</v>
      </c>
      <c r="D213" s="31">
        <v>6</v>
      </c>
      <c r="E213" s="32" t="str">
        <f t="shared" si="6"/>
        <v>摩羯座8星鞋子</v>
      </c>
      <c r="F213" s="32">
        <f t="shared" si="7"/>
        <v>20008860</v>
      </c>
      <c r="G213" s="31">
        <v>85</v>
      </c>
      <c r="H213" s="31" t="s">
        <v>253</v>
      </c>
      <c r="N213" s="32">
        <f>INDEX(数值规划!$I$6:$I$14,星盘镶嵌!C213)</f>
        <v>85</v>
      </c>
      <c r="O213" s="32" t="str">
        <f>IF(D213=1,INDEX(数值规划!$J$6:$J$14,星盘镶嵌!C213),"")</f>
        <v/>
      </c>
    </row>
    <row r="214" spans="1:15" ht="16.5" x14ac:dyDescent="0.2">
      <c r="A214" s="31">
        <v>211</v>
      </c>
      <c r="B214" s="31">
        <v>8</v>
      </c>
      <c r="C214" s="31">
        <v>9</v>
      </c>
      <c r="D214" s="31">
        <v>1</v>
      </c>
      <c r="E214" s="32" t="str">
        <f t="shared" si="6"/>
        <v>摩羯座9星武器</v>
      </c>
      <c r="F214" s="32">
        <f t="shared" si="7"/>
        <v>20008910</v>
      </c>
      <c r="G214" s="31">
        <v>200</v>
      </c>
      <c r="H214" s="31">
        <v>300</v>
      </c>
      <c r="N214" s="32">
        <f>INDEX(数值规划!$I$6:$I$14,星盘镶嵌!C214)</f>
        <v>200</v>
      </c>
      <c r="O214" s="32">
        <f>IF(D214=1,INDEX(数值规划!$J$6:$J$14,星盘镶嵌!C214),"")</f>
        <v>300</v>
      </c>
    </row>
    <row r="215" spans="1:15" ht="16.5" x14ac:dyDescent="0.2">
      <c r="A215" s="31">
        <v>212</v>
      </c>
      <c r="B215" s="31">
        <v>8</v>
      </c>
      <c r="C215" s="31">
        <v>9</v>
      </c>
      <c r="D215" s="31">
        <v>2</v>
      </c>
      <c r="E215" s="32" t="str">
        <f t="shared" si="6"/>
        <v>摩羯座9星头盔</v>
      </c>
      <c r="F215" s="32">
        <f t="shared" si="7"/>
        <v>20008920</v>
      </c>
      <c r="G215" s="31">
        <v>200</v>
      </c>
      <c r="H215" s="31" t="s">
        <v>253</v>
      </c>
      <c r="N215" s="32">
        <f>INDEX(数值规划!$I$6:$I$14,星盘镶嵌!C215)</f>
        <v>200</v>
      </c>
      <c r="O215" s="32" t="str">
        <f>IF(D215=1,INDEX(数值规划!$J$6:$J$14,星盘镶嵌!C215),"")</f>
        <v/>
      </c>
    </row>
    <row r="216" spans="1:15" ht="16.5" x14ac:dyDescent="0.2">
      <c r="A216" s="31">
        <v>213</v>
      </c>
      <c r="B216" s="31">
        <v>8</v>
      </c>
      <c r="C216" s="31">
        <v>9</v>
      </c>
      <c r="D216" s="31">
        <v>3</v>
      </c>
      <c r="E216" s="32" t="str">
        <f t="shared" si="6"/>
        <v>摩羯座9星肩甲</v>
      </c>
      <c r="F216" s="32">
        <f t="shared" si="7"/>
        <v>20008930</v>
      </c>
      <c r="G216" s="31">
        <v>200</v>
      </c>
      <c r="H216" s="31" t="s">
        <v>253</v>
      </c>
      <c r="N216" s="32">
        <f>INDEX(数值规划!$I$6:$I$14,星盘镶嵌!C216)</f>
        <v>200</v>
      </c>
      <c r="O216" s="32" t="str">
        <f>IF(D216=1,INDEX(数值规划!$J$6:$J$14,星盘镶嵌!C216),"")</f>
        <v/>
      </c>
    </row>
    <row r="217" spans="1:15" ht="16.5" x14ac:dyDescent="0.2">
      <c r="A217" s="31">
        <v>214</v>
      </c>
      <c r="B217" s="31">
        <v>8</v>
      </c>
      <c r="C217" s="31">
        <v>9</v>
      </c>
      <c r="D217" s="31">
        <v>4</v>
      </c>
      <c r="E217" s="32" t="str">
        <f t="shared" si="6"/>
        <v>摩羯座9星衣服</v>
      </c>
      <c r="F217" s="32">
        <f t="shared" si="7"/>
        <v>20008940</v>
      </c>
      <c r="G217" s="31">
        <v>200</v>
      </c>
      <c r="H217" s="31" t="s">
        <v>253</v>
      </c>
      <c r="N217" s="32">
        <f>INDEX(数值规划!$I$6:$I$14,星盘镶嵌!C217)</f>
        <v>200</v>
      </c>
      <c r="O217" s="32" t="str">
        <f>IF(D217=1,INDEX(数值规划!$J$6:$J$14,星盘镶嵌!C217),"")</f>
        <v/>
      </c>
    </row>
    <row r="218" spans="1:15" ht="16.5" x14ac:dyDescent="0.2">
      <c r="A218" s="31">
        <v>215</v>
      </c>
      <c r="B218" s="31">
        <v>8</v>
      </c>
      <c r="C218" s="31">
        <v>9</v>
      </c>
      <c r="D218" s="31">
        <v>5</v>
      </c>
      <c r="E218" s="32" t="str">
        <f t="shared" si="6"/>
        <v>摩羯座9星裤子</v>
      </c>
      <c r="F218" s="32">
        <f t="shared" si="7"/>
        <v>20008950</v>
      </c>
      <c r="G218" s="31">
        <v>200</v>
      </c>
      <c r="H218" s="31" t="s">
        <v>253</v>
      </c>
      <c r="N218" s="32">
        <f>INDEX(数值规划!$I$6:$I$14,星盘镶嵌!C218)</f>
        <v>200</v>
      </c>
      <c r="O218" s="32" t="str">
        <f>IF(D218=1,INDEX(数值规划!$J$6:$J$14,星盘镶嵌!C218),"")</f>
        <v/>
      </c>
    </row>
    <row r="219" spans="1:15" ht="16.5" x14ac:dyDescent="0.2">
      <c r="A219" s="31">
        <v>216</v>
      </c>
      <c r="B219" s="31">
        <v>8</v>
      </c>
      <c r="C219" s="31">
        <v>9</v>
      </c>
      <c r="D219" s="31">
        <v>6</v>
      </c>
      <c r="E219" s="32" t="str">
        <f t="shared" si="6"/>
        <v>摩羯座9星鞋子</v>
      </c>
      <c r="F219" s="32">
        <f t="shared" si="7"/>
        <v>20008960</v>
      </c>
      <c r="G219" s="31">
        <v>200</v>
      </c>
      <c r="H219" s="31" t="s">
        <v>253</v>
      </c>
      <c r="N219" s="32">
        <f>INDEX(数值规划!$I$6:$I$14,星盘镶嵌!C219)</f>
        <v>200</v>
      </c>
      <c r="O219" s="32" t="str">
        <f>IF(D219=1,INDEX(数值规划!$J$6:$J$14,星盘镶嵌!C219),"")</f>
        <v/>
      </c>
    </row>
    <row r="220" spans="1:15" ht="16.5" x14ac:dyDescent="0.2">
      <c r="A220" s="31">
        <v>217</v>
      </c>
      <c r="B220" s="31">
        <v>9</v>
      </c>
      <c r="C220" s="31">
        <v>6</v>
      </c>
      <c r="D220" s="31">
        <v>1</v>
      </c>
      <c r="E220" s="32" t="str">
        <f t="shared" si="6"/>
        <v>金牛座6星武器</v>
      </c>
      <c r="F220" s="32">
        <f t="shared" si="7"/>
        <v>20009610</v>
      </c>
      <c r="G220" s="31">
        <v>20</v>
      </c>
      <c r="H220" s="31">
        <v>30</v>
      </c>
      <c r="N220" s="32">
        <f>INDEX(数值规划!$I$6:$I$14,星盘镶嵌!C220)</f>
        <v>20</v>
      </c>
      <c r="O220" s="32">
        <f>IF(D220=1,INDEX(数值规划!$J$6:$J$14,星盘镶嵌!C220),"")</f>
        <v>30</v>
      </c>
    </row>
    <row r="221" spans="1:15" ht="16.5" x14ac:dyDescent="0.2">
      <c r="A221" s="31">
        <v>218</v>
      </c>
      <c r="B221" s="31">
        <v>9</v>
      </c>
      <c r="C221" s="31">
        <v>6</v>
      </c>
      <c r="D221" s="31">
        <v>2</v>
      </c>
      <c r="E221" s="32" t="str">
        <f t="shared" si="6"/>
        <v>金牛座6星头盔</v>
      </c>
      <c r="F221" s="32">
        <f t="shared" si="7"/>
        <v>20009620</v>
      </c>
      <c r="G221" s="31">
        <v>20</v>
      </c>
      <c r="H221" s="31" t="s">
        <v>253</v>
      </c>
      <c r="N221" s="32">
        <f>INDEX(数值规划!$I$6:$I$14,星盘镶嵌!C221)</f>
        <v>20</v>
      </c>
      <c r="O221" s="32" t="str">
        <f>IF(D221=1,INDEX(数值规划!$J$6:$J$14,星盘镶嵌!C221),"")</f>
        <v/>
      </c>
    </row>
    <row r="222" spans="1:15" ht="16.5" x14ac:dyDescent="0.2">
      <c r="A222" s="31">
        <v>219</v>
      </c>
      <c r="B222" s="31">
        <v>9</v>
      </c>
      <c r="C222" s="31">
        <v>6</v>
      </c>
      <c r="D222" s="31">
        <v>3</v>
      </c>
      <c r="E222" s="32" t="str">
        <f t="shared" si="6"/>
        <v>金牛座6星肩甲</v>
      </c>
      <c r="F222" s="32">
        <f t="shared" si="7"/>
        <v>20009630</v>
      </c>
      <c r="G222" s="31">
        <v>20</v>
      </c>
      <c r="H222" s="31" t="s">
        <v>253</v>
      </c>
      <c r="N222" s="32">
        <f>INDEX(数值规划!$I$6:$I$14,星盘镶嵌!C222)</f>
        <v>20</v>
      </c>
      <c r="O222" s="32" t="str">
        <f>IF(D222=1,INDEX(数值规划!$J$6:$J$14,星盘镶嵌!C222),"")</f>
        <v/>
      </c>
    </row>
    <row r="223" spans="1:15" ht="16.5" x14ac:dyDescent="0.2">
      <c r="A223" s="31">
        <v>220</v>
      </c>
      <c r="B223" s="31">
        <v>9</v>
      </c>
      <c r="C223" s="31">
        <v>6</v>
      </c>
      <c r="D223" s="31">
        <v>4</v>
      </c>
      <c r="E223" s="32" t="str">
        <f t="shared" si="6"/>
        <v>金牛座6星衣服</v>
      </c>
      <c r="F223" s="32">
        <f t="shared" si="7"/>
        <v>20009640</v>
      </c>
      <c r="G223" s="31">
        <v>20</v>
      </c>
      <c r="H223" s="31" t="s">
        <v>253</v>
      </c>
      <c r="N223" s="32">
        <f>INDEX(数值规划!$I$6:$I$14,星盘镶嵌!C223)</f>
        <v>20</v>
      </c>
      <c r="O223" s="32" t="str">
        <f>IF(D223=1,INDEX(数值规划!$J$6:$J$14,星盘镶嵌!C223),"")</f>
        <v/>
      </c>
    </row>
    <row r="224" spans="1:15" ht="16.5" x14ac:dyDescent="0.2">
      <c r="A224" s="31">
        <v>221</v>
      </c>
      <c r="B224" s="31">
        <v>9</v>
      </c>
      <c r="C224" s="31">
        <v>6</v>
      </c>
      <c r="D224" s="31">
        <v>5</v>
      </c>
      <c r="E224" s="32" t="str">
        <f t="shared" si="6"/>
        <v>金牛座6星裤子</v>
      </c>
      <c r="F224" s="32">
        <f t="shared" si="7"/>
        <v>20009650</v>
      </c>
      <c r="G224" s="31">
        <v>20</v>
      </c>
      <c r="H224" s="31" t="s">
        <v>253</v>
      </c>
      <c r="N224" s="32">
        <f>INDEX(数值规划!$I$6:$I$14,星盘镶嵌!C224)</f>
        <v>20</v>
      </c>
      <c r="O224" s="32" t="str">
        <f>IF(D224=1,INDEX(数值规划!$J$6:$J$14,星盘镶嵌!C224),"")</f>
        <v/>
      </c>
    </row>
    <row r="225" spans="1:15" ht="16.5" x14ac:dyDescent="0.2">
      <c r="A225" s="31">
        <v>222</v>
      </c>
      <c r="B225" s="31">
        <v>9</v>
      </c>
      <c r="C225" s="31">
        <v>6</v>
      </c>
      <c r="D225" s="31">
        <v>6</v>
      </c>
      <c r="E225" s="32" t="str">
        <f t="shared" si="6"/>
        <v>金牛座6星鞋子</v>
      </c>
      <c r="F225" s="32">
        <f t="shared" si="7"/>
        <v>20009660</v>
      </c>
      <c r="G225" s="31">
        <v>20</v>
      </c>
      <c r="H225" s="31" t="s">
        <v>253</v>
      </c>
      <c r="N225" s="32">
        <f>INDEX(数值规划!$I$6:$I$14,星盘镶嵌!C225)</f>
        <v>20</v>
      </c>
      <c r="O225" s="32" t="str">
        <f>IF(D225=1,INDEX(数值规划!$J$6:$J$14,星盘镶嵌!C225),"")</f>
        <v/>
      </c>
    </row>
    <row r="226" spans="1:15" ht="16.5" x14ac:dyDescent="0.2">
      <c r="A226" s="31">
        <v>223</v>
      </c>
      <c r="B226" s="31">
        <v>9</v>
      </c>
      <c r="C226" s="31">
        <v>7</v>
      </c>
      <c r="D226" s="31">
        <v>1</v>
      </c>
      <c r="E226" s="32" t="str">
        <f t="shared" si="6"/>
        <v>金牛座7星武器</v>
      </c>
      <c r="F226" s="32">
        <f t="shared" si="7"/>
        <v>20009710</v>
      </c>
      <c r="G226" s="31">
        <v>40</v>
      </c>
      <c r="H226" s="31">
        <v>60</v>
      </c>
      <c r="N226" s="32">
        <f>INDEX(数值规划!$I$6:$I$14,星盘镶嵌!C226)</f>
        <v>40</v>
      </c>
      <c r="O226" s="32">
        <f>IF(D226=1,INDEX(数值规划!$J$6:$J$14,星盘镶嵌!C226),"")</f>
        <v>60</v>
      </c>
    </row>
    <row r="227" spans="1:15" ht="16.5" x14ac:dyDescent="0.2">
      <c r="A227" s="31">
        <v>224</v>
      </c>
      <c r="B227" s="31">
        <v>9</v>
      </c>
      <c r="C227" s="31">
        <v>7</v>
      </c>
      <c r="D227" s="31">
        <v>2</v>
      </c>
      <c r="E227" s="32" t="str">
        <f t="shared" si="6"/>
        <v>金牛座7星头盔</v>
      </c>
      <c r="F227" s="32">
        <f t="shared" si="7"/>
        <v>20009720</v>
      </c>
      <c r="G227" s="31">
        <v>40</v>
      </c>
      <c r="H227" s="31" t="s">
        <v>253</v>
      </c>
      <c r="N227" s="32">
        <f>INDEX(数值规划!$I$6:$I$14,星盘镶嵌!C227)</f>
        <v>40</v>
      </c>
      <c r="O227" s="32" t="str">
        <f>IF(D227=1,INDEX(数值规划!$J$6:$J$14,星盘镶嵌!C227),"")</f>
        <v/>
      </c>
    </row>
    <row r="228" spans="1:15" ht="16.5" x14ac:dyDescent="0.2">
      <c r="A228" s="31">
        <v>225</v>
      </c>
      <c r="B228" s="31">
        <v>9</v>
      </c>
      <c r="C228" s="31">
        <v>7</v>
      </c>
      <c r="D228" s="31">
        <v>3</v>
      </c>
      <c r="E228" s="32" t="str">
        <f t="shared" si="6"/>
        <v>金牛座7星肩甲</v>
      </c>
      <c r="F228" s="32">
        <f t="shared" si="7"/>
        <v>20009730</v>
      </c>
      <c r="G228" s="31">
        <v>40</v>
      </c>
      <c r="H228" s="31" t="s">
        <v>253</v>
      </c>
      <c r="N228" s="32">
        <f>INDEX(数值规划!$I$6:$I$14,星盘镶嵌!C228)</f>
        <v>40</v>
      </c>
      <c r="O228" s="32" t="str">
        <f>IF(D228=1,INDEX(数值规划!$J$6:$J$14,星盘镶嵌!C228),"")</f>
        <v/>
      </c>
    </row>
    <row r="229" spans="1:15" ht="16.5" x14ac:dyDescent="0.2">
      <c r="A229" s="31">
        <v>226</v>
      </c>
      <c r="B229" s="31">
        <v>9</v>
      </c>
      <c r="C229" s="31">
        <v>7</v>
      </c>
      <c r="D229" s="31">
        <v>4</v>
      </c>
      <c r="E229" s="32" t="str">
        <f t="shared" si="6"/>
        <v>金牛座7星衣服</v>
      </c>
      <c r="F229" s="32">
        <f t="shared" si="7"/>
        <v>20009740</v>
      </c>
      <c r="G229" s="31">
        <v>40</v>
      </c>
      <c r="H229" s="31" t="s">
        <v>253</v>
      </c>
      <c r="N229" s="32">
        <f>INDEX(数值规划!$I$6:$I$14,星盘镶嵌!C229)</f>
        <v>40</v>
      </c>
      <c r="O229" s="32" t="str">
        <f>IF(D229=1,INDEX(数值规划!$J$6:$J$14,星盘镶嵌!C229),"")</f>
        <v/>
      </c>
    </row>
    <row r="230" spans="1:15" ht="16.5" x14ac:dyDescent="0.2">
      <c r="A230" s="31">
        <v>227</v>
      </c>
      <c r="B230" s="31">
        <v>9</v>
      </c>
      <c r="C230" s="31">
        <v>7</v>
      </c>
      <c r="D230" s="31">
        <v>5</v>
      </c>
      <c r="E230" s="32" t="str">
        <f t="shared" si="6"/>
        <v>金牛座7星裤子</v>
      </c>
      <c r="F230" s="32">
        <f t="shared" si="7"/>
        <v>20009750</v>
      </c>
      <c r="G230" s="31">
        <v>40</v>
      </c>
      <c r="H230" s="31" t="s">
        <v>253</v>
      </c>
      <c r="N230" s="32">
        <f>INDEX(数值规划!$I$6:$I$14,星盘镶嵌!C230)</f>
        <v>40</v>
      </c>
      <c r="O230" s="32" t="str">
        <f>IF(D230=1,INDEX(数值规划!$J$6:$J$14,星盘镶嵌!C230),"")</f>
        <v/>
      </c>
    </row>
    <row r="231" spans="1:15" ht="16.5" x14ac:dyDescent="0.2">
      <c r="A231" s="31">
        <v>228</v>
      </c>
      <c r="B231" s="31">
        <v>9</v>
      </c>
      <c r="C231" s="31">
        <v>7</v>
      </c>
      <c r="D231" s="31">
        <v>6</v>
      </c>
      <c r="E231" s="32" t="str">
        <f t="shared" si="6"/>
        <v>金牛座7星鞋子</v>
      </c>
      <c r="F231" s="32">
        <f t="shared" si="7"/>
        <v>20009760</v>
      </c>
      <c r="G231" s="31">
        <v>40</v>
      </c>
      <c r="H231" s="31" t="s">
        <v>253</v>
      </c>
      <c r="N231" s="32">
        <f>INDEX(数值规划!$I$6:$I$14,星盘镶嵌!C231)</f>
        <v>40</v>
      </c>
      <c r="O231" s="32" t="str">
        <f>IF(D231=1,INDEX(数值规划!$J$6:$J$14,星盘镶嵌!C231),"")</f>
        <v/>
      </c>
    </row>
    <row r="232" spans="1:15" ht="16.5" x14ac:dyDescent="0.2">
      <c r="A232" s="31">
        <v>229</v>
      </c>
      <c r="B232" s="31">
        <v>9</v>
      </c>
      <c r="C232" s="31">
        <v>8</v>
      </c>
      <c r="D232" s="31">
        <v>1</v>
      </c>
      <c r="E232" s="32" t="str">
        <f t="shared" si="6"/>
        <v>金牛座8星武器</v>
      </c>
      <c r="F232" s="32">
        <f t="shared" si="7"/>
        <v>20009810</v>
      </c>
      <c r="G232" s="31">
        <v>85</v>
      </c>
      <c r="H232" s="31">
        <v>127</v>
      </c>
      <c r="N232" s="32">
        <f>INDEX(数值规划!$I$6:$I$14,星盘镶嵌!C232)</f>
        <v>85</v>
      </c>
      <c r="O232" s="32">
        <f>IF(D232=1,INDEX(数值规划!$J$6:$J$14,星盘镶嵌!C232),"")</f>
        <v>127</v>
      </c>
    </row>
    <row r="233" spans="1:15" ht="16.5" x14ac:dyDescent="0.2">
      <c r="A233" s="31">
        <v>230</v>
      </c>
      <c r="B233" s="31">
        <v>9</v>
      </c>
      <c r="C233" s="31">
        <v>8</v>
      </c>
      <c r="D233" s="31">
        <v>2</v>
      </c>
      <c r="E233" s="32" t="str">
        <f t="shared" si="6"/>
        <v>金牛座8星头盔</v>
      </c>
      <c r="F233" s="32">
        <f t="shared" si="7"/>
        <v>20009820</v>
      </c>
      <c r="G233" s="31">
        <v>85</v>
      </c>
      <c r="H233" s="31" t="s">
        <v>253</v>
      </c>
      <c r="N233" s="32">
        <f>INDEX(数值规划!$I$6:$I$14,星盘镶嵌!C233)</f>
        <v>85</v>
      </c>
      <c r="O233" s="32" t="str">
        <f>IF(D233=1,INDEX(数值规划!$J$6:$J$14,星盘镶嵌!C233),"")</f>
        <v/>
      </c>
    </row>
    <row r="234" spans="1:15" ht="16.5" x14ac:dyDescent="0.2">
      <c r="A234" s="31">
        <v>231</v>
      </c>
      <c r="B234" s="31">
        <v>9</v>
      </c>
      <c r="C234" s="31">
        <v>8</v>
      </c>
      <c r="D234" s="31">
        <v>3</v>
      </c>
      <c r="E234" s="32" t="str">
        <f t="shared" si="6"/>
        <v>金牛座8星肩甲</v>
      </c>
      <c r="F234" s="32">
        <f t="shared" si="7"/>
        <v>20009830</v>
      </c>
      <c r="G234" s="31">
        <v>85</v>
      </c>
      <c r="H234" s="31" t="s">
        <v>253</v>
      </c>
      <c r="N234" s="32">
        <f>INDEX(数值规划!$I$6:$I$14,星盘镶嵌!C234)</f>
        <v>85</v>
      </c>
      <c r="O234" s="32" t="str">
        <f>IF(D234=1,INDEX(数值规划!$J$6:$J$14,星盘镶嵌!C234),"")</f>
        <v/>
      </c>
    </row>
    <row r="235" spans="1:15" ht="16.5" x14ac:dyDescent="0.2">
      <c r="A235" s="31">
        <v>232</v>
      </c>
      <c r="B235" s="31">
        <v>9</v>
      </c>
      <c r="C235" s="31">
        <v>8</v>
      </c>
      <c r="D235" s="31">
        <v>4</v>
      </c>
      <c r="E235" s="32" t="str">
        <f t="shared" si="6"/>
        <v>金牛座8星衣服</v>
      </c>
      <c r="F235" s="32">
        <f t="shared" si="7"/>
        <v>20009840</v>
      </c>
      <c r="G235" s="31">
        <v>85</v>
      </c>
      <c r="H235" s="31" t="s">
        <v>253</v>
      </c>
      <c r="N235" s="32">
        <f>INDEX(数值规划!$I$6:$I$14,星盘镶嵌!C235)</f>
        <v>85</v>
      </c>
      <c r="O235" s="32" t="str">
        <f>IF(D235=1,INDEX(数值规划!$J$6:$J$14,星盘镶嵌!C235),"")</f>
        <v/>
      </c>
    </row>
    <row r="236" spans="1:15" ht="16.5" x14ac:dyDescent="0.2">
      <c r="A236" s="31">
        <v>233</v>
      </c>
      <c r="B236" s="31">
        <v>9</v>
      </c>
      <c r="C236" s="31">
        <v>8</v>
      </c>
      <c r="D236" s="31">
        <v>5</v>
      </c>
      <c r="E236" s="32" t="str">
        <f t="shared" si="6"/>
        <v>金牛座8星裤子</v>
      </c>
      <c r="F236" s="32">
        <f t="shared" si="7"/>
        <v>20009850</v>
      </c>
      <c r="G236" s="31">
        <v>85</v>
      </c>
      <c r="H236" s="31" t="s">
        <v>253</v>
      </c>
      <c r="N236" s="32">
        <f>INDEX(数值规划!$I$6:$I$14,星盘镶嵌!C236)</f>
        <v>85</v>
      </c>
      <c r="O236" s="32" t="str">
        <f>IF(D236=1,INDEX(数值规划!$J$6:$J$14,星盘镶嵌!C236),"")</f>
        <v/>
      </c>
    </row>
    <row r="237" spans="1:15" ht="16.5" x14ac:dyDescent="0.2">
      <c r="A237" s="31">
        <v>234</v>
      </c>
      <c r="B237" s="31">
        <v>9</v>
      </c>
      <c r="C237" s="31">
        <v>8</v>
      </c>
      <c r="D237" s="31">
        <v>6</v>
      </c>
      <c r="E237" s="32" t="str">
        <f t="shared" si="6"/>
        <v>金牛座8星鞋子</v>
      </c>
      <c r="F237" s="32">
        <f t="shared" si="7"/>
        <v>20009860</v>
      </c>
      <c r="G237" s="31">
        <v>85</v>
      </c>
      <c r="H237" s="31" t="s">
        <v>253</v>
      </c>
      <c r="N237" s="32">
        <f>INDEX(数值规划!$I$6:$I$14,星盘镶嵌!C237)</f>
        <v>85</v>
      </c>
      <c r="O237" s="32" t="str">
        <f>IF(D237=1,INDEX(数值规划!$J$6:$J$14,星盘镶嵌!C237),"")</f>
        <v/>
      </c>
    </row>
    <row r="238" spans="1:15" ht="16.5" x14ac:dyDescent="0.2">
      <c r="A238" s="31">
        <v>235</v>
      </c>
      <c r="B238" s="31">
        <v>9</v>
      </c>
      <c r="C238" s="31">
        <v>9</v>
      </c>
      <c r="D238" s="31">
        <v>1</v>
      </c>
      <c r="E238" s="32" t="str">
        <f t="shared" si="6"/>
        <v>金牛座9星武器</v>
      </c>
      <c r="F238" s="32">
        <f t="shared" si="7"/>
        <v>20009910</v>
      </c>
      <c r="G238" s="31">
        <v>200</v>
      </c>
      <c r="H238" s="31">
        <v>300</v>
      </c>
      <c r="N238" s="32">
        <f>INDEX(数值规划!$I$6:$I$14,星盘镶嵌!C238)</f>
        <v>200</v>
      </c>
      <c r="O238" s="32">
        <f>IF(D238=1,INDEX(数值规划!$J$6:$J$14,星盘镶嵌!C238),"")</f>
        <v>300</v>
      </c>
    </row>
    <row r="239" spans="1:15" ht="16.5" x14ac:dyDescent="0.2">
      <c r="A239" s="31">
        <v>236</v>
      </c>
      <c r="B239" s="31">
        <v>9</v>
      </c>
      <c r="C239" s="31">
        <v>9</v>
      </c>
      <c r="D239" s="31">
        <v>2</v>
      </c>
      <c r="E239" s="32" t="str">
        <f t="shared" si="6"/>
        <v>金牛座9星头盔</v>
      </c>
      <c r="F239" s="32">
        <f t="shared" si="7"/>
        <v>20009920</v>
      </c>
      <c r="G239" s="31">
        <v>200</v>
      </c>
      <c r="H239" s="31" t="s">
        <v>253</v>
      </c>
      <c r="N239" s="32">
        <f>INDEX(数值规划!$I$6:$I$14,星盘镶嵌!C239)</f>
        <v>200</v>
      </c>
      <c r="O239" s="32" t="str">
        <f>IF(D239=1,INDEX(数值规划!$J$6:$J$14,星盘镶嵌!C239),"")</f>
        <v/>
      </c>
    </row>
    <row r="240" spans="1:15" ht="16.5" x14ac:dyDescent="0.2">
      <c r="A240" s="31">
        <v>237</v>
      </c>
      <c r="B240" s="31">
        <v>9</v>
      </c>
      <c r="C240" s="31">
        <v>9</v>
      </c>
      <c r="D240" s="31">
        <v>3</v>
      </c>
      <c r="E240" s="32" t="str">
        <f t="shared" si="6"/>
        <v>金牛座9星肩甲</v>
      </c>
      <c r="F240" s="32">
        <f t="shared" si="7"/>
        <v>20009930</v>
      </c>
      <c r="G240" s="31">
        <v>200</v>
      </c>
      <c r="H240" s="31" t="s">
        <v>253</v>
      </c>
      <c r="N240" s="32">
        <f>INDEX(数值规划!$I$6:$I$14,星盘镶嵌!C240)</f>
        <v>200</v>
      </c>
      <c r="O240" s="32" t="str">
        <f>IF(D240=1,INDEX(数值规划!$J$6:$J$14,星盘镶嵌!C240),"")</f>
        <v/>
      </c>
    </row>
    <row r="241" spans="1:15" ht="16.5" x14ac:dyDescent="0.2">
      <c r="A241" s="31">
        <v>238</v>
      </c>
      <c r="B241" s="31">
        <v>9</v>
      </c>
      <c r="C241" s="31">
        <v>9</v>
      </c>
      <c r="D241" s="31">
        <v>4</v>
      </c>
      <c r="E241" s="32" t="str">
        <f t="shared" si="6"/>
        <v>金牛座9星衣服</v>
      </c>
      <c r="F241" s="32">
        <f t="shared" si="7"/>
        <v>20009940</v>
      </c>
      <c r="G241" s="31">
        <v>200</v>
      </c>
      <c r="H241" s="31" t="s">
        <v>253</v>
      </c>
      <c r="N241" s="32">
        <f>INDEX(数值规划!$I$6:$I$14,星盘镶嵌!C241)</f>
        <v>200</v>
      </c>
      <c r="O241" s="32" t="str">
        <f>IF(D241=1,INDEX(数值规划!$J$6:$J$14,星盘镶嵌!C241),"")</f>
        <v/>
      </c>
    </row>
    <row r="242" spans="1:15" ht="16.5" x14ac:dyDescent="0.2">
      <c r="A242" s="31">
        <v>239</v>
      </c>
      <c r="B242" s="31">
        <v>9</v>
      </c>
      <c r="C242" s="31">
        <v>9</v>
      </c>
      <c r="D242" s="31">
        <v>5</v>
      </c>
      <c r="E242" s="32" t="str">
        <f t="shared" si="6"/>
        <v>金牛座9星裤子</v>
      </c>
      <c r="F242" s="32">
        <f t="shared" si="7"/>
        <v>20009950</v>
      </c>
      <c r="G242" s="31">
        <v>200</v>
      </c>
      <c r="H242" s="31" t="s">
        <v>253</v>
      </c>
      <c r="N242" s="32">
        <f>INDEX(数值规划!$I$6:$I$14,星盘镶嵌!C242)</f>
        <v>200</v>
      </c>
      <c r="O242" s="32" t="str">
        <f>IF(D242=1,INDEX(数值规划!$J$6:$J$14,星盘镶嵌!C242),"")</f>
        <v/>
      </c>
    </row>
    <row r="243" spans="1:15" ht="16.5" x14ac:dyDescent="0.2">
      <c r="A243" s="31">
        <v>240</v>
      </c>
      <c r="B243" s="31">
        <v>9</v>
      </c>
      <c r="C243" s="31">
        <v>9</v>
      </c>
      <c r="D243" s="31">
        <v>6</v>
      </c>
      <c r="E243" s="32" t="str">
        <f t="shared" si="6"/>
        <v>金牛座9星鞋子</v>
      </c>
      <c r="F243" s="32">
        <f t="shared" si="7"/>
        <v>20009960</v>
      </c>
      <c r="G243" s="31">
        <v>200</v>
      </c>
      <c r="H243" s="31" t="s">
        <v>253</v>
      </c>
      <c r="N243" s="32">
        <f>INDEX(数值规划!$I$6:$I$14,星盘镶嵌!C243)</f>
        <v>200</v>
      </c>
      <c r="O243" s="32" t="str">
        <f>IF(D243=1,INDEX(数值规划!$J$6:$J$14,星盘镶嵌!C243),"")</f>
        <v/>
      </c>
    </row>
    <row r="244" spans="1:15" ht="16.5" x14ac:dyDescent="0.2">
      <c r="A244" s="31">
        <v>241</v>
      </c>
      <c r="B244" s="31">
        <v>10</v>
      </c>
      <c r="C244" s="31">
        <v>6</v>
      </c>
      <c r="D244" s="31">
        <v>1</v>
      </c>
      <c r="E244" s="32" t="str">
        <f t="shared" si="6"/>
        <v>处女座6星武器</v>
      </c>
      <c r="F244" s="32">
        <f t="shared" si="7"/>
        <v>20010610</v>
      </c>
      <c r="G244" s="31">
        <v>20</v>
      </c>
      <c r="H244" s="31">
        <v>30</v>
      </c>
      <c r="N244" s="32">
        <f>INDEX(数值规划!$I$6:$I$14,星盘镶嵌!C244)</f>
        <v>20</v>
      </c>
      <c r="O244" s="32">
        <f>IF(D244=1,INDEX(数值规划!$J$6:$J$14,星盘镶嵌!C244),"")</f>
        <v>30</v>
      </c>
    </row>
    <row r="245" spans="1:15" ht="16.5" x14ac:dyDescent="0.2">
      <c r="A245" s="31">
        <v>242</v>
      </c>
      <c r="B245" s="31">
        <v>10</v>
      </c>
      <c r="C245" s="31">
        <v>6</v>
      </c>
      <c r="D245" s="31">
        <v>2</v>
      </c>
      <c r="E245" s="32" t="str">
        <f t="shared" si="6"/>
        <v>处女座6星头盔</v>
      </c>
      <c r="F245" s="32">
        <f t="shared" si="7"/>
        <v>20010620</v>
      </c>
      <c r="G245" s="31">
        <v>20</v>
      </c>
      <c r="H245" s="31" t="s">
        <v>253</v>
      </c>
      <c r="N245" s="32">
        <f>INDEX(数值规划!$I$6:$I$14,星盘镶嵌!C245)</f>
        <v>20</v>
      </c>
      <c r="O245" s="32" t="str">
        <f>IF(D245=1,INDEX(数值规划!$J$6:$J$14,星盘镶嵌!C245),"")</f>
        <v/>
      </c>
    </row>
    <row r="246" spans="1:15" ht="16.5" x14ac:dyDescent="0.2">
      <c r="A246" s="31">
        <v>243</v>
      </c>
      <c r="B246" s="31">
        <v>10</v>
      </c>
      <c r="C246" s="31">
        <v>6</v>
      </c>
      <c r="D246" s="31">
        <v>3</v>
      </c>
      <c r="E246" s="32" t="str">
        <f t="shared" si="6"/>
        <v>处女座6星肩甲</v>
      </c>
      <c r="F246" s="32">
        <f t="shared" si="7"/>
        <v>20010630</v>
      </c>
      <c r="G246" s="31">
        <v>20</v>
      </c>
      <c r="H246" s="31" t="s">
        <v>253</v>
      </c>
      <c r="N246" s="32">
        <f>INDEX(数值规划!$I$6:$I$14,星盘镶嵌!C246)</f>
        <v>20</v>
      </c>
      <c r="O246" s="32" t="str">
        <f>IF(D246=1,INDEX(数值规划!$J$6:$J$14,星盘镶嵌!C246),"")</f>
        <v/>
      </c>
    </row>
    <row r="247" spans="1:15" ht="16.5" x14ac:dyDescent="0.2">
      <c r="A247" s="31">
        <v>244</v>
      </c>
      <c r="B247" s="31">
        <v>10</v>
      </c>
      <c r="C247" s="31">
        <v>6</v>
      </c>
      <c r="D247" s="31">
        <v>4</v>
      </c>
      <c r="E247" s="32" t="str">
        <f t="shared" si="6"/>
        <v>处女座6星衣服</v>
      </c>
      <c r="F247" s="32">
        <f t="shared" si="7"/>
        <v>20010640</v>
      </c>
      <c r="G247" s="31">
        <v>20</v>
      </c>
      <c r="H247" s="31" t="s">
        <v>253</v>
      </c>
      <c r="N247" s="32">
        <f>INDEX(数值规划!$I$6:$I$14,星盘镶嵌!C247)</f>
        <v>20</v>
      </c>
      <c r="O247" s="32" t="str">
        <f>IF(D247=1,INDEX(数值规划!$J$6:$J$14,星盘镶嵌!C247),"")</f>
        <v/>
      </c>
    </row>
    <row r="248" spans="1:15" ht="16.5" x14ac:dyDescent="0.2">
      <c r="A248" s="31">
        <v>245</v>
      </c>
      <c r="B248" s="31">
        <v>10</v>
      </c>
      <c r="C248" s="31">
        <v>6</v>
      </c>
      <c r="D248" s="31">
        <v>5</v>
      </c>
      <c r="E248" s="32" t="str">
        <f t="shared" si="6"/>
        <v>处女座6星裤子</v>
      </c>
      <c r="F248" s="32">
        <f t="shared" si="7"/>
        <v>20010650</v>
      </c>
      <c r="G248" s="31">
        <v>20</v>
      </c>
      <c r="H248" s="31" t="s">
        <v>253</v>
      </c>
      <c r="N248" s="32">
        <f>INDEX(数值规划!$I$6:$I$14,星盘镶嵌!C248)</f>
        <v>20</v>
      </c>
      <c r="O248" s="32" t="str">
        <f>IF(D248=1,INDEX(数值规划!$J$6:$J$14,星盘镶嵌!C248),"")</f>
        <v/>
      </c>
    </row>
    <row r="249" spans="1:15" ht="16.5" x14ac:dyDescent="0.2">
      <c r="A249" s="31">
        <v>246</v>
      </c>
      <c r="B249" s="31">
        <v>10</v>
      </c>
      <c r="C249" s="31">
        <v>6</v>
      </c>
      <c r="D249" s="31">
        <v>6</v>
      </c>
      <c r="E249" s="32" t="str">
        <f t="shared" si="6"/>
        <v>处女座6星鞋子</v>
      </c>
      <c r="F249" s="32">
        <f t="shared" si="7"/>
        <v>20010660</v>
      </c>
      <c r="G249" s="31">
        <v>20</v>
      </c>
      <c r="H249" s="31" t="s">
        <v>253</v>
      </c>
      <c r="N249" s="32">
        <f>INDEX(数值规划!$I$6:$I$14,星盘镶嵌!C249)</f>
        <v>20</v>
      </c>
      <c r="O249" s="32" t="str">
        <f>IF(D249=1,INDEX(数值规划!$J$6:$J$14,星盘镶嵌!C249),"")</f>
        <v/>
      </c>
    </row>
    <row r="250" spans="1:15" ht="16.5" x14ac:dyDescent="0.2">
      <c r="A250" s="31">
        <v>247</v>
      </c>
      <c r="B250" s="31">
        <v>10</v>
      </c>
      <c r="C250" s="31">
        <v>7</v>
      </c>
      <c r="D250" s="31">
        <v>1</v>
      </c>
      <c r="E250" s="32" t="str">
        <f t="shared" si="6"/>
        <v>处女座7星武器</v>
      </c>
      <c r="F250" s="32">
        <f t="shared" si="7"/>
        <v>20010710</v>
      </c>
      <c r="G250" s="31">
        <v>40</v>
      </c>
      <c r="H250" s="31">
        <v>60</v>
      </c>
      <c r="N250" s="32">
        <f>INDEX(数值规划!$I$6:$I$14,星盘镶嵌!C250)</f>
        <v>40</v>
      </c>
      <c r="O250" s="32">
        <f>IF(D250=1,INDEX(数值规划!$J$6:$J$14,星盘镶嵌!C250),"")</f>
        <v>60</v>
      </c>
    </row>
    <row r="251" spans="1:15" ht="16.5" x14ac:dyDescent="0.2">
      <c r="A251" s="31">
        <v>248</v>
      </c>
      <c r="B251" s="31">
        <v>10</v>
      </c>
      <c r="C251" s="31">
        <v>7</v>
      </c>
      <c r="D251" s="31">
        <v>2</v>
      </c>
      <c r="E251" s="32" t="str">
        <f t="shared" si="6"/>
        <v>处女座7星头盔</v>
      </c>
      <c r="F251" s="32">
        <f t="shared" si="7"/>
        <v>20010720</v>
      </c>
      <c r="G251" s="31">
        <v>40</v>
      </c>
      <c r="H251" s="31" t="s">
        <v>253</v>
      </c>
      <c r="N251" s="32">
        <f>INDEX(数值规划!$I$6:$I$14,星盘镶嵌!C251)</f>
        <v>40</v>
      </c>
      <c r="O251" s="32" t="str">
        <f>IF(D251=1,INDEX(数值规划!$J$6:$J$14,星盘镶嵌!C251),"")</f>
        <v/>
      </c>
    </row>
    <row r="252" spans="1:15" ht="16.5" x14ac:dyDescent="0.2">
      <c r="A252" s="31">
        <v>249</v>
      </c>
      <c r="B252" s="31">
        <v>10</v>
      </c>
      <c r="C252" s="31">
        <v>7</v>
      </c>
      <c r="D252" s="31">
        <v>3</v>
      </c>
      <c r="E252" s="32" t="str">
        <f t="shared" si="6"/>
        <v>处女座7星肩甲</v>
      </c>
      <c r="F252" s="32">
        <f t="shared" si="7"/>
        <v>20010730</v>
      </c>
      <c r="G252" s="31">
        <v>40</v>
      </c>
      <c r="H252" s="31" t="s">
        <v>253</v>
      </c>
      <c r="N252" s="32">
        <f>INDEX(数值规划!$I$6:$I$14,星盘镶嵌!C252)</f>
        <v>40</v>
      </c>
      <c r="O252" s="32" t="str">
        <f>IF(D252=1,INDEX(数值规划!$J$6:$J$14,星盘镶嵌!C252),"")</f>
        <v/>
      </c>
    </row>
    <row r="253" spans="1:15" ht="16.5" x14ac:dyDescent="0.2">
      <c r="A253" s="31">
        <v>250</v>
      </c>
      <c r="B253" s="31">
        <v>10</v>
      </c>
      <c r="C253" s="31">
        <v>7</v>
      </c>
      <c r="D253" s="31">
        <v>4</v>
      </c>
      <c r="E253" s="32" t="str">
        <f t="shared" si="6"/>
        <v>处女座7星衣服</v>
      </c>
      <c r="F253" s="32">
        <f t="shared" si="7"/>
        <v>20010740</v>
      </c>
      <c r="G253" s="31">
        <v>40</v>
      </c>
      <c r="H253" s="31" t="s">
        <v>253</v>
      </c>
      <c r="N253" s="32">
        <f>INDEX(数值规划!$I$6:$I$14,星盘镶嵌!C253)</f>
        <v>40</v>
      </c>
      <c r="O253" s="32" t="str">
        <f>IF(D253=1,INDEX(数值规划!$J$6:$J$14,星盘镶嵌!C253),"")</f>
        <v/>
      </c>
    </row>
    <row r="254" spans="1:15" ht="16.5" x14ac:dyDescent="0.2">
      <c r="A254" s="31">
        <v>251</v>
      </c>
      <c r="B254" s="31">
        <v>10</v>
      </c>
      <c r="C254" s="31">
        <v>7</v>
      </c>
      <c r="D254" s="31">
        <v>5</v>
      </c>
      <c r="E254" s="32" t="str">
        <f t="shared" si="6"/>
        <v>处女座7星裤子</v>
      </c>
      <c r="F254" s="32">
        <f t="shared" si="7"/>
        <v>20010750</v>
      </c>
      <c r="G254" s="31">
        <v>40</v>
      </c>
      <c r="H254" s="31" t="s">
        <v>253</v>
      </c>
      <c r="N254" s="32">
        <f>INDEX(数值规划!$I$6:$I$14,星盘镶嵌!C254)</f>
        <v>40</v>
      </c>
      <c r="O254" s="32" t="str">
        <f>IF(D254=1,INDEX(数值规划!$J$6:$J$14,星盘镶嵌!C254),"")</f>
        <v/>
      </c>
    </row>
    <row r="255" spans="1:15" ht="16.5" x14ac:dyDescent="0.2">
      <c r="A255" s="31">
        <v>252</v>
      </c>
      <c r="B255" s="31">
        <v>10</v>
      </c>
      <c r="C255" s="31">
        <v>7</v>
      </c>
      <c r="D255" s="31">
        <v>6</v>
      </c>
      <c r="E255" s="32" t="str">
        <f t="shared" si="6"/>
        <v>处女座7星鞋子</v>
      </c>
      <c r="F255" s="32">
        <f t="shared" si="7"/>
        <v>20010760</v>
      </c>
      <c r="G255" s="31">
        <v>40</v>
      </c>
      <c r="H255" s="31" t="s">
        <v>253</v>
      </c>
      <c r="N255" s="32">
        <f>INDEX(数值规划!$I$6:$I$14,星盘镶嵌!C255)</f>
        <v>40</v>
      </c>
      <c r="O255" s="32" t="str">
        <f>IF(D255=1,INDEX(数值规划!$J$6:$J$14,星盘镶嵌!C255),"")</f>
        <v/>
      </c>
    </row>
    <row r="256" spans="1:15" ht="16.5" x14ac:dyDescent="0.2">
      <c r="A256" s="31">
        <v>253</v>
      </c>
      <c r="B256" s="31">
        <v>10</v>
      </c>
      <c r="C256" s="31">
        <v>8</v>
      </c>
      <c r="D256" s="31">
        <v>1</v>
      </c>
      <c r="E256" s="32" t="str">
        <f t="shared" si="6"/>
        <v>处女座8星武器</v>
      </c>
      <c r="F256" s="32">
        <f t="shared" si="7"/>
        <v>20010810</v>
      </c>
      <c r="G256" s="31">
        <v>85</v>
      </c>
      <c r="H256" s="31">
        <v>127</v>
      </c>
      <c r="N256" s="32">
        <f>INDEX(数值规划!$I$6:$I$14,星盘镶嵌!C256)</f>
        <v>85</v>
      </c>
      <c r="O256" s="32">
        <f>IF(D256=1,INDEX(数值规划!$J$6:$J$14,星盘镶嵌!C256),"")</f>
        <v>127</v>
      </c>
    </row>
    <row r="257" spans="1:15" ht="16.5" x14ac:dyDescent="0.2">
      <c r="A257" s="31">
        <v>254</v>
      </c>
      <c r="B257" s="31">
        <v>10</v>
      </c>
      <c r="C257" s="31">
        <v>8</v>
      </c>
      <c r="D257" s="31">
        <v>2</v>
      </c>
      <c r="E257" s="32" t="str">
        <f t="shared" si="6"/>
        <v>处女座8星头盔</v>
      </c>
      <c r="F257" s="32">
        <f t="shared" si="7"/>
        <v>20010820</v>
      </c>
      <c r="G257" s="31">
        <v>85</v>
      </c>
      <c r="H257" s="31" t="s">
        <v>253</v>
      </c>
      <c r="N257" s="32">
        <f>INDEX(数值规划!$I$6:$I$14,星盘镶嵌!C257)</f>
        <v>85</v>
      </c>
      <c r="O257" s="32" t="str">
        <f>IF(D257=1,INDEX(数值规划!$J$6:$J$14,星盘镶嵌!C257),"")</f>
        <v/>
      </c>
    </row>
    <row r="258" spans="1:15" ht="16.5" x14ac:dyDescent="0.2">
      <c r="A258" s="31">
        <v>255</v>
      </c>
      <c r="B258" s="31">
        <v>10</v>
      </c>
      <c r="C258" s="31">
        <v>8</v>
      </c>
      <c r="D258" s="31">
        <v>3</v>
      </c>
      <c r="E258" s="32" t="str">
        <f t="shared" si="6"/>
        <v>处女座8星肩甲</v>
      </c>
      <c r="F258" s="32">
        <f t="shared" si="7"/>
        <v>20010830</v>
      </c>
      <c r="G258" s="31">
        <v>85</v>
      </c>
      <c r="H258" s="31" t="s">
        <v>253</v>
      </c>
      <c r="N258" s="32">
        <f>INDEX(数值规划!$I$6:$I$14,星盘镶嵌!C258)</f>
        <v>85</v>
      </c>
      <c r="O258" s="32" t="str">
        <f>IF(D258=1,INDEX(数值规划!$J$6:$J$14,星盘镶嵌!C258),"")</f>
        <v/>
      </c>
    </row>
    <row r="259" spans="1:15" ht="16.5" x14ac:dyDescent="0.2">
      <c r="A259" s="31">
        <v>256</v>
      </c>
      <c r="B259" s="31">
        <v>10</v>
      </c>
      <c r="C259" s="31">
        <v>8</v>
      </c>
      <c r="D259" s="31">
        <v>4</v>
      </c>
      <c r="E259" s="32" t="str">
        <f t="shared" si="6"/>
        <v>处女座8星衣服</v>
      </c>
      <c r="F259" s="32">
        <f t="shared" si="7"/>
        <v>20010840</v>
      </c>
      <c r="G259" s="31">
        <v>85</v>
      </c>
      <c r="H259" s="31" t="s">
        <v>253</v>
      </c>
      <c r="N259" s="32">
        <f>INDEX(数值规划!$I$6:$I$14,星盘镶嵌!C259)</f>
        <v>85</v>
      </c>
      <c r="O259" s="32" t="str">
        <f>IF(D259=1,INDEX(数值规划!$J$6:$J$14,星盘镶嵌!C259),"")</f>
        <v/>
      </c>
    </row>
    <row r="260" spans="1:15" ht="16.5" x14ac:dyDescent="0.2">
      <c r="A260" s="31">
        <v>257</v>
      </c>
      <c r="B260" s="31">
        <v>10</v>
      </c>
      <c r="C260" s="31">
        <v>8</v>
      </c>
      <c r="D260" s="31">
        <v>5</v>
      </c>
      <c r="E260" s="32" t="str">
        <f t="shared" si="6"/>
        <v>处女座8星裤子</v>
      </c>
      <c r="F260" s="32">
        <f t="shared" si="7"/>
        <v>20010850</v>
      </c>
      <c r="G260" s="31">
        <v>85</v>
      </c>
      <c r="H260" s="31" t="s">
        <v>253</v>
      </c>
      <c r="N260" s="32">
        <f>INDEX(数值规划!$I$6:$I$14,星盘镶嵌!C260)</f>
        <v>85</v>
      </c>
      <c r="O260" s="32" t="str">
        <f>IF(D260=1,INDEX(数值规划!$J$6:$J$14,星盘镶嵌!C260),"")</f>
        <v/>
      </c>
    </row>
    <row r="261" spans="1:15" ht="16.5" x14ac:dyDescent="0.2">
      <c r="A261" s="31">
        <v>258</v>
      </c>
      <c r="B261" s="31">
        <v>10</v>
      </c>
      <c r="C261" s="31">
        <v>8</v>
      </c>
      <c r="D261" s="31">
        <v>6</v>
      </c>
      <c r="E261" s="32" t="str">
        <f t="shared" ref="E261:E324" si="8">INDEX($Q$2:$AF$2,B261)&amp;C261&amp;"星"&amp;INDEX($Q$3:$V$3,D261)</f>
        <v>处女座8星鞋子</v>
      </c>
      <c r="F261" s="32">
        <f t="shared" ref="F261:F324" si="9">20000000+B261*1000+C261*100+D261*10</f>
        <v>20010860</v>
      </c>
      <c r="G261" s="31">
        <v>85</v>
      </c>
      <c r="H261" s="31" t="s">
        <v>253</v>
      </c>
      <c r="N261" s="32">
        <f>INDEX(数值规划!$I$6:$I$14,星盘镶嵌!C261)</f>
        <v>85</v>
      </c>
      <c r="O261" s="32" t="str">
        <f>IF(D261=1,INDEX(数值规划!$J$6:$J$14,星盘镶嵌!C261),"")</f>
        <v/>
      </c>
    </row>
    <row r="262" spans="1:15" ht="16.5" x14ac:dyDescent="0.2">
      <c r="A262" s="31">
        <v>259</v>
      </c>
      <c r="B262" s="31">
        <v>10</v>
      </c>
      <c r="C262" s="31">
        <v>9</v>
      </c>
      <c r="D262" s="31">
        <v>1</v>
      </c>
      <c r="E262" s="32" t="str">
        <f t="shared" si="8"/>
        <v>处女座9星武器</v>
      </c>
      <c r="F262" s="32">
        <f t="shared" si="9"/>
        <v>20010910</v>
      </c>
      <c r="G262" s="31">
        <v>200</v>
      </c>
      <c r="H262" s="31">
        <v>300</v>
      </c>
      <c r="N262" s="32">
        <f>INDEX(数值规划!$I$6:$I$14,星盘镶嵌!C262)</f>
        <v>200</v>
      </c>
      <c r="O262" s="32">
        <f>IF(D262=1,INDEX(数值规划!$J$6:$J$14,星盘镶嵌!C262),"")</f>
        <v>300</v>
      </c>
    </row>
    <row r="263" spans="1:15" ht="16.5" x14ac:dyDescent="0.2">
      <c r="A263" s="31">
        <v>260</v>
      </c>
      <c r="B263" s="31">
        <v>10</v>
      </c>
      <c r="C263" s="31">
        <v>9</v>
      </c>
      <c r="D263" s="31">
        <v>2</v>
      </c>
      <c r="E263" s="32" t="str">
        <f t="shared" si="8"/>
        <v>处女座9星头盔</v>
      </c>
      <c r="F263" s="32">
        <f t="shared" si="9"/>
        <v>20010920</v>
      </c>
      <c r="G263" s="31">
        <v>200</v>
      </c>
      <c r="H263" s="31" t="s">
        <v>253</v>
      </c>
      <c r="N263" s="32">
        <f>INDEX(数值规划!$I$6:$I$14,星盘镶嵌!C263)</f>
        <v>200</v>
      </c>
      <c r="O263" s="32" t="str">
        <f>IF(D263=1,INDEX(数值规划!$J$6:$J$14,星盘镶嵌!C263),"")</f>
        <v/>
      </c>
    </row>
    <row r="264" spans="1:15" ht="16.5" x14ac:dyDescent="0.2">
      <c r="A264" s="31">
        <v>261</v>
      </c>
      <c r="B264" s="31">
        <v>10</v>
      </c>
      <c r="C264" s="31">
        <v>9</v>
      </c>
      <c r="D264" s="31">
        <v>3</v>
      </c>
      <c r="E264" s="32" t="str">
        <f t="shared" si="8"/>
        <v>处女座9星肩甲</v>
      </c>
      <c r="F264" s="32">
        <f t="shared" si="9"/>
        <v>20010930</v>
      </c>
      <c r="G264" s="31">
        <v>200</v>
      </c>
      <c r="H264" s="31" t="s">
        <v>253</v>
      </c>
      <c r="N264" s="32">
        <f>INDEX(数值规划!$I$6:$I$14,星盘镶嵌!C264)</f>
        <v>200</v>
      </c>
      <c r="O264" s="32" t="str">
        <f>IF(D264=1,INDEX(数值规划!$J$6:$J$14,星盘镶嵌!C264),"")</f>
        <v/>
      </c>
    </row>
    <row r="265" spans="1:15" ht="16.5" x14ac:dyDescent="0.2">
      <c r="A265" s="31">
        <v>262</v>
      </c>
      <c r="B265" s="31">
        <v>10</v>
      </c>
      <c r="C265" s="31">
        <v>9</v>
      </c>
      <c r="D265" s="31">
        <v>4</v>
      </c>
      <c r="E265" s="32" t="str">
        <f t="shared" si="8"/>
        <v>处女座9星衣服</v>
      </c>
      <c r="F265" s="32">
        <f t="shared" si="9"/>
        <v>20010940</v>
      </c>
      <c r="G265" s="31">
        <v>200</v>
      </c>
      <c r="H265" s="31" t="s">
        <v>253</v>
      </c>
      <c r="N265" s="32">
        <f>INDEX(数值规划!$I$6:$I$14,星盘镶嵌!C265)</f>
        <v>200</v>
      </c>
      <c r="O265" s="32" t="str">
        <f>IF(D265=1,INDEX(数值规划!$J$6:$J$14,星盘镶嵌!C265),"")</f>
        <v/>
      </c>
    </row>
    <row r="266" spans="1:15" ht="16.5" x14ac:dyDescent="0.2">
      <c r="A266" s="31">
        <v>263</v>
      </c>
      <c r="B266" s="31">
        <v>10</v>
      </c>
      <c r="C266" s="31">
        <v>9</v>
      </c>
      <c r="D266" s="31">
        <v>5</v>
      </c>
      <c r="E266" s="32" t="str">
        <f t="shared" si="8"/>
        <v>处女座9星裤子</v>
      </c>
      <c r="F266" s="32">
        <f t="shared" si="9"/>
        <v>20010950</v>
      </c>
      <c r="G266" s="31">
        <v>200</v>
      </c>
      <c r="H266" s="31" t="s">
        <v>253</v>
      </c>
      <c r="N266" s="32">
        <f>INDEX(数值规划!$I$6:$I$14,星盘镶嵌!C266)</f>
        <v>200</v>
      </c>
      <c r="O266" s="32" t="str">
        <f>IF(D266=1,INDEX(数值规划!$J$6:$J$14,星盘镶嵌!C266),"")</f>
        <v/>
      </c>
    </row>
    <row r="267" spans="1:15" ht="16.5" x14ac:dyDescent="0.2">
      <c r="A267" s="31">
        <v>264</v>
      </c>
      <c r="B267" s="31">
        <v>10</v>
      </c>
      <c r="C267" s="31">
        <v>9</v>
      </c>
      <c r="D267" s="31">
        <v>6</v>
      </c>
      <c r="E267" s="32" t="str">
        <f t="shared" si="8"/>
        <v>处女座9星鞋子</v>
      </c>
      <c r="F267" s="32">
        <f t="shared" si="9"/>
        <v>20010960</v>
      </c>
      <c r="G267" s="31">
        <v>200</v>
      </c>
      <c r="H267" s="31" t="s">
        <v>253</v>
      </c>
      <c r="N267" s="32">
        <f>INDEX(数值规划!$I$6:$I$14,星盘镶嵌!C267)</f>
        <v>200</v>
      </c>
      <c r="O267" s="32" t="str">
        <f>IF(D267=1,INDEX(数值规划!$J$6:$J$14,星盘镶嵌!C267),"")</f>
        <v/>
      </c>
    </row>
    <row r="268" spans="1:15" ht="16.5" x14ac:dyDescent="0.2">
      <c r="A268" s="31">
        <v>265</v>
      </c>
      <c r="B268" s="31">
        <v>11</v>
      </c>
      <c r="C268" s="31">
        <v>6</v>
      </c>
      <c r="D268" s="31">
        <v>1</v>
      </c>
      <c r="E268" s="32" t="str">
        <f t="shared" si="8"/>
        <v>天秤座6星武器</v>
      </c>
      <c r="F268" s="32">
        <f t="shared" si="9"/>
        <v>20011610</v>
      </c>
      <c r="G268" s="31">
        <v>20</v>
      </c>
      <c r="H268" s="31">
        <v>30</v>
      </c>
      <c r="N268" s="32">
        <f>INDEX(数值规划!$I$6:$I$14,星盘镶嵌!C268)</f>
        <v>20</v>
      </c>
      <c r="O268" s="32">
        <f>IF(D268=1,INDEX(数值规划!$J$6:$J$14,星盘镶嵌!C268),"")</f>
        <v>30</v>
      </c>
    </row>
    <row r="269" spans="1:15" ht="16.5" x14ac:dyDescent="0.2">
      <c r="A269" s="31">
        <v>266</v>
      </c>
      <c r="B269" s="31">
        <v>11</v>
      </c>
      <c r="C269" s="31">
        <v>6</v>
      </c>
      <c r="D269" s="31">
        <v>2</v>
      </c>
      <c r="E269" s="32" t="str">
        <f t="shared" si="8"/>
        <v>天秤座6星头盔</v>
      </c>
      <c r="F269" s="32">
        <f t="shared" si="9"/>
        <v>20011620</v>
      </c>
      <c r="G269" s="31">
        <v>20</v>
      </c>
      <c r="H269" s="31" t="s">
        <v>253</v>
      </c>
      <c r="N269" s="32">
        <f>INDEX(数值规划!$I$6:$I$14,星盘镶嵌!C269)</f>
        <v>20</v>
      </c>
      <c r="O269" s="32" t="str">
        <f>IF(D269=1,INDEX(数值规划!$J$6:$J$14,星盘镶嵌!C269),"")</f>
        <v/>
      </c>
    </row>
    <row r="270" spans="1:15" ht="16.5" x14ac:dyDescent="0.2">
      <c r="A270" s="31">
        <v>267</v>
      </c>
      <c r="B270" s="31">
        <v>11</v>
      </c>
      <c r="C270" s="31">
        <v>6</v>
      </c>
      <c r="D270" s="31">
        <v>3</v>
      </c>
      <c r="E270" s="32" t="str">
        <f t="shared" si="8"/>
        <v>天秤座6星肩甲</v>
      </c>
      <c r="F270" s="32">
        <f t="shared" si="9"/>
        <v>20011630</v>
      </c>
      <c r="G270" s="31">
        <v>20</v>
      </c>
      <c r="H270" s="31" t="s">
        <v>253</v>
      </c>
      <c r="N270" s="32">
        <f>INDEX(数值规划!$I$6:$I$14,星盘镶嵌!C270)</f>
        <v>20</v>
      </c>
      <c r="O270" s="32" t="str">
        <f>IF(D270=1,INDEX(数值规划!$J$6:$J$14,星盘镶嵌!C270),"")</f>
        <v/>
      </c>
    </row>
    <row r="271" spans="1:15" ht="16.5" x14ac:dyDescent="0.2">
      <c r="A271" s="31">
        <v>268</v>
      </c>
      <c r="B271" s="31">
        <v>11</v>
      </c>
      <c r="C271" s="31">
        <v>6</v>
      </c>
      <c r="D271" s="31">
        <v>4</v>
      </c>
      <c r="E271" s="32" t="str">
        <f t="shared" si="8"/>
        <v>天秤座6星衣服</v>
      </c>
      <c r="F271" s="32">
        <f t="shared" si="9"/>
        <v>20011640</v>
      </c>
      <c r="G271" s="31">
        <v>20</v>
      </c>
      <c r="H271" s="31" t="s">
        <v>253</v>
      </c>
      <c r="N271" s="32">
        <f>INDEX(数值规划!$I$6:$I$14,星盘镶嵌!C271)</f>
        <v>20</v>
      </c>
      <c r="O271" s="32" t="str">
        <f>IF(D271=1,INDEX(数值规划!$J$6:$J$14,星盘镶嵌!C271),"")</f>
        <v/>
      </c>
    </row>
    <row r="272" spans="1:15" ht="16.5" x14ac:dyDescent="0.2">
      <c r="A272" s="31">
        <v>269</v>
      </c>
      <c r="B272" s="31">
        <v>11</v>
      </c>
      <c r="C272" s="31">
        <v>6</v>
      </c>
      <c r="D272" s="31">
        <v>5</v>
      </c>
      <c r="E272" s="32" t="str">
        <f t="shared" si="8"/>
        <v>天秤座6星裤子</v>
      </c>
      <c r="F272" s="32">
        <f t="shared" si="9"/>
        <v>20011650</v>
      </c>
      <c r="G272" s="31">
        <v>20</v>
      </c>
      <c r="H272" s="31" t="s">
        <v>253</v>
      </c>
      <c r="N272" s="32">
        <f>INDEX(数值规划!$I$6:$I$14,星盘镶嵌!C272)</f>
        <v>20</v>
      </c>
      <c r="O272" s="32" t="str">
        <f>IF(D272=1,INDEX(数值规划!$J$6:$J$14,星盘镶嵌!C272),"")</f>
        <v/>
      </c>
    </row>
    <row r="273" spans="1:15" ht="16.5" x14ac:dyDescent="0.2">
      <c r="A273" s="31">
        <v>270</v>
      </c>
      <c r="B273" s="31">
        <v>11</v>
      </c>
      <c r="C273" s="31">
        <v>6</v>
      </c>
      <c r="D273" s="31">
        <v>6</v>
      </c>
      <c r="E273" s="32" t="str">
        <f t="shared" si="8"/>
        <v>天秤座6星鞋子</v>
      </c>
      <c r="F273" s="32">
        <f t="shared" si="9"/>
        <v>20011660</v>
      </c>
      <c r="G273" s="31">
        <v>20</v>
      </c>
      <c r="H273" s="31" t="s">
        <v>253</v>
      </c>
      <c r="N273" s="32">
        <f>INDEX(数值规划!$I$6:$I$14,星盘镶嵌!C273)</f>
        <v>20</v>
      </c>
      <c r="O273" s="32" t="str">
        <f>IF(D273=1,INDEX(数值规划!$J$6:$J$14,星盘镶嵌!C273),"")</f>
        <v/>
      </c>
    </row>
    <row r="274" spans="1:15" ht="16.5" x14ac:dyDescent="0.2">
      <c r="A274" s="31">
        <v>271</v>
      </c>
      <c r="B274" s="31">
        <v>11</v>
      </c>
      <c r="C274" s="31">
        <v>7</v>
      </c>
      <c r="D274" s="31">
        <v>1</v>
      </c>
      <c r="E274" s="32" t="str">
        <f t="shared" si="8"/>
        <v>天秤座7星武器</v>
      </c>
      <c r="F274" s="32">
        <f t="shared" si="9"/>
        <v>20011710</v>
      </c>
      <c r="G274" s="31">
        <v>40</v>
      </c>
      <c r="H274" s="31">
        <v>60</v>
      </c>
      <c r="N274" s="32">
        <f>INDEX(数值规划!$I$6:$I$14,星盘镶嵌!C274)</f>
        <v>40</v>
      </c>
      <c r="O274" s="32">
        <f>IF(D274=1,INDEX(数值规划!$J$6:$J$14,星盘镶嵌!C274),"")</f>
        <v>60</v>
      </c>
    </row>
    <row r="275" spans="1:15" ht="16.5" x14ac:dyDescent="0.2">
      <c r="A275" s="31">
        <v>272</v>
      </c>
      <c r="B275" s="31">
        <v>11</v>
      </c>
      <c r="C275" s="31">
        <v>7</v>
      </c>
      <c r="D275" s="31">
        <v>2</v>
      </c>
      <c r="E275" s="32" t="str">
        <f t="shared" si="8"/>
        <v>天秤座7星头盔</v>
      </c>
      <c r="F275" s="32">
        <f t="shared" si="9"/>
        <v>20011720</v>
      </c>
      <c r="G275" s="31">
        <v>40</v>
      </c>
      <c r="H275" s="31" t="s">
        <v>253</v>
      </c>
      <c r="N275" s="32">
        <f>INDEX(数值规划!$I$6:$I$14,星盘镶嵌!C275)</f>
        <v>40</v>
      </c>
      <c r="O275" s="32" t="str">
        <f>IF(D275=1,INDEX(数值规划!$J$6:$J$14,星盘镶嵌!C275),"")</f>
        <v/>
      </c>
    </row>
    <row r="276" spans="1:15" ht="16.5" x14ac:dyDescent="0.2">
      <c r="A276" s="31">
        <v>273</v>
      </c>
      <c r="B276" s="31">
        <v>11</v>
      </c>
      <c r="C276" s="31">
        <v>7</v>
      </c>
      <c r="D276" s="31">
        <v>3</v>
      </c>
      <c r="E276" s="32" t="str">
        <f t="shared" si="8"/>
        <v>天秤座7星肩甲</v>
      </c>
      <c r="F276" s="32">
        <f t="shared" si="9"/>
        <v>20011730</v>
      </c>
      <c r="G276" s="31">
        <v>40</v>
      </c>
      <c r="H276" s="31" t="s">
        <v>253</v>
      </c>
      <c r="N276" s="32">
        <f>INDEX(数值规划!$I$6:$I$14,星盘镶嵌!C276)</f>
        <v>40</v>
      </c>
      <c r="O276" s="32" t="str">
        <f>IF(D276=1,INDEX(数值规划!$J$6:$J$14,星盘镶嵌!C276),"")</f>
        <v/>
      </c>
    </row>
    <row r="277" spans="1:15" ht="16.5" x14ac:dyDescent="0.2">
      <c r="A277" s="31">
        <v>274</v>
      </c>
      <c r="B277" s="31">
        <v>11</v>
      </c>
      <c r="C277" s="31">
        <v>7</v>
      </c>
      <c r="D277" s="31">
        <v>4</v>
      </c>
      <c r="E277" s="32" t="str">
        <f t="shared" si="8"/>
        <v>天秤座7星衣服</v>
      </c>
      <c r="F277" s="32">
        <f t="shared" si="9"/>
        <v>20011740</v>
      </c>
      <c r="G277" s="31">
        <v>40</v>
      </c>
      <c r="H277" s="31" t="s">
        <v>253</v>
      </c>
      <c r="N277" s="32">
        <f>INDEX(数值规划!$I$6:$I$14,星盘镶嵌!C277)</f>
        <v>40</v>
      </c>
      <c r="O277" s="32" t="str">
        <f>IF(D277=1,INDEX(数值规划!$J$6:$J$14,星盘镶嵌!C277),"")</f>
        <v/>
      </c>
    </row>
    <row r="278" spans="1:15" ht="16.5" x14ac:dyDescent="0.2">
      <c r="A278" s="31">
        <v>275</v>
      </c>
      <c r="B278" s="31">
        <v>11</v>
      </c>
      <c r="C278" s="31">
        <v>7</v>
      </c>
      <c r="D278" s="31">
        <v>5</v>
      </c>
      <c r="E278" s="32" t="str">
        <f t="shared" si="8"/>
        <v>天秤座7星裤子</v>
      </c>
      <c r="F278" s="32">
        <f t="shared" si="9"/>
        <v>20011750</v>
      </c>
      <c r="G278" s="31">
        <v>40</v>
      </c>
      <c r="H278" s="31" t="s">
        <v>253</v>
      </c>
      <c r="N278" s="32">
        <f>INDEX(数值规划!$I$6:$I$14,星盘镶嵌!C278)</f>
        <v>40</v>
      </c>
      <c r="O278" s="32" t="str">
        <f>IF(D278=1,INDEX(数值规划!$J$6:$J$14,星盘镶嵌!C278),"")</f>
        <v/>
      </c>
    </row>
    <row r="279" spans="1:15" ht="16.5" x14ac:dyDescent="0.2">
      <c r="A279" s="31">
        <v>276</v>
      </c>
      <c r="B279" s="31">
        <v>11</v>
      </c>
      <c r="C279" s="31">
        <v>7</v>
      </c>
      <c r="D279" s="31">
        <v>6</v>
      </c>
      <c r="E279" s="32" t="str">
        <f t="shared" si="8"/>
        <v>天秤座7星鞋子</v>
      </c>
      <c r="F279" s="32">
        <f t="shared" si="9"/>
        <v>20011760</v>
      </c>
      <c r="G279" s="31">
        <v>40</v>
      </c>
      <c r="H279" s="31" t="s">
        <v>253</v>
      </c>
      <c r="N279" s="32">
        <f>INDEX(数值规划!$I$6:$I$14,星盘镶嵌!C279)</f>
        <v>40</v>
      </c>
      <c r="O279" s="32" t="str">
        <f>IF(D279=1,INDEX(数值规划!$J$6:$J$14,星盘镶嵌!C279),"")</f>
        <v/>
      </c>
    </row>
    <row r="280" spans="1:15" ht="16.5" x14ac:dyDescent="0.2">
      <c r="A280" s="31">
        <v>277</v>
      </c>
      <c r="B280" s="31">
        <v>11</v>
      </c>
      <c r="C280" s="31">
        <v>8</v>
      </c>
      <c r="D280" s="31">
        <v>1</v>
      </c>
      <c r="E280" s="32" t="str">
        <f t="shared" si="8"/>
        <v>天秤座8星武器</v>
      </c>
      <c r="F280" s="32">
        <f t="shared" si="9"/>
        <v>20011810</v>
      </c>
      <c r="G280" s="31">
        <v>85</v>
      </c>
      <c r="H280" s="31">
        <v>127</v>
      </c>
      <c r="N280" s="32">
        <f>INDEX(数值规划!$I$6:$I$14,星盘镶嵌!C280)</f>
        <v>85</v>
      </c>
      <c r="O280" s="32">
        <f>IF(D280=1,INDEX(数值规划!$J$6:$J$14,星盘镶嵌!C280),"")</f>
        <v>127</v>
      </c>
    </row>
    <row r="281" spans="1:15" ht="16.5" x14ac:dyDescent="0.2">
      <c r="A281" s="31">
        <v>278</v>
      </c>
      <c r="B281" s="31">
        <v>11</v>
      </c>
      <c r="C281" s="31">
        <v>8</v>
      </c>
      <c r="D281" s="31">
        <v>2</v>
      </c>
      <c r="E281" s="32" t="str">
        <f t="shared" si="8"/>
        <v>天秤座8星头盔</v>
      </c>
      <c r="F281" s="32">
        <f t="shared" si="9"/>
        <v>20011820</v>
      </c>
      <c r="G281" s="31">
        <v>85</v>
      </c>
      <c r="H281" s="31" t="s">
        <v>253</v>
      </c>
      <c r="N281" s="32">
        <f>INDEX(数值规划!$I$6:$I$14,星盘镶嵌!C281)</f>
        <v>85</v>
      </c>
      <c r="O281" s="32" t="str">
        <f>IF(D281=1,INDEX(数值规划!$J$6:$J$14,星盘镶嵌!C281),"")</f>
        <v/>
      </c>
    </row>
    <row r="282" spans="1:15" ht="16.5" x14ac:dyDescent="0.2">
      <c r="A282" s="31">
        <v>279</v>
      </c>
      <c r="B282" s="31">
        <v>11</v>
      </c>
      <c r="C282" s="31">
        <v>8</v>
      </c>
      <c r="D282" s="31">
        <v>3</v>
      </c>
      <c r="E282" s="32" t="str">
        <f t="shared" si="8"/>
        <v>天秤座8星肩甲</v>
      </c>
      <c r="F282" s="32">
        <f t="shared" si="9"/>
        <v>20011830</v>
      </c>
      <c r="G282" s="31">
        <v>85</v>
      </c>
      <c r="H282" s="31" t="s">
        <v>253</v>
      </c>
      <c r="N282" s="32">
        <f>INDEX(数值规划!$I$6:$I$14,星盘镶嵌!C282)</f>
        <v>85</v>
      </c>
      <c r="O282" s="32" t="str">
        <f>IF(D282=1,INDEX(数值规划!$J$6:$J$14,星盘镶嵌!C282),"")</f>
        <v/>
      </c>
    </row>
    <row r="283" spans="1:15" ht="16.5" x14ac:dyDescent="0.2">
      <c r="A283" s="31">
        <v>280</v>
      </c>
      <c r="B283" s="31">
        <v>11</v>
      </c>
      <c r="C283" s="31">
        <v>8</v>
      </c>
      <c r="D283" s="31">
        <v>4</v>
      </c>
      <c r="E283" s="32" t="str">
        <f t="shared" si="8"/>
        <v>天秤座8星衣服</v>
      </c>
      <c r="F283" s="32">
        <f t="shared" si="9"/>
        <v>20011840</v>
      </c>
      <c r="G283" s="31">
        <v>85</v>
      </c>
      <c r="H283" s="31" t="s">
        <v>253</v>
      </c>
      <c r="N283" s="32">
        <f>INDEX(数值规划!$I$6:$I$14,星盘镶嵌!C283)</f>
        <v>85</v>
      </c>
      <c r="O283" s="32" t="str">
        <f>IF(D283=1,INDEX(数值规划!$J$6:$J$14,星盘镶嵌!C283),"")</f>
        <v/>
      </c>
    </row>
    <row r="284" spans="1:15" ht="16.5" x14ac:dyDescent="0.2">
      <c r="A284" s="31">
        <v>281</v>
      </c>
      <c r="B284" s="31">
        <v>11</v>
      </c>
      <c r="C284" s="31">
        <v>8</v>
      </c>
      <c r="D284" s="31">
        <v>5</v>
      </c>
      <c r="E284" s="32" t="str">
        <f t="shared" si="8"/>
        <v>天秤座8星裤子</v>
      </c>
      <c r="F284" s="32">
        <f t="shared" si="9"/>
        <v>20011850</v>
      </c>
      <c r="G284" s="31">
        <v>85</v>
      </c>
      <c r="H284" s="31" t="s">
        <v>253</v>
      </c>
      <c r="N284" s="32">
        <f>INDEX(数值规划!$I$6:$I$14,星盘镶嵌!C284)</f>
        <v>85</v>
      </c>
      <c r="O284" s="32" t="str">
        <f>IF(D284=1,INDEX(数值规划!$J$6:$J$14,星盘镶嵌!C284),"")</f>
        <v/>
      </c>
    </row>
    <row r="285" spans="1:15" ht="16.5" x14ac:dyDescent="0.2">
      <c r="A285" s="31">
        <v>282</v>
      </c>
      <c r="B285" s="31">
        <v>11</v>
      </c>
      <c r="C285" s="31">
        <v>8</v>
      </c>
      <c r="D285" s="31">
        <v>6</v>
      </c>
      <c r="E285" s="32" t="str">
        <f t="shared" si="8"/>
        <v>天秤座8星鞋子</v>
      </c>
      <c r="F285" s="32">
        <f t="shared" si="9"/>
        <v>20011860</v>
      </c>
      <c r="G285" s="31">
        <v>85</v>
      </c>
      <c r="H285" s="31" t="s">
        <v>253</v>
      </c>
      <c r="N285" s="32">
        <f>INDEX(数值规划!$I$6:$I$14,星盘镶嵌!C285)</f>
        <v>85</v>
      </c>
      <c r="O285" s="32" t="str">
        <f>IF(D285=1,INDEX(数值规划!$J$6:$J$14,星盘镶嵌!C285),"")</f>
        <v/>
      </c>
    </row>
    <row r="286" spans="1:15" ht="16.5" x14ac:dyDescent="0.2">
      <c r="A286" s="31">
        <v>283</v>
      </c>
      <c r="B286" s="31">
        <v>11</v>
      </c>
      <c r="C286" s="31">
        <v>9</v>
      </c>
      <c r="D286" s="31">
        <v>1</v>
      </c>
      <c r="E286" s="32" t="str">
        <f t="shared" si="8"/>
        <v>天秤座9星武器</v>
      </c>
      <c r="F286" s="32">
        <f t="shared" si="9"/>
        <v>20011910</v>
      </c>
      <c r="G286" s="31">
        <v>200</v>
      </c>
      <c r="H286" s="31">
        <v>300</v>
      </c>
      <c r="N286" s="32">
        <f>INDEX(数值规划!$I$6:$I$14,星盘镶嵌!C286)</f>
        <v>200</v>
      </c>
      <c r="O286" s="32">
        <f>IF(D286=1,INDEX(数值规划!$J$6:$J$14,星盘镶嵌!C286),"")</f>
        <v>300</v>
      </c>
    </row>
    <row r="287" spans="1:15" ht="16.5" x14ac:dyDescent="0.2">
      <c r="A287" s="31">
        <v>284</v>
      </c>
      <c r="B287" s="31">
        <v>11</v>
      </c>
      <c r="C287" s="31">
        <v>9</v>
      </c>
      <c r="D287" s="31">
        <v>2</v>
      </c>
      <c r="E287" s="32" t="str">
        <f t="shared" si="8"/>
        <v>天秤座9星头盔</v>
      </c>
      <c r="F287" s="32">
        <f t="shared" si="9"/>
        <v>20011920</v>
      </c>
      <c r="G287" s="31">
        <v>200</v>
      </c>
      <c r="H287" s="31" t="s">
        <v>253</v>
      </c>
      <c r="N287" s="32">
        <f>INDEX(数值规划!$I$6:$I$14,星盘镶嵌!C287)</f>
        <v>200</v>
      </c>
      <c r="O287" s="32" t="str">
        <f>IF(D287=1,INDEX(数值规划!$J$6:$J$14,星盘镶嵌!C287),"")</f>
        <v/>
      </c>
    </row>
    <row r="288" spans="1:15" ht="16.5" x14ac:dyDescent="0.2">
      <c r="A288" s="31">
        <v>285</v>
      </c>
      <c r="B288" s="31">
        <v>11</v>
      </c>
      <c r="C288" s="31">
        <v>9</v>
      </c>
      <c r="D288" s="31">
        <v>3</v>
      </c>
      <c r="E288" s="32" t="str">
        <f t="shared" si="8"/>
        <v>天秤座9星肩甲</v>
      </c>
      <c r="F288" s="32">
        <f t="shared" si="9"/>
        <v>20011930</v>
      </c>
      <c r="G288" s="31">
        <v>200</v>
      </c>
      <c r="H288" s="31" t="s">
        <v>253</v>
      </c>
      <c r="N288" s="32">
        <f>INDEX(数值规划!$I$6:$I$14,星盘镶嵌!C288)</f>
        <v>200</v>
      </c>
      <c r="O288" s="32" t="str">
        <f>IF(D288=1,INDEX(数值规划!$J$6:$J$14,星盘镶嵌!C288),"")</f>
        <v/>
      </c>
    </row>
    <row r="289" spans="1:15" ht="16.5" x14ac:dyDescent="0.2">
      <c r="A289" s="31">
        <v>286</v>
      </c>
      <c r="B289" s="31">
        <v>11</v>
      </c>
      <c r="C289" s="31">
        <v>9</v>
      </c>
      <c r="D289" s="31">
        <v>4</v>
      </c>
      <c r="E289" s="32" t="str">
        <f t="shared" si="8"/>
        <v>天秤座9星衣服</v>
      </c>
      <c r="F289" s="32">
        <f t="shared" si="9"/>
        <v>20011940</v>
      </c>
      <c r="G289" s="31">
        <v>200</v>
      </c>
      <c r="H289" s="31" t="s">
        <v>253</v>
      </c>
      <c r="N289" s="32">
        <f>INDEX(数值规划!$I$6:$I$14,星盘镶嵌!C289)</f>
        <v>200</v>
      </c>
      <c r="O289" s="32" t="str">
        <f>IF(D289=1,INDEX(数值规划!$J$6:$J$14,星盘镶嵌!C289),"")</f>
        <v/>
      </c>
    </row>
    <row r="290" spans="1:15" ht="16.5" x14ac:dyDescent="0.2">
      <c r="A290" s="31">
        <v>287</v>
      </c>
      <c r="B290" s="31">
        <v>11</v>
      </c>
      <c r="C290" s="31">
        <v>9</v>
      </c>
      <c r="D290" s="31">
        <v>5</v>
      </c>
      <c r="E290" s="32" t="str">
        <f t="shared" si="8"/>
        <v>天秤座9星裤子</v>
      </c>
      <c r="F290" s="32">
        <f t="shared" si="9"/>
        <v>20011950</v>
      </c>
      <c r="G290" s="31">
        <v>200</v>
      </c>
      <c r="H290" s="31" t="s">
        <v>253</v>
      </c>
      <c r="N290" s="32">
        <f>INDEX(数值规划!$I$6:$I$14,星盘镶嵌!C290)</f>
        <v>200</v>
      </c>
      <c r="O290" s="32" t="str">
        <f>IF(D290=1,INDEX(数值规划!$J$6:$J$14,星盘镶嵌!C290),"")</f>
        <v/>
      </c>
    </row>
    <row r="291" spans="1:15" ht="16.5" x14ac:dyDescent="0.2">
      <c r="A291" s="31">
        <v>288</v>
      </c>
      <c r="B291" s="31">
        <v>11</v>
      </c>
      <c r="C291" s="31">
        <v>9</v>
      </c>
      <c r="D291" s="31">
        <v>6</v>
      </c>
      <c r="E291" s="32" t="str">
        <f t="shared" si="8"/>
        <v>天秤座9星鞋子</v>
      </c>
      <c r="F291" s="32">
        <f t="shared" si="9"/>
        <v>20011960</v>
      </c>
      <c r="G291" s="31">
        <v>200</v>
      </c>
      <c r="H291" s="31" t="s">
        <v>253</v>
      </c>
      <c r="N291" s="32">
        <f>INDEX(数值规划!$I$6:$I$14,星盘镶嵌!C291)</f>
        <v>200</v>
      </c>
      <c r="O291" s="32" t="str">
        <f>IF(D291=1,INDEX(数值规划!$J$6:$J$14,星盘镶嵌!C291),"")</f>
        <v/>
      </c>
    </row>
    <row r="292" spans="1:15" ht="16.5" x14ac:dyDescent="0.2">
      <c r="A292" s="31">
        <v>289</v>
      </c>
      <c r="B292" s="31">
        <v>12</v>
      </c>
      <c r="C292" s="31">
        <v>6</v>
      </c>
      <c r="D292" s="31">
        <v>1</v>
      </c>
      <c r="E292" s="32" t="str">
        <f t="shared" si="8"/>
        <v>水瓶座6星武器</v>
      </c>
      <c r="F292" s="32">
        <f t="shared" si="9"/>
        <v>20012610</v>
      </c>
      <c r="G292" s="31">
        <v>20</v>
      </c>
      <c r="H292" s="31">
        <v>30</v>
      </c>
      <c r="N292" s="32">
        <f>INDEX(数值规划!$I$6:$I$14,星盘镶嵌!C292)</f>
        <v>20</v>
      </c>
      <c r="O292" s="32">
        <f>IF(D292=1,INDEX(数值规划!$J$6:$J$14,星盘镶嵌!C292),"")</f>
        <v>30</v>
      </c>
    </row>
    <row r="293" spans="1:15" ht="16.5" x14ac:dyDescent="0.2">
      <c r="A293" s="31">
        <v>290</v>
      </c>
      <c r="B293" s="31">
        <v>12</v>
      </c>
      <c r="C293" s="31">
        <v>6</v>
      </c>
      <c r="D293" s="31">
        <v>2</v>
      </c>
      <c r="E293" s="32" t="str">
        <f t="shared" si="8"/>
        <v>水瓶座6星头盔</v>
      </c>
      <c r="F293" s="32">
        <f t="shared" si="9"/>
        <v>20012620</v>
      </c>
      <c r="G293" s="31">
        <v>20</v>
      </c>
      <c r="H293" s="31" t="s">
        <v>253</v>
      </c>
      <c r="N293" s="32">
        <f>INDEX(数值规划!$I$6:$I$14,星盘镶嵌!C293)</f>
        <v>20</v>
      </c>
      <c r="O293" s="32" t="str">
        <f>IF(D293=1,INDEX(数值规划!$J$6:$J$14,星盘镶嵌!C293),"")</f>
        <v/>
      </c>
    </row>
    <row r="294" spans="1:15" ht="16.5" x14ac:dyDescent="0.2">
      <c r="A294" s="31">
        <v>291</v>
      </c>
      <c r="B294" s="31">
        <v>12</v>
      </c>
      <c r="C294" s="31">
        <v>6</v>
      </c>
      <c r="D294" s="31">
        <v>3</v>
      </c>
      <c r="E294" s="32" t="str">
        <f t="shared" si="8"/>
        <v>水瓶座6星肩甲</v>
      </c>
      <c r="F294" s="32">
        <f t="shared" si="9"/>
        <v>20012630</v>
      </c>
      <c r="G294" s="31">
        <v>20</v>
      </c>
      <c r="H294" s="31" t="s">
        <v>253</v>
      </c>
      <c r="N294" s="32">
        <f>INDEX(数值规划!$I$6:$I$14,星盘镶嵌!C294)</f>
        <v>20</v>
      </c>
      <c r="O294" s="32" t="str">
        <f>IF(D294=1,INDEX(数值规划!$J$6:$J$14,星盘镶嵌!C294),"")</f>
        <v/>
      </c>
    </row>
    <row r="295" spans="1:15" ht="16.5" x14ac:dyDescent="0.2">
      <c r="A295" s="31">
        <v>292</v>
      </c>
      <c r="B295" s="31">
        <v>12</v>
      </c>
      <c r="C295" s="31">
        <v>6</v>
      </c>
      <c r="D295" s="31">
        <v>4</v>
      </c>
      <c r="E295" s="32" t="str">
        <f t="shared" si="8"/>
        <v>水瓶座6星衣服</v>
      </c>
      <c r="F295" s="32">
        <f t="shared" si="9"/>
        <v>20012640</v>
      </c>
      <c r="G295" s="31">
        <v>20</v>
      </c>
      <c r="H295" s="31" t="s">
        <v>253</v>
      </c>
      <c r="N295" s="32">
        <f>INDEX(数值规划!$I$6:$I$14,星盘镶嵌!C295)</f>
        <v>20</v>
      </c>
      <c r="O295" s="32" t="str">
        <f>IF(D295=1,INDEX(数值规划!$J$6:$J$14,星盘镶嵌!C295),"")</f>
        <v/>
      </c>
    </row>
    <row r="296" spans="1:15" ht="16.5" x14ac:dyDescent="0.2">
      <c r="A296" s="31">
        <v>293</v>
      </c>
      <c r="B296" s="31">
        <v>12</v>
      </c>
      <c r="C296" s="31">
        <v>6</v>
      </c>
      <c r="D296" s="31">
        <v>5</v>
      </c>
      <c r="E296" s="32" t="str">
        <f t="shared" si="8"/>
        <v>水瓶座6星裤子</v>
      </c>
      <c r="F296" s="32">
        <f t="shared" si="9"/>
        <v>20012650</v>
      </c>
      <c r="G296" s="31">
        <v>20</v>
      </c>
      <c r="H296" s="31" t="s">
        <v>253</v>
      </c>
      <c r="N296" s="32">
        <f>INDEX(数值规划!$I$6:$I$14,星盘镶嵌!C296)</f>
        <v>20</v>
      </c>
      <c r="O296" s="32" t="str">
        <f>IF(D296=1,INDEX(数值规划!$J$6:$J$14,星盘镶嵌!C296),"")</f>
        <v/>
      </c>
    </row>
    <row r="297" spans="1:15" ht="16.5" x14ac:dyDescent="0.2">
      <c r="A297" s="31">
        <v>294</v>
      </c>
      <c r="B297" s="31">
        <v>12</v>
      </c>
      <c r="C297" s="31">
        <v>6</v>
      </c>
      <c r="D297" s="31">
        <v>6</v>
      </c>
      <c r="E297" s="32" t="str">
        <f t="shared" si="8"/>
        <v>水瓶座6星鞋子</v>
      </c>
      <c r="F297" s="32">
        <f t="shared" si="9"/>
        <v>20012660</v>
      </c>
      <c r="G297" s="31">
        <v>20</v>
      </c>
      <c r="H297" s="31" t="s">
        <v>253</v>
      </c>
      <c r="N297" s="32">
        <f>INDEX(数值规划!$I$6:$I$14,星盘镶嵌!C297)</f>
        <v>20</v>
      </c>
      <c r="O297" s="32" t="str">
        <f>IF(D297=1,INDEX(数值规划!$J$6:$J$14,星盘镶嵌!C297),"")</f>
        <v/>
      </c>
    </row>
    <row r="298" spans="1:15" ht="16.5" x14ac:dyDescent="0.2">
      <c r="A298" s="31">
        <v>295</v>
      </c>
      <c r="B298" s="31">
        <v>12</v>
      </c>
      <c r="C298" s="31">
        <v>7</v>
      </c>
      <c r="D298" s="31">
        <v>1</v>
      </c>
      <c r="E298" s="32" t="str">
        <f t="shared" si="8"/>
        <v>水瓶座7星武器</v>
      </c>
      <c r="F298" s="32">
        <f t="shared" si="9"/>
        <v>20012710</v>
      </c>
      <c r="G298" s="31">
        <v>40</v>
      </c>
      <c r="H298" s="31">
        <v>60</v>
      </c>
      <c r="N298" s="32">
        <f>INDEX(数值规划!$I$6:$I$14,星盘镶嵌!C298)</f>
        <v>40</v>
      </c>
      <c r="O298" s="32">
        <f>IF(D298=1,INDEX(数值规划!$J$6:$J$14,星盘镶嵌!C298),"")</f>
        <v>60</v>
      </c>
    </row>
    <row r="299" spans="1:15" ht="16.5" x14ac:dyDescent="0.2">
      <c r="A299" s="31">
        <v>296</v>
      </c>
      <c r="B299" s="31">
        <v>12</v>
      </c>
      <c r="C299" s="31">
        <v>7</v>
      </c>
      <c r="D299" s="31">
        <v>2</v>
      </c>
      <c r="E299" s="32" t="str">
        <f t="shared" si="8"/>
        <v>水瓶座7星头盔</v>
      </c>
      <c r="F299" s="32">
        <f t="shared" si="9"/>
        <v>20012720</v>
      </c>
      <c r="G299" s="31">
        <v>40</v>
      </c>
      <c r="H299" s="31" t="s">
        <v>253</v>
      </c>
      <c r="N299" s="32">
        <f>INDEX(数值规划!$I$6:$I$14,星盘镶嵌!C299)</f>
        <v>40</v>
      </c>
      <c r="O299" s="32" t="str">
        <f>IF(D299=1,INDEX(数值规划!$J$6:$J$14,星盘镶嵌!C299),"")</f>
        <v/>
      </c>
    </row>
    <row r="300" spans="1:15" ht="16.5" x14ac:dyDescent="0.2">
      <c r="A300" s="31">
        <v>297</v>
      </c>
      <c r="B300" s="31">
        <v>12</v>
      </c>
      <c r="C300" s="31">
        <v>7</v>
      </c>
      <c r="D300" s="31">
        <v>3</v>
      </c>
      <c r="E300" s="32" t="str">
        <f t="shared" si="8"/>
        <v>水瓶座7星肩甲</v>
      </c>
      <c r="F300" s="32">
        <f t="shared" si="9"/>
        <v>20012730</v>
      </c>
      <c r="G300" s="31">
        <v>40</v>
      </c>
      <c r="H300" s="31" t="s">
        <v>253</v>
      </c>
      <c r="N300" s="32">
        <f>INDEX(数值规划!$I$6:$I$14,星盘镶嵌!C300)</f>
        <v>40</v>
      </c>
      <c r="O300" s="32" t="str">
        <f>IF(D300=1,INDEX(数值规划!$J$6:$J$14,星盘镶嵌!C300),"")</f>
        <v/>
      </c>
    </row>
    <row r="301" spans="1:15" ht="16.5" x14ac:dyDescent="0.2">
      <c r="A301" s="31">
        <v>298</v>
      </c>
      <c r="B301" s="31">
        <v>12</v>
      </c>
      <c r="C301" s="31">
        <v>7</v>
      </c>
      <c r="D301" s="31">
        <v>4</v>
      </c>
      <c r="E301" s="32" t="str">
        <f t="shared" si="8"/>
        <v>水瓶座7星衣服</v>
      </c>
      <c r="F301" s="32">
        <f t="shared" si="9"/>
        <v>20012740</v>
      </c>
      <c r="G301" s="31">
        <v>40</v>
      </c>
      <c r="H301" s="31" t="s">
        <v>253</v>
      </c>
      <c r="N301" s="32">
        <f>INDEX(数值规划!$I$6:$I$14,星盘镶嵌!C301)</f>
        <v>40</v>
      </c>
      <c r="O301" s="32" t="str">
        <f>IF(D301=1,INDEX(数值规划!$J$6:$J$14,星盘镶嵌!C301),"")</f>
        <v/>
      </c>
    </row>
    <row r="302" spans="1:15" ht="16.5" x14ac:dyDescent="0.2">
      <c r="A302" s="31">
        <v>299</v>
      </c>
      <c r="B302" s="31">
        <v>12</v>
      </c>
      <c r="C302" s="31">
        <v>7</v>
      </c>
      <c r="D302" s="31">
        <v>5</v>
      </c>
      <c r="E302" s="32" t="str">
        <f t="shared" si="8"/>
        <v>水瓶座7星裤子</v>
      </c>
      <c r="F302" s="32">
        <f t="shared" si="9"/>
        <v>20012750</v>
      </c>
      <c r="G302" s="31">
        <v>40</v>
      </c>
      <c r="H302" s="31" t="s">
        <v>253</v>
      </c>
      <c r="N302" s="32">
        <f>INDEX(数值规划!$I$6:$I$14,星盘镶嵌!C302)</f>
        <v>40</v>
      </c>
      <c r="O302" s="32" t="str">
        <f>IF(D302=1,INDEX(数值规划!$J$6:$J$14,星盘镶嵌!C302),"")</f>
        <v/>
      </c>
    </row>
    <row r="303" spans="1:15" ht="16.5" x14ac:dyDescent="0.2">
      <c r="A303" s="31">
        <v>300</v>
      </c>
      <c r="B303" s="31">
        <v>12</v>
      </c>
      <c r="C303" s="31">
        <v>7</v>
      </c>
      <c r="D303" s="31">
        <v>6</v>
      </c>
      <c r="E303" s="32" t="str">
        <f t="shared" si="8"/>
        <v>水瓶座7星鞋子</v>
      </c>
      <c r="F303" s="32">
        <f t="shared" si="9"/>
        <v>20012760</v>
      </c>
      <c r="G303" s="31">
        <v>40</v>
      </c>
      <c r="H303" s="31" t="s">
        <v>253</v>
      </c>
      <c r="N303" s="32">
        <f>INDEX(数值规划!$I$6:$I$14,星盘镶嵌!C303)</f>
        <v>40</v>
      </c>
      <c r="O303" s="32" t="str">
        <f>IF(D303=1,INDEX(数值规划!$J$6:$J$14,星盘镶嵌!C303),"")</f>
        <v/>
      </c>
    </row>
    <row r="304" spans="1:15" ht="16.5" x14ac:dyDescent="0.2">
      <c r="A304" s="31">
        <v>301</v>
      </c>
      <c r="B304" s="31">
        <v>12</v>
      </c>
      <c r="C304" s="31">
        <v>8</v>
      </c>
      <c r="D304" s="31">
        <v>1</v>
      </c>
      <c r="E304" s="32" t="str">
        <f t="shared" si="8"/>
        <v>水瓶座8星武器</v>
      </c>
      <c r="F304" s="32">
        <f t="shared" si="9"/>
        <v>20012810</v>
      </c>
      <c r="G304" s="31">
        <v>85</v>
      </c>
      <c r="H304" s="31">
        <v>127</v>
      </c>
      <c r="N304" s="32">
        <f>INDEX(数值规划!$I$6:$I$14,星盘镶嵌!C304)</f>
        <v>85</v>
      </c>
      <c r="O304" s="32">
        <f>IF(D304=1,INDEX(数值规划!$J$6:$J$14,星盘镶嵌!C304),"")</f>
        <v>127</v>
      </c>
    </row>
    <row r="305" spans="1:15" ht="16.5" x14ac:dyDescent="0.2">
      <c r="A305" s="31">
        <v>302</v>
      </c>
      <c r="B305" s="31">
        <v>12</v>
      </c>
      <c r="C305" s="31">
        <v>8</v>
      </c>
      <c r="D305" s="31">
        <v>2</v>
      </c>
      <c r="E305" s="32" t="str">
        <f t="shared" si="8"/>
        <v>水瓶座8星头盔</v>
      </c>
      <c r="F305" s="32">
        <f t="shared" si="9"/>
        <v>20012820</v>
      </c>
      <c r="G305" s="31">
        <v>85</v>
      </c>
      <c r="H305" s="31" t="s">
        <v>253</v>
      </c>
      <c r="N305" s="32">
        <f>INDEX(数值规划!$I$6:$I$14,星盘镶嵌!C305)</f>
        <v>85</v>
      </c>
      <c r="O305" s="32" t="str">
        <f>IF(D305=1,INDEX(数值规划!$J$6:$J$14,星盘镶嵌!C305),"")</f>
        <v/>
      </c>
    </row>
    <row r="306" spans="1:15" ht="16.5" x14ac:dyDescent="0.2">
      <c r="A306" s="31">
        <v>303</v>
      </c>
      <c r="B306" s="31">
        <v>12</v>
      </c>
      <c r="C306" s="31">
        <v>8</v>
      </c>
      <c r="D306" s="31">
        <v>3</v>
      </c>
      <c r="E306" s="32" t="str">
        <f t="shared" si="8"/>
        <v>水瓶座8星肩甲</v>
      </c>
      <c r="F306" s="32">
        <f t="shared" si="9"/>
        <v>20012830</v>
      </c>
      <c r="G306" s="31">
        <v>85</v>
      </c>
      <c r="H306" s="31" t="s">
        <v>253</v>
      </c>
      <c r="N306" s="32">
        <f>INDEX(数值规划!$I$6:$I$14,星盘镶嵌!C306)</f>
        <v>85</v>
      </c>
      <c r="O306" s="32" t="str">
        <f>IF(D306=1,INDEX(数值规划!$J$6:$J$14,星盘镶嵌!C306),"")</f>
        <v/>
      </c>
    </row>
    <row r="307" spans="1:15" ht="16.5" x14ac:dyDescent="0.2">
      <c r="A307" s="31">
        <v>304</v>
      </c>
      <c r="B307" s="31">
        <v>12</v>
      </c>
      <c r="C307" s="31">
        <v>8</v>
      </c>
      <c r="D307" s="31">
        <v>4</v>
      </c>
      <c r="E307" s="32" t="str">
        <f t="shared" si="8"/>
        <v>水瓶座8星衣服</v>
      </c>
      <c r="F307" s="32">
        <f t="shared" si="9"/>
        <v>20012840</v>
      </c>
      <c r="G307" s="31">
        <v>85</v>
      </c>
      <c r="H307" s="31" t="s">
        <v>253</v>
      </c>
      <c r="N307" s="32">
        <f>INDEX(数值规划!$I$6:$I$14,星盘镶嵌!C307)</f>
        <v>85</v>
      </c>
      <c r="O307" s="32" t="str">
        <f>IF(D307=1,INDEX(数值规划!$J$6:$J$14,星盘镶嵌!C307),"")</f>
        <v/>
      </c>
    </row>
    <row r="308" spans="1:15" ht="16.5" x14ac:dyDescent="0.2">
      <c r="A308" s="31">
        <v>305</v>
      </c>
      <c r="B308" s="31">
        <v>12</v>
      </c>
      <c r="C308" s="31">
        <v>8</v>
      </c>
      <c r="D308" s="31">
        <v>5</v>
      </c>
      <c r="E308" s="32" t="str">
        <f t="shared" si="8"/>
        <v>水瓶座8星裤子</v>
      </c>
      <c r="F308" s="32">
        <f t="shared" si="9"/>
        <v>20012850</v>
      </c>
      <c r="G308" s="31">
        <v>85</v>
      </c>
      <c r="H308" s="31" t="s">
        <v>253</v>
      </c>
      <c r="N308" s="32">
        <f>INDEX(数值规划!$I$6:$I$14,星盘镶嵌!C308)</f>
        <v>85</v>
      </c>
      <c r="O308" s="32" t="str">
        <f>IF(D308=1,INDEX(数值规划!$J$6:$J$14,星盘镶嵌!C308),"")</f>
        <v/>
      </c>
    </row>
    <row r="309" spans="1:15" ht="16.5" x14ac:dyDescent="0.2">
      <c r="A309" s="31">
        <v>306</v>
      </c>
      <c r="B309" s="31">
        <v>12</v>
      </c>
      <c r="C309" s="31">
        <v>8</v>
      </c>
      <c r="D309" s="31">
        <v>6</v>
      </c>
      <c r="E309" s="32" t="str">
        <f t="shared" si="8"/>
        <v>水瓶座8星鞋子</v>
      </c>
      <c r="F309" s="32">
        <f t="shared" si="9"/>
        <v>20012860</v>
      </c>
      <c r="G309" s="31">
        <v>85</v>
      </c>
      <c r="H309" s="31" t="s">
        <v>253</v>
      </c>
      <c r="N309" s="32">
        <f>INDEX(数值规划!$I$6:$I$14,星盘镶嵌!C309)</f>
        <v>85</v>
      </c>
      <c r="O309" s="32" t="str">
        <f>IF(D309=1,INDEX(数值规划!$J$6:$J$14,星盘镶嵌!C309),"")</f>
        <v/>
      </c>
    </row>
    <row r="310" spans="1:15" ht="16.5" x14ac:dyDescent="0.2">
      <c r="A310" s="31">
        <v>307</v>
      </c>
      <c r="B310" s="31">
        <v>12</v>
      </c>
      <c r="C310" s="31">
        <v>9</v>
      </c>
      <c r="D310" s="31">
        <v>1</v>
      </c>
      <c r="E310" s="32" t="str">
        <f t="shared" si="8"/>
        <v>水瓶座9星武器</v>
      </c>
      <c r="F310" s="32">
        <f t="shared" si="9"/>
        <v>20012910</v>
      </c>
      <c r="G310" s="31">
        <v>200</v>
      </c>
      <c r="H310" s="31">
        <v>300</v>
      </c>
      <c r="N310" s="32">
        <f>INDEX(数值规划!$I$6:$I$14,星盘镶嵌!C310)</f>
        <v>200</v>
      </c>
      <c r="O310" s="32">
        <f>IF(D310=1,INDEX(数值规划!$J$6:$J$14,星盘镶嵌!C310),"")</f>
        <v>300</v>
      </c>
    </row>
    <row r="311" spans="1:15" ht="16.5" x14ac:dyDescent="0.2">
      <c r="A311" s="31">
        <v>308</v>
      </c>
      <c r="B311" s="31">
        <v>12</v>
      </c>
      <c r="C311" s="31">
        <v>9</v>
      </c>
      <c r="D311" s="31">
        <v>2</v>
      </c>
      <c r="E311" s="32" t="str">
        <f t="shared" si="8"/>
        <v>水瓶座9星头盔</v>
      </c>
      <c r="F311" s="32">
        <f t="shared" si="9"/>
        <v>20012920</v>
      </c>
      <c r="G311" s="31">
        <v>200</v>
      </c>
      <c r="H311" s="31" t="s">
        <v>253</v>
      </c>
      <c r="N311" s="32">
        <f>INDEX(数值规划!$I$6:$I$14,星盘镶嵌!C311)</f>
        <v>200</v>
      </c>
      <c r="O311" s="32" t="str">
        <f>IF(D311=1,INDEX(数值规划!$J$6:$J$14,星盘镶嵌!C311),"")</f>
        <v/>
      </c>
    </row>
    <row r="312" spans="1:15" ht="16.5" x14ac:dyDescent="0.2">
      <c r="A312" s="31">
        <v>309</v>
      </c>
      <c r="B312" s="31">
        <v>12</v>
      </c>
      <c r="C312" s="31">
        <v>9</v>
      </c>
      <c r="D312" s="31">
        <v>3</v>
      </c>
      <c r="E312" s="32" t="str">
        <f t="shared" si="8"/>
        <v>水瓶座9星肩甲</v>
      </c>
      <c r="F312" s="32">
        <f t="shared" si="9"/>
        <v>20012930</v>
      </c>
      <c r="G312" s="31">
        <v>200</v>
      </c>
      <c r="H312" s="31" t="s">
        <v>253</v>
      </c>
      <c r="N312" s="32">
        <f>INDEX(数值规划!$I$6:$I$14,星盘镶嵌!C312)</f>
        <v>200</v>
      </c>
      <c r="O312" s="32" t="str">
        <f>IF(D312=1,INDEX(数值规划!$J$6:$J$14,星盘镶嵌!C312),"")</f>
        <v/>
      </c>
    </row>
    <row r="313" spans="1:15" ht="16.5" x14ac:dyDescent="0.2">
      <c r="A313" s="31">
        <v>310</v>
      </c>
      <c r="B313" s="31">
        <v>12</v>
      </c>
      <c r="C313" s="31">
        <v>9</v>
      </c>
      <c r="D313" s="31">
        <v>4</v>
      </c>
      <c r="E313" s="32" t="str">
        <f t="shared" si="8"/>
        <v>水瓶座9星衣服</v>
      </c>
      <c r="F313" s="32">
        <f t="shared" si="9"/>
        <v>20012940</v>
      </c>
      <c r="G313" s="31">
        <v>200</v>
      </c>
      <c r="H313" s="31" t="s">
        <v>253</v>
      </c>
      <c r="N313" s="32">
        <f>INDEX(数值规划!$I$6:$I$14,星盘镶嵌!C313)</f>
        <v>200</v>
      </c>
      <c r="O313" s="32" t="str">
        <f>IF(D313=1,INDEX(数值规划!$J$6:$J$14,星盘镶嵌!C313),"")</f>
        <v/>
      </c>
    </row>
    <row r="314" spans="1:15" ht="16.5" x14ac:dyDescent="0.2">
      <c r="A314" s="31">
        <v>311</v>
      </c>
      <c r="B314" s="31">
        <v>12</v>
      </c>
      <c r="C314" s="31">
        <v>9</v>
      </c>
      <c r="D314" s="31">
        <v>5</v>
      </c>
      <c r="E314" s="32" t="str">
        <f t="shared" si="8"/>
        <v>水瓶座9星裤子</v>
      </c>
      <c r="F314" s="32">
        <f t="shared" si="9"/>
        <v>20012950</v>
      </c>
      <c r="G314" s="31">
        <v>200</v>
      </c>
      <c r="H314" s="31" t="s">
        <v>253</v>
      </c>
      <c r="N314" s="32">
        <f>INDEX(数值规划!$I$6:$I$14,星盘镶嵌!C314)</f>
        <v>200</v>
      </c>
      <c r="O314" s="32" t="str">
        <f>IF(D314=1,INDEX(数值规划!$J$6:$J$14,星盘镶嵌!C314),"")</f>
        <v/>
      </c>
    </row>
    <row r="315" spans="1:15" ht="16.5" x14ac:dyDescent="0.2">
      <c r="A315" s="31">
        <v>312</v>
      </c>
      <c r="B315" s="31">
        <v>12</v>
      </c>
      <c r="C315" s="31">
        <v>9</v>
      </c>
      <c r="D315" s="31">
        <v>6</v>
      </c>
      <c r="E315" s="32" t="str">
        <f t="shared" si="8"/>
        <v>水瓶座9星鞋子</v>
      </c>
      <c r="F315" s="32">
        <f t="shared" si="9"/>
        <v>20012960</v>
      </c>
      <c r="G315" s="31">
        <v>200</v>
      </c>
      <c r="H315" s="31" t="s">
        <v>253</v>
      </c>
      <c r="N315" s="32">
        <f>INDEX(数值规划!$I$6:$I$14,星盘镶嵌!C315)</f>
        <v>200</v>
      </c>
      <c r="O315" s="32" t="str">
        <f>IF(D315=1,INDEX(数值规划!$J$6:$J$14,星盘镶嵌!C315),"")</f>
        <v/>
      </c>
    </row>
    <row r="316" spans="1:15" ht="16.5" x14ac:dyDescent="0.2">
      <c r="A316" s="31">
        <v>313</v>
      </c>
      <c r="B316" s="31">
        <v>13</v>
      </c>
      <c r="C316" s="31">
        <v>6</v>
      </c>
      <c r="D316" s="31">
        <v>1</v>
      </c>
      <c r="E316" s="32" t="str">
        <f t="shared" si="8"/>
        <v>双子座6星武器</v>
      </c>
      <c r="F316" s="32">
        <f t="shared" si="9"/>
        <v>20013610</v>
      </c>
      <c r="G316" s="31">
        <v>20</v>
      </c>
      <c r="H316" s="31">
        <v>30</v>
      </c>
      <c r="N316" s="32">
        <f>INDEX(数值规划!$I$6:$I$14,星盘镶嵌!C316)</f>
        <v>20</v>
      </c>
      <c r="O316" s="32">
        <f>IF(D316=1,INDEX(数值规划!$J$6:$J$14,星盘镶嵌!C316),"")</f>
        <v>30</v>
      </c>
    </row>
    <row r="317" spans="1:15" ht="16.5" x14ac:dyDescent="0.2">
      <c r="A317" s="31">
        <v>314</v>
      </c>
      <c r="B317" s="31">
        <v>13</v>
      </c>
      <c r="C317" s="31">
        <v>6</v>
      </c>
      <c r="D317" s="31">
        <v>2</v>
      </c>
      <c r="E317" s="32" t="str">
        <f t="shared" si="8"/>
        <v>双子座6星头盔</v>
      </c>
      <c r="F317" s="32">
        <f t="shared" si="9"/>
        <v>20013620</v>
      </c>
      <c r="G317" s="31">
        <v>20</v>
      </c>
      <c r="H317" s="31" t="s">
        <v>253</v>
      </c>
      <c r="N317" s="32">
        <f>INDEX(数值规划!$I$6:$I$14,星盘镶嵌!C317)</f>
        <v>20</v>
      </c>
      <c r="O317" s="32" t="str">
        <f>IF(D317=1,INDEX(数值规划!$J$6:$J$14,星盘镶嵌!C317),"")</f>
        <v/>
      </c>
    </row>
    <row r="318" spans="1:15" ht="16.5" x14ac:dyDescent="0.2">
      <c r="A318" s="31">
        <v>315</v>
      </c>
      <c r="B318" s="31">
        <v>13</v>
      </c>
      <c r="C318" s="31">
        <v>6</v>
      </c>
      <c r="D318" s="31">
        <v>3</v>
      </c>
      <c r="E318" s="32" t="str">
        <f t="shared" si="8"/>
        <v>双子座6星肩甲</v>
      </c>
      <c r="F318" s="32">
        <f t="shared" si="9"/>
        <v>20013630</v>
      </c>
      <c r="G318" s="31">
        <v>20</v>
      </c>
      <c r="H318" s="31" t="s">
        <v>253</v>
      </c>
      <c r="N318" s="32">
        <f>INDEX(数值规划!$I$6:$I$14,星盘镶嵌!C318)</f>
        <v>20</v>
      </c>
      <c r="O318" s="32" t="str">
        <f>IF(D318=1,INDEX(数值规划!$J$6:$J$14,星盘镶嵌!C318),"")</f>
        <v/>
      </c>
    </row>
    <row r="319" spans="1:15" ht="16.5" x14ac:dyDescent="0.2">
      <c r="A319" s="31">
        <v>316</v>
      </c>
      <c r="B319" s="31">
        <v>13</v>
      </c>
      <c r="C319" s="31">
        <v>6</v>
      </c>
      <c r="D319" s="31">
        <v>4</v>
      </c>
      <c r="E319" s="32" t="str">
        <f t="shared" si="8"/>
        <v>双子座6星衣服</v>
      </c>
      <c r="F319" s="32">
        <f t="shared" si="9"/>
        <v>20013640</v>
      </c>
      <c r="G319" s="31">
        <v>20</v>
      </c>
      <c r="H319" s="31" t="s">
        <v>253</v>
      </c>
      <c r="N319" s="32">
        <f>INDEX(数值规划!$I$6:$I$14,星盘镶嵌!C319)</f>
        <v>20</v>
      </c>
      <c r="O319" s="32" t="str">
        <f>IF(D319=1,INDEX(数值规划!$J$6:$J$14,星盘镶嵌!C319),"")</f>
        <v/>
      </c>
    </row>
    <row r="320" spans="1:15" ht="16.5" x14ac:dyDescent="0.2">
      <c r="A320" s="31">
        <v>317</v>
      </c>
      <c r="B320" s="31">
        <v>13</v>
      </c>
      <c r="C320" s="31">
        <v>6</v>
      </c>
      <c r="D320" s="31">
        <v>5</v>
      </c>
      <c r="E320" s="32" t="str">
        <f t="shared" si="8"/>
        <v>双子座6星裤子</v>
      </c>
      <c r="F320" s="32">
        <f t="shared" si="9"/>
        <v>20013650</v>
      </c>
      <c r="G320" s="31">
        <v>20</v>
      </c>
      <c r="H320" s="31" t="s">
        <v>253</v>
      </c>
      <c r="N320" s="32">
        <f>INDEX(数值规划!$I$6:$I$14,星盘镶嵌!C320)</f>
        <v>20</v>
      </c>
      <c r="O320" s="32" t="str">
        <f>IF(D320=1,INDEX(数值规划!$J$6:$J$14,星盘镶嵌!C320),"")</f>
        <v/>
      </c>
    </row>
    <row r="321" spans="1:15" ht="16.5" x14ac:dyDescent="0.2">
      <c r="A321" s="31">
        <v>318</v>
      </c>
      <c r="B321" s="31">
        <v>13</v>
      </c>
      <c r="C321" s="31">
        <v>6</v>
      </c>
      <c r="D321" s="31">
        <v>6</v>
      </c>
      <c r="E321" s="32" t="str">
        <f t="shared" si="8"/>
        <v>双子座6星鞋子</v>
      </c>
      <c r="F321" s="32">
        <f t="shared" si="9"/>
        <v>20013660</v>
      </c>
      <c r="G321" s="31">
        <v>20</v>
      </c>
      <c r="H321" s="31" t="s">
        <v>253</v>
      </c>
      <c r="N321" s="32">
        <f>INDEX(数值规划!$I$6:$I$14,星盘镶嵌!C321)</f>
        <v>20</v>
      </c>
      <c r="O321" s="32" t="str">
        <f>IF(D321=1,INDEX(数值规划!$J$6:$J$14,星盘镶嵌!C321),"")</f>
        <v/>
      </c>
    </row>
    <row r="322" spans="1:15" ht="16.5" x14ac:dyDescent="0.2">
      <c r="A322" s="31">
        <v>319</v>
      </c>
      <c r="B322" s="31">
        <v>13</v>
      </c>
      <c r="C322" s="31">
        <v>7</v>
      </c>
      <c r="D322" s="31">
        <v>1</v>
      </c>
      <c r="E322" s="32" t="str">
        <f t="shared" si="8"/>
        <v>双子座7星武器</v>
      </c>
      <c r="F322" s="32">
        <f t="shared" si="9"/>
        <v>20013710</v>
      </c>
      <c r="G322" s="31">
        <v>40</v>
      </c>
      <c r="H322" s="31">
        <v>60</v>
      </c>
      <c r="N322" s="32">
        <f>INDEX(数值规划!$I$6:$I$14,星盘镶嵌!C322)</f>
        <v>40</v>
      </c>
      <c r="O322" s="32">
        <f>IF(D322=1,INDEX(数值规划!$J$6:$J$14,星盘镶嵌!C322),"")</f>
        <v>60</v>
      </c>
    </row>
    <row r="323" spans="1:15" ht="16.5" x14ac:dyDescent="0.2">
      <c r="A323" s="31">
        <v>320</v>
      </c>
      <c r="B323" s="31">
        <v>13</v>
      </c>
      <c r="C323" s="31">
        <v>7</v>
      </c>
      <c r="D323" s="31">
        <v>2</v>
      </c>
      <c r="E323" s="32" t="str">
        <f t="shared" si="8"/>
        <v>双子座7星头盔</v>
      </c>
      <c r="F323" s="32">
        <f t="shared" si="9"/>
        <v>20013720</v>
      </c>
      <c r="G323" s="31">
        <v>40</v>
      </c>
      <c r="H323" s="31" t="s">
        <v>253</v>
      </c>
      <c r="N323" s="32">
        <f>INDEX(数值规划!$I$6:$I$14,星盘镶嵌!C323)</f>
        <v>40</v>
      </c>
      <c r="O323" s="32" t="str">
        <f>IF(D323=1,INDEX(数值规划!$J$6:$J$14,星盘镶嵌!C323),"")</f>
        <v/>
      </c>
    </row>
    <row r="324" spans="1:15" ht="16.5" x14ac:dyDescent="0.2">
      <c r="A324" s="31">
        <v>321</v>
      </c>
      <c r="B324" s="31">
        <v>13</v>
      </c>
      <c r="C324" s="31">
        <v>7</v>
      </c>
      <c r="D324" s="31">
        <v>3</v>
      </c>
      <c r="E324" s="32" t="str">
        <f t="shared" si="8"/>
        <v>双子座7星肩甲</v>
      </c>
      <c r="F324" s="32">
        <f t="shared" si="9"/>
        <v>20013730</v>
      </c>
      <c r="G324" s="31">
        <v>40</v>
      </c>
      <c r="H324" s="31" t="s">
        <v>253</v>
      </c>
      <c r="N324" s="32">
        <f>INDEX(数值规划!$I$6:$I$14,星盘镶嵌!C324)</f>
        <v>40</v>
      </c>
      <c r="O324" s="32" t="str">
        <f>IF(D324=1,INDEX(数值规划!$J$6:$J$14,星盘镶嵌!C324),"")</f>
        <v/>
      </c>
    </row>
    <row r="325" spans="1:15" ht="16.5" x14ac:dyDescent="0.2">
      <c r="A325" s="31">
        <v>322</v>
      </c>
      <c r="B325" s="31">
        <v>13</v>
      </c>
      <c r="C325" s="31">
        <v>7</v>
      </c>
      <c r="D325" s="31">
        <v>4</v>
      </c>
      <c r="E325" s="32" t="str">
        <f t="shared" ref="E325:E388" si="10">INDEX($Q$2:$AF$2,B325)&amp;C325&amp;"星"&amp;INDEX($Q$3:$V$3,D325)</f>
        <v>双子座7星衣服</v>
      </c>
      <c r="F325" s="32">
        <f t="shared" ref="F325:F388" si="11">20000000+B325*1000+C325*100+D325*10</f>
        <v>20013740</v>
      </c>
      <c r="G325" s="31">
        <v>40</v>
      </c>
      <c r="H325" s="31" t="s">
        <v>253</v>
      </c>
      <c r="N325" s="32">
        <f>INDEX(数值规划!$I$6:$I$14,星盘镶嵌!C325)</f>
        <v>40</v>
      </c>
      <c r="O325" s="32" t="str">
        <f>IF(D325=1,INDEX(数值规划!$J$6:$J$14,星盘镶嵌!C325),"")</f>
        <v/>
      </c>
    </row>
    <row r="326" spans="1:15" ht="16.5" x14ac:dyDescent="0.2">
      <c r="A326" s="31">
        <v>323</v>
      </c>
      <c r="B326" s="31">
        <v>13</v>
      </c>
      <c r="C326" s="31">
        <v>7</v>
      </c>
      <c r="D326" s="31">
        <v>5</v>
      </c>
      <c r="E326" s="32" t="str">
        <f t="shared" si="10"/>
        <v>双子座7星裤子</v>
      </c>
      <c r="F326" s="32">
        <f t="shared" si="11"/>
        <v>20013750</v>
      </c>
      <c r="G326" s="31">
        <v>40</v>
      </c>
      <c r="H326" s="31" t="s">
        <v>253</v>
      </c>
      <c r="N326" s="32">
        <f>INDEX(数值规划!$I$6:$I$14,星盘镶嵌!C326)</f>
        <v>40</v>
      </c>
      <c r="O326" s="32" t="str">
        <f>IF(D326=1,INDEX(数值规划!$J$6:$J$14,星盘镶嵌!C326),"")</f>
        <v/>
      </c>
    </row>
    <row r="327" spans="1:15" ht="16.5" x14ac:dyDescent="0.2">
      <c r="A327" s="31">
        <v>324</v>
      </c>
      <c r="B327" s="31">
        <v>13</v>
      </c>
      <c r="C327" s="31">
        <v>7</v>
      </c>
      <c r="D327" s="31">
        <v>6</v>
      </c>
      <c r="E327" s="32" t="str">
        <f t="shared" si="10"/>
        <v>双子座7星鞋子</v>
      </c>
      <c r="F327" s="32">
        <f t="shared" si="11"/>
        <v>20013760</v>
      </c>
      <c r="G327" s="31">
        <v>40</v>
      </c>
      <c r="H327" s="31" t="s">
        <v>253</v>
      </c>
      <c r="N327" s="32">
        <f>INDEX(数值规划!$I$6:$I$14,星盘镶嵌!C327)</f>
        <v>40</v>
      </c>
      <c r="O327" s="32" t="str">
        <f>IF(D327=1,INDEX(数值规划!$J$6:$J$14,星盘镶嵌!C327),"")</f>
        <v/>
      </c>
    </row>
    <row r="328" spans="1:15" ht="16.5" x14ac:dyDescent="0.2">
      <c r="A328" s="31">
        <v>325</v>
      </c>
      <c r="B328" s="31">
        <v>13</v>
      </c>
      <c r="C328" s="31">
        <v>8</v>
      </c>
      <c r="D328" s="31">
        <v>1</v>
      </c>
      <c r="E328" s="32" t="str">
        <f t="shared" si="10"/>
        <v>双子座8星武器</v>
      </c>
      <c r="F328" s="32">
        <f t="shared" si="11"/>
        <v>20013810</v>
      </c>
      <c r="G328" s="31">
        <v>85</v>
      </c>
      <c r="H328" s="31">
        <v>127</v>
      </c>
      <c r="N328" s="32">
        <f>INDEX(数值规划!$I$6:$I$14,星盘镶嵌!C328)</f>
        <v>85</v>
      </c>
      <c r="O328" s="32">
        <f>IF(D328=1,INDEX(数值规划!$J$6:$J$14,星盘镶嵌!C328),"")</f>
        <v>127</v>
      </c>
    </row>
    <row r="329" spans="1:15" ht="16.5" x14ac:dyDescent="0.2">
      <c r="A329" s="31">
        <v>326</v>
      </c>
      <c r="B329" s="31">
        <v>13</v>
      </c>
      <c r="C329" s="31">
        <v>8</v>
      </c>
      <c r="D329" s="31">
        <v>2</v>
      </c>
      <c r="E329" s="32" t="str">
        <f t="shared" si="10"/>
        <v>双子座8星头盔</v>
      </c>
      <c r="F329" s="32">
        <f t="shared" si="11"/>
        <v>20013820</v>
      </c>
      <c r="G329" s="31">
        <v>85</v>
      </c>
      <c r="H329" s="31" t="s">
        <v>253</v>
      </c>
      <c r="N329" s="32">
        <f>INDEX(数值规划!$I$6:$I$14,星盘镶嵌!C329)</f>
        <v>85</v>
      </c>
      <c r="O329" s="32" t="str">
        <f>IF(D329=1,INDEX(数值规划!$J$6:$J$14,星盘镶嵌!C329),"")</f>
        <v/>
      </c>
    </row>
    <row r="330" spans="1:15" ht="16.5" x14ac:dyDescent="0.2">
      <c r="A330" s="31">
        <v>327</v>
      </c>
      <c r="B330" s="31">
        <v>13</v>
      </c>
      <c r="C330" s="31">
        <v>8</v>
      </c>
      <c r="D330" s="31">
        <v>3</v>
      </c>
      <c r="E330" s="32" t="str">
        <f t="shared" si="10"/>
        <v>双子座8星肩甲</v>
      </c>
      <c r="F330" s="32">
        <f t="shared" si="11"/>
        <v>20013830</v>
      </c>
      <c r="G330" s="31">
        <v>85</v>
      </c>
      <c r="H330" s="31" t="s">
        <v>253</v>
      </c>
      <c r="N330" s="32">
        <f>INDEX(数值规划!$I$6:$I$14,星盘镶嵌!C330)</f>
        <v>85</v>
      </c>
      <c r="O330" s="32" t="str">
        <f>IF(D330=1,INDEX(数值规划!$J$6:$J$14,星盘镶嵌!C330),"")</f>
        <v/>
      </c>
    </row>
    <row r="331" spans="1:15" ht="16.5" x14ac:dyDescent="0.2">
      <c r="A331" s="31">
        <v>328</v>
      </c>
      <c r="B331" s="31">
        <v>13</v>
      </c>
      <c r="C331" s="31">
        <v>8</v>
      </c>
      <c r="D331" s="31">
        <v>4</v>
      </c>
      <c r="E331" s="32" t="str">
        <f t="shared" si="10"/>
        <v>双子座8星衣服</v>
      </c>
      <c r="F331" s="32">
        <f t="shared" si="11"/>
        <v>20013840</v>
      </c>
      <c r="G331" s="31">
        <v>85</v>
      </c>
      <c r="H331" s="31" t="s">
        <v>253</v>
      </c>
      <c r="N331" s="32">
        <f>INDEX(数值规划!$I$6:$I$14,星盘镶嵌!C331)</f>
        <v>85</v>
      </c>
      <c r="O331" s="32" t="str">
        <f>IF(D331=1,INDEX(数值规划!$J$6:$J$14,星盘镶嵌!C331),"")</f>
        <v/>
      </c>
    </row>
    <row r="332" spans="1:15" ht="16.5" x14ac:dyDescent="0.2">
      <c r="A332" s="31">
        <v>329</v>
      </c>
      <c r="B332" s="31">
        <v>13</v>
      </c>
      <c r="C332" s="31">
        <v>8</v>
      </c>
      <c r="D332" s="31">
        <v>5</v>
      </c>
      <c r="E332" s="32" t="str">
        <f t="shared" si="10"/>
        <v>双子座8星裤子</v>
      </c>
      <c r="F332" s="32">
        <f t="shared" si="11"/>
        <v>20013850</v>
      </c>
      <c r="G332" s="31">
        <v>85</v>
      </c>
      <c r="H332" s="31" t="s">
        <v>253</v>
      </c>
      <c r="N332" s="32">
        <f>INDEX(数值规划!$I$6:$I$14,星盘镶嵌!C332)</f>
        <v>85</v>
      </c>
      <c r="O332" s="32" t="str">
        <f>IF(D332=1,INDEX(数值规划!$J$6:$J$14,星盘镶嵌!C332),"")</f>
        <v/>
      </c>
    </row>
    <row r="333" spans="1:15" ht="16.5" x14ac:dyDescent="0.2">
      <c r="A333" s="31">
        <v>330</v>
      </c>
      <c r="B333" s="31">
        <v>13</v>
      </c>
      <c r="C333" s="31">
        <v>8</v>
      </c>
      <c r="D333" s="31">
        <v>6</v>
      </c>
      <c r="E333" s="32" t="str">
        <f t="shared" si="10"/>
        <v>双子座8星鞋子</v>
      </c>
      <c r="F333" s="32">
        <f t="shared" si="11"/>
        <v>20013860</v>
      </c>
      <c r="G333" s="31">
        <v>85</v>
      </c>
      <c r="H333" s="31" t="s">
        <v>253</v>
      </c>
      <c r="N333" s="32">
        <f>INDEX(数值规划!$I$6:$I$14,星盘镶嵌!C333)</f>
        <v>85</v>
      </c>
      <c r="O333" s="32" t="str">
        <f>IF(D333=1,INDEX(数值规划!$J$6:$J$14,星盘镶嵌!C333),"")</f>
        <v/>
      </c>
    </row>
    <row r="334" spans="1:15" ht="16.5" x14ac:dyDescent="0.2">
      <c r="A334" s="31">
        <v>331</v>
      </c>
      <c r="B334" s="31">
        <v>13</v>
      </c>
      <c r="C334" s="31">
        <v>9</v>
      </c>
      <c r="D334" s="31">
        <v>1</v>
      </c>
      <c r="E334" s="32" t="str">
        <f t="shared" si="10"/>
        <v>双子座9星武器</v>
      </c>
      <c r="F334" s="32">
        <f t="shared" si="11"/>
        <v>20013910</v>
      </c>
      <c r="G334" s="31">
        <v>200</v>
      </c>
      <c r="H334" s="31">
        <v>300</v>
      </c>
      <c r="N334" s="32">
        <f>INDEX(数值规划!$I$6:$I$14,星盘镶嵌!C334)</f>
        <v>200</v>
      </c>
      <c r="O334" s="32">
        <f>IF(D334=1,INDEX(数值规划!$J$6:$J$14,星盘镶嵌!C334),"")</f>
        <v>300</v>
      </c>
    </row>
    <row r="335" spans="1:15" ht="16.5" x14ac:dyDescent="0.2">
      <c r="A335" s="31">
        <v>332</v>
      </c>
      <c r="B335" s="31">
        <v>13</v>
      </c>
      <c r="C335" s="31">
        <v>9</v>
      </c>
      <c r="D335" s="31">
        <v>2</v>
      </c>
      <c r="E335" s="32" t="str">
        <f t="shared" si="10"/>
        <v>双子座9星头盔</v>
      </c>
      <c r="F335" s="32">
        <f t="shared" si="11"/>
        <v>20013920</v>
      </c>
      <c r="G335" s="31">
        <v>200</v>
      </c>
      <c r="H335" s="31" t="s">
        <v>253</v>
      </c>
      <c r="N335" s="32">
        <f>INDEX(数值规划!$I$6:$I$14,星盘镶嵌!C335)</f>
        <v>200</v>
      </c>
      <c r="O335" s="32" t="str">
        <f>IF(D335=1,INDEX(数值规划!$J$6:$J$14,星盘镶嵌!C335),"")</f>
        <v/>
      </c>
    </row>
    <row r="336" spans="1:15" ht="16.5" x14ac:dyDescent="0.2">
      <c r="A336" s="31">
        <v>333</v>
      </c>
      <c r="B336" s="31">
        <v>13</v>
      </c>
      <c r="C336" s="31">
        <v>9</v>
      </c>
      <c r="D336" s="31">
        <v>3</v>
      </c>
      <c r="E336" s="32" t="str">
        <f t="shared" si="10"/>
        <v>双子座9星肩甲</v>
      </c>
      <c r="F336" s="32">
        <f t="shared" si="11"/>
        <v>20013930</v>
      </c>
      <c r="G336" s="31">
        <v>200</v>
      </c>
      <c r="H336" s="31" t="s">
        <v>253</v>
      </c>
      <c r="N336" s="32">
        <f>INDEX(数值规划!$I$6:$I$14,星盘镶嵌!C336)</f>
        <v>200</v>
      </c>
      <c r="O336" s="32" t="str">
        <f>IF(D336=1,INDEX(数值规划!$J$6:$J$14,星盘镶嵌!C336),"")</f>
        <v/>
      </c>
    </row>
    <row r="337" spans="1:15" ht="16.5" x14ac:dyDescent="0.2">
      <c r="A337" s="31">
        <v>334</v>
      </c>
      <c r="B337" s="31">
        <v>13</v>
      </c>
      <c r="C337" s="31">
        <v>9</v>
      </c>
      <c r="D337" s="31">
        <v>4</v>
      </c>
      <c r="E337" s="32" t="str">
        <f t="shared" si="10"/>
        <v>双子座9星衣服</v>
      </c>
      <c r="F337" s="32">
        <f t="shared" si="11"/>
        <v>20013940</v>
      </c>
      <c r="G337" s="31">
        <v>200</v>
      </c>
      <c r="H337" s="31" t="s">
        <v>253</v>
      </c>
      <c r="N337" s="32">
        <f>INDEX(数值规划!$I$6:$I$14,星盘镶嵌!C337)</f>
        <v>200</v>
      </c>
      <c r="O337" s="32" t="str">
        <f>IF(D337=1,INDEX(数值规划!$J$6:$J$14,星盘镶嵌!C337),"")</f>
        <v/>
      </c>
    </row>
    <row r="338" spans="1:15" ht="16.5" x14ac:dyDescent="0.2">
      <c r="A338" s="31">
        <v>335</v>
      </c>
      <c r="B338" s="31">
        <v>13</v>
      </c>
      <c r="C338" s="31">
        <v>9</v>
      </c>
      <c r="D338" s="31">
        <v>5</v>
      </c>
      <c r="E338" s="32" t="str">
        <f t="shared" si="10"/>
        <v>双子座9星裤子</v>
      </c>
      <c r="F338" s="32">
        <f t="shared" si="11"/>
        <v>20013950</v>
      </c>
      <c r="G338" s="31">
        <v>200</v>
      </c>
      <c r="H338" s="31" t="s">
        <v>253</v>
      </c>
      <c r="N338" s="32">
        <f>INDEX(数值规划!$I$6:$I$14,星盘镶嵌!C338)</f>
        <v>200</v>
      </c>
      <c r="O338" s="32" t="str">
        <f>IF(D338=1,INDEX(数值规划!$J$6:$J$14,星盘镶嵌!C338),"")</f>
        <v/>
      </c>
    </row>
    <row r="339" spans="1:15" ht="16.5" x14ac:dyDescent="0.2">
      <c r="A339" s="31">
        <v>336</v>
      </c>
      <c r="B339" s="31">
        <v>13</v>
      </c>
      <c r="C339" s="31">
        <v>9</v>
      </c>
      <c r="D339" s="31">
        <v>6</v>
      </c>
      <c r="E339" s="32" t="str">
        <f t="shared" si="10"/>
        <v>双子座9星鞋子</v>
      </c>
      <c r="F339" s="32">
        <f t="shared" si="11"/>
        <v>20013960</v>
      </c>
      <c r="G339" s="31">
        <v>200</v>
      </c>
      <c r="H339" s="31" t="s">
        <v>253</v>
      </c>
      <c r="N339" s="32">
        <f>INDEX(数值规划!$I$6:$I$14,星盘镶嵌!C339)</f>
        <v>200</v>
      </c>
      <c r="O339" s="32" t="str">
        <f>IF(D339=1,INDEX(数值规划!$J$6:$J$14,星盘镶嵌!C339),"")</f>
        <v/>
      </c>
    </row>
    <row r="340" spans="1:15" ht="16.5" x14ac:dyDescent="0.2">
      <c r="A340" s="31">
        <v>337</v>
      </c>
      <c r="B340" s="31">
        <v>14</v>
      </c>
      <c r="C340" s="31">
        <v>6</v>
      </c>
      <c r="D340" s="31">
        <v>1</v>
      </c>
      <c r="E340" s="32" t="str">
        <f t="shared" si="10"/>
        <v>巨蟹座6星武器</v>
      </c>
      <c r="F340" s="32">
        <f t="shared" si="11"/>
        <v>20014610</v>
      </c>
      <c r="G340" s="31">
        <v>20</v>
      </c>
      <c r="H340" s="31">
        <v>30</v>
      </c>
      <c r="N340" s="32">
        <f>INDEX(数值规划!$I$6:$I$14,星盘镶嵌!C340)</f>
        <v>20</v>
      </c>
      <c r="O340" s="32">
        <f>IF(D340=1,INDEX(数值规划!$J$6:$J$14,星盘镶嵌!C340),"")</f>
        <v>30</v>
      </c>
    </row>
    <row r="341" spans="1:15" ht="16.5" x14ac:dyDescent="0.2">
      <c r="A341" s="31">
        <v>338</v>
      </c>
      <c r="B341" s="31">
        <v>14</v>
      </c>
      <c r="C341" s="31">
        <v>6</v>
      </c>
      <c r="D341" s="31">
        <v>2</v>
      </c>
      <c r="E341" s="32" t="str">
        <f t="shared" si="10"/>
        <v>巨蟹座6星头盔</v>
      </c>
      <c r="F341" s="32">
        <f t="shared" si="11"/>
        <v>20014620</v>
      </c>
      <c r="G341" s="31">
        <v>20</v>
      </c>
      <c r="H341" s="31" t="s">
        <v>253</v>
      </c>
      <c r="N341" s="32">
        <f>INDEX(数值规划!$I$6:$I$14,星盘镶嵌!C341)</f>
        <v>20</v>
      </c>
      <c r="O341" s="32" t="str">
        <f>IF(D341=1,INDEX(数值规划!$J$6:$J$14,星盘镶嵌!C341),"")</f>
        <v/>
      </c>
    </row>
    <row r="342" spans="1:15" ht="16.5" x14ac:dyDescent="0.2">
      <c r="A342" s="31">
        <v>339</v>
      </c>
      <c r="B342" s="31">
        <v>14</v>
      </c>
      <c r="C342" s="31">
        <v>6</v>
      </c>
      <c r="D342" s="31">
        <v>3</v>
      </c>
      <c r="E342" s="32" t="str">
        <f t="shared" si="10"/>
        <v>巨蟹座6星肩甲</v>
      </c>
      <c r="F342" s="32">
        <f t="shared" si="11"/>
        <v>20014630</v>
      </c>
      <c r="G342" s="31">
        <v>20</v>
      </c>
      <c r="H342" s="31" t="s">
        <v>253</v>
      </c>
      <c r="N342" s="32">
        <f>INDEX(数值规划!$I$6:$I$14,星盘镶嵌!C342)</f>
        <v>20</v>
      </c>
      <c r="O342" s="32" t="str">
        <f>IF(D342=1,INDEX(数值规划!$J$6:$J$14,星盘镶嵌!C342),"")</f>
        <v/>
      </c>
    </row>
    <row r="343" spans="1:15" ht="16.5" x14ac:dyDescent="0.2">
      <c r="A343" s="31">
        <v>340</v>
      </c>
      <c r="B343" s="31">
        <v>14</v>
      </c>
      <c r="C343" s="31">
        <v>6</v>
      </c>
      <c r="D343" s="31">
        <v>4</v>
      </c>
      <c r="E343" s="32" t="str">
        <f t="shared" si="10"/>
        <v>巨蟹座6星衣服</v>
      </c>
      <c r="F343" s="32">
        <f t="shared" si="11"/>
        <v>20014640</v>
      </c>
      <c r="G343" s="31">
        <v>20</v>
      </c>
      <c r="H343" s="31" t="s">
        <v>253</v>
      </c>
      <c r="N343" s="32">
        <f>INDEX(数值规划!$I$6:$I$14,星盘镶嵌!C343)</f>
        <v>20</v>
      </c>
      <c r="O343" s="32" t="str">
        <f>IF(D343=1,INDEX(数值规划!$J$6:$J$14,星盘镶嵌!C343),"")</f>
        <v/>
      </c>
    </row>
    <row r="344" spans="1:15" ht="16.5" x14ac:dyDescent="0.2">
      <c r="A344" s="31">
        <v>341</v>
      </c>
      <c r="B344" s="31">
        <v>14</v>
      </c>
      <c r="C344" s="31">
        <v>6</v>
      </c>
      <c r="D344" s="31">
        <v>5</v>
      </c>
      <c r="E344" s="32" t="str">
        <f t="shared" si="10"/>
        <v>巨蟹座6星裤子</v>
      </c>
      <c r="F344" s="32">
        <f t="shared" si="11"/>
        <v>20014650</v>
      </c>
      <c r="G344" s="31">
        <v>20</v>
      </c>
      <c r="H344" s="31" t="s">
        <v>253</v>
      </c>
      <c r="N344" s="32">
        <f>INDEX(数值规划!$I$6:$I$14,星盘镶嵌!C344)</f>
        <v>20</v>
      </c>
      <c r="O344" s="32" t="str">
        <f>IF(D344=1,INDEX(数值规划!$J$6:$J$14,星盘镶嵌!C344),"")</f>
        <v/>
      </c>
    </row>
    <row r="345" spans="1:15" ht="16.5" x14ac:dyDescent="0.2">
      <c r="A345" s="31">
        <v>342</v>
      </c>
      <c r="B345" s="31">
        <v>14</v>
      </c>
      <c r="C345" s="31">
        <v>6</v>
      </c>
      <c r="D345" s="31">
        <v>6</v>
      </c>
      <c r="E345" s="32" t="str">
        <f t="shared" si="10"/>
        <v>巨蟹座6星鞋子</v>
      </c>
      <c r="F345" s="32">
        <f t="shared" si="11"/>
        <v>20014660</v>
      </c>
      <c r="G345" s="31">
        <v>20</v>
      </c>
      <c r="H345" s="31" t="s">
        <v>253</v>
      </c>
      <c r="N345" s="32">
        <f>INDEX(数值规划!$I$6:$I$14,星盘镶嵌!C345)</f>
        <v>20</v>
      </c>
      <c r="O345" s="32" t="str">
        <f>IF(D345=1,INDEX(数值规划!$J$6:$J$14,星盘镶嵌!C345),"")</f>
        <v/>
      </c>
    </row>
    <row r="346" spans="1:15" ht="16.5" x14ac:dyDescent="0.2">
      <c r="A346" s="31">
        <v>343</v>
      </c>
      <c r="B346" s="31">
        <v>14</v>
      </c>
      <c r="C346" s="31">
        <v>7</v>
      </c>
      <c r="D346" s="31">
        <v>1</v>
      </c>
      <c r="E346" s="32" t="str">
        <f t="shared" si="10"/>
        <v>巨蟹座7星武器</v>
      </c>
      <c r="F346" s="32">
        <f t="shared" si="11"/>
        <v>20014710</v>
      </c>
      <c r="G346" s="31">
        <v>40</v>
      </c>
      <c r="H346" s="31">
        <v>60</v>
      </c>
      <c r="N346" s="32">
        <f>INDEX(数值规划!$I$6:$I$14,星盘镶嵌!C346)</f>
        <v>40</v>
      </c>
      <c r="O346" s="32">
        <f>IF(D346=1,INDEX(数值规划!$J$6:$J$14,星盘镶嵌!C346),"")</f>
        <v>60</v>
      </c>
    </row>
    <row r="347" spans="1:15" ht="16.5" x14ac:dyDescent="0.2">
      <c r="A347" s="31">
        <v>344</v>
      </c>
      <c r="B347" s="31">
        <v>14</v>
      </c>
      <c r="C347" s="31">
        <v>7</v>
      </c>
      <c r="D347" s="31">
        <v>2</v>
      </c>
      <c r="E347" s="32" t="str">
        <f t="shared" si="10"/>
        <v>巨蟹座7星头盔</v>
      </c>
      <c r="F347" s="32">
        <f t="shared" si="11"/>
        <v>20014720</v>
      </c>
      <c r="G347" s="31">
        <v>40</v>
      </c>
      <c r="H347" s="31" t="s">
        <v>253</v>
      </c>
      <c r="N347" s="32">
        <f>INDEX(数值规划!$I$6:$I$14,星盘镶嵌!C347)</f>
        <v>40</v>
      </c>
      <c r="O347" s="32" t="str">
        <f>IF(D347=1,INDEX(数值规划!$J$6:$J$14,星盘镶嵌!C347),"")</f>
        <v/>
      </c>
    </row>
    <row r="348" spans="1:15" ht="16.5" x14ac:dyDescent="0.2">
      <c r="A348" s="31">
        <v>345</v>
      </c>
      <c r="B348" s="31">
        <v>14</v>
      </c>
      <c r="C348" s="31">
        <v>7</v>
      </c>
      <c r="D348" s="31">
        <v>3</v>
      </c>
      <c r="E348" s="32" t="str">
        <f t="shared" si="10"/>
        <v>巨蟹座7星肩甲</v>
      </c>
      <c r="F348" s="32">
        <f t="shared" si="11"/>
        <v>20014730</v>
      </c>
      <c r="G348" s="31">
        <v>40</v>
      </c>
      <c r="H348" s="31" t="s">
        <v>253</v>
      </c>
      <c r="N348" s="32">
        <f>INDEX(数值规划!$I$6:$I$14,星盘镶嵌!C348)</f>
        <v>40</v>
      </c>
      <c r="O348" s="32" t="str">
        <f>IF(D348=1,INDEX(数值规划!$J$6:$J$14,星盘镶嵌!C348),"")</f>
        <v/>
      </c>
    </row>
    <row r="349" spans="1:15" ht="16.5" x14ac:dyDescent="0.2">
      <c r="A349" s="31">
        <v>346</v>
      </c>
      <c r="B349" s="31">
        <v>14</v>
      </c>
      <c r="C349" s="31">
        <v>7</v>
      </c>
      <c r="D349" s="31">
        <v>4</v>
      </c>
      <c r="E349" s="32" t="str">
        <f t="shared" si="10"/>
        <v>巨蟹座7星衣服</v>
      </c>
      <c r="F349" s="32">
        <f t="shared" si="11"/>
        <v>20014740</v>
      </c>
      <c r="G349" s="31">
        <v>40</v>
      </c>
      <c r="H349" s="31" t="s">
        <v>253</v>
      </c>
      <c r="N349" s="32">
        <f>INDEX(数值规划!$I$6:$I$14,星盘镶嵌!C349)</f>
        <v>40</v>
      </c>
      <c r="O349" s="32" t="str">
        <f>IF(D349=1,INDEX(数值规划!$J$6:$J$14,星盘镶嵌!C349),"")</f>
        <v/>
      </c>
    </row>
    <row r="350" spans="1:15" ht="16.5" x14ac:dyDescent="0.2">
      <c r="A350" s="31">
        <v>347</v>
      </c>
      <c r="B350" s="31">
        <v>14</v>
      </c>
      <c r="C350" s="31">
        <v>7</v>
      </c>
      <c r="D350" s="31">
        <v>5</v>
      </c>
      <c r="E350" s="32" t="str">
        <f t="shared" si="10"/>
        <v>巨蟹座7星裤子</v>
      </c>
      <c r="F350" s="32">
        <f t="shared" si="11"/>
        <v>20014750</v>
      </c>
      <c r="G350" s="31">
        <v>40</v>
      </c>
      <c r="H350" s="31" t="s">
        <v>253</v>
      </c>
      <c r="N350" s="32">
        <f>INDEX(数值规划!$I$6:$I$14,星盘镶嵌!C350)</f>
        <v>40</v>
      </c>
      <c r="O350" s="32" t="str">
        <f>IF(D350=1,INDEX(数值规划!$J$6:$J$14,星盘镶嵌!C350),"")</f>
        <v/>
      </c>
    </row>
    <row r="351" spans="1:15" ht="16.5" x14ac:dyDescent="0.2">
      <c r="A351" s="31">
        <v>348</v>
      </c>
      <c r="B351" s="31">
        <v>14</v>
      </c>
      <c r="C351" s="31">
        <v>7</v>
      </c>
      <c r="D351" s="31">
        <v>6</v>
      </c>
      <c r="E351" s="32" t="str">
        <f t="shared" si="10"/>
        <v>巨蟹座7星鞋子</v>
      </c>
      <c r="F351" s="32">
        <f t="shared" si="11"/>
        <v>20014760</v>
      </c>
      <c r="G351" s="31">
        <v>40</v>
      </c>
      <c r="H351" s="31" t="s">
        <v>253</v>
      </c>
      <c r="N351" s="32">
        <f>INDEX(数值规划!$I$6:$I$14,星盘镶嵌!C351)</f>
        <v>40</v>
      </c>
      <c r="O351" s="32" t="str">
        <f>IF(D351=1,INDEX(数值规划!$J$6:$J$14,星盘镶嵌!C351),"")</f>
        <v/>
      </c>
    </row>
    <row r="352" spans="1:15" ht="16.5" x14ac:dyDescent="0.2">
      <c r="A352" s="31">
        <v>349</v>
      </c>
      <c r="B352" s="31">
        <v>14</v>
      </c>
      <c r="C352" s="31">
        <v>8</v>
      </c>
      <c r="D352" s="31">
        <v>1</v>
      </c>
      <c r="E352" s="32" t="str">
        <f t="shared" si="10"/>
        <v>巨蟹座8星武器</v>
      </c>
      <c r="F352" s="32">
        <f t="shared" si="11"/>
        <v>20014810</v>
      </c>
      <c r="G352" s="31">
        <v>85</v>
      </c>
      <c r="H352" s="31">
        <v>127</v>
      </c>
      <c r="N352" s="32">
        <f>INDEX(数值规划!$I$6:$I$14,星盘镶嵌!C352)</f>
        <v>85</v>
      </c>
      <c r="O352" s="32">
        <f>IF(D352=1,INDEX(数值规划!$J$6:$J$14,星盘镶嵌!C352),"")</f>
        <v>127</v>
      </c>
    </row>
    <row r="353" spans="1:15" ht="16.5" x14ac:dyDescent="0.2">
      <c r="A353" s="31">
        <v>350</v>
      </c>
      <c r="B353" s="31">
        <v>14</v>
      </c>
      <c r="C353" s="31">
        <v>8</v>
      </c>
      <c r="D353" s="31">
        <v>2</v>
      </c>
      <c r="E353" s="32" t="str">
        <f t="shared" si="10"/>
        <v>巨蟹座8星头盔</v>
      </c>
      <c r="F353" s="32">
        <f t="shared" si="11"/>
        <v>20014820</v>
      </c>
      <c r="G353" s="31">
        <v>85</v>
      </c>
      <c r="H353" s="31" t="s">
        <v>253</v>
      </c>
      <c r="N353" s="32">
        <f>INDEX(数值规划!$I$6:$I$14,星盘镶嵌!C353)</f>
        <v>85</v>
      </c>
      <c r="O353" s="32" t="str">
        <f>IF(D353=1,INDEX(数值规划!$J$6:$J$14,星盘镶嵌!C353),"")</f>
        <v/>
      </c>
    </row>
    <row r="354" spans="1:15" ht="16.5" x14ac:dyDescent="0.2">
      <c r="A354" s="31">
        <v>351</v>
      </c>
      <c r="B354" s="31">
        <v>14</v>
      </c>
      <c r="C354" s="31">
        <v>8</v>
      </c>
      <c r="D354" s="31">
        <v>3</v>
      </c>
      <c r="E354" s="32" t="str">
        <f t="shared" si="10"/>
        <v>巨蟹座8星肩甲</v>
      </c>
      <c r="F354" s="32">
        <f t="shared" si="11"/>
        <v>20014830</v>
      </c>
      <c r="G354" s="31">
        <v>85</v>
      </c>
      <c r="H354" s="31" t="s">
        <v>253</v>
      </c>
      <c r="N354" s="32">
        <f>INDEX(数值规划!$I$6:$I$14,星盘镶嵌!C354)</f>
        <v>85</v>
      </c>
      <c r="O354" s="32" t="str">
        <f>IF(D354=1,INDEX(数值规划!$J$6:$J$14,星盘镶嵌!C354),"")</f>
        <v/>
      </c>
    </row>
    <row r="355" spans="1:15" ht="16.5" x14ac:dyDescent="0.2">
      <c r="A355" s="31">
        <v>352</v>
      </c>
      <c r="B355" s="31">
        <v>14</v>
      </c>
      <c r="C355" s="31">
        <v>8</v>
      </c>
      <c r="D355" s="31">
        <v>4</v>
      </c>
      <c r="E355" s="32" t="str">
        <f t="shared" si="10"/>
        <v>巨蟹座8星衣服</v>
      </c>
      <c r="F355" s="32">
        <f t="shared" si="11"/>
        <v>20014840</v>
      </c>
      <c r="G355" s="31">
        <v>85</v>
      </c>
      <c r="H355" s="31" t="s">
        <v>253</v>
      </c>
      <c r="N355" s="32">
        <f>INDEX(数值规划!$I$6:$I$14,星盘镶嵌!C355)</f>
        <v>85</v>
      </c>
      <c r="O355" s="32" t="str">
        <f>IF(D355=1,INDEX(数值规划!$J$6:$J$14,星盘镶嵌!C355),"")</f>
        <v/>
      </c>
    </row>
    <row r="356" spans="1:15" ht="16.5" x14ac:dyDescent="0.2">
      <c r="A356" s="31">
        <v>353</v>
      </c>
      <c r="B356" s="31">
        <v>14</v>
      </c>
      <c r="C356" s="31">
        <v>8</v>
      </c>
      <c r="D356" s="31">
        <v>5</v>
      </c>
      <c r="E356" s="32" t="str">
        <f t="shared" si="10"/>
        <v>巨蟹座8星裤子</v>
      </c>
      <c r="F356" s="32">
        <f t="shared" si="11"/>
        <v>20014850</v>
      </c>
      <c r="G356" s="31">
        <v>85</v>
      </c>
      <c r="H356" s="31" t="s">
        <v>253</v>
      </c>
      <c r="N356" s="32">
        <f>INDEX(数值规划!$I$6:$I$14,星盘镶嵌!C356)</f>
        <v>85</v>
      </c>
      <c r="O356" s="32" t="str">
        <f>IF(D356=1,INDEX(数值规划!$J$6:$J$14,星盘镶嵌!C356),"")</f>
        <v/>
      </c>
    </row>
    <row r="357" spans="1:15" ht="16.5" x14ac:dyDescent="0.2">
      <c r="A357" s="31">
        <v>354</v>
      </c>
      <c r="B357" s="31">
        <v>14</v>
      </c>
      <c r="C357" s="31">
        <v>8</v>
      </c>
      <c r="D357" s="31">
        <v>6</v>
      </c>
      <c r="E357" s="32" t="str">
        <f t="shared" si="10"/>
        <v>巨蟹座8星鞋子</v>
      </c>
      <c r="F357" s="32">
        <f t="shared" si="11"/>
        <v>20014860</v>
      </c>
      <c r="G357" s="31">
        <v>85</v>
      </c>
      <c r="H357" s="31" t="s">
        <v>253</v>
      </c>
      <c r="N357" s="32">
        <f>INDEX(数值规划!$I$6:$I$14,星盘镶嵌!C357)</f>
        <v>85</v>
      </c>
      <c r="O357" s="32" t="str">
        <f>IF(D357=1,INDEX(数值规划!$J$6:$J$14,星盘镶嵌!C357),"")</f>
        <v/>
      </c>
    </row>
    <row r="358" spans="1:15" ht="16.5" x14ac:dyDescent="0.2">
      <c r="A358" s="31">
        <v>355</v>
      </c>
      <c r="B358" s="31">
        <v>14</v>
      </c>
      <c r="C358" s="31">
        <v>9</v>
      </c>
      <c r="D358" s="31">
        <v>1</v>
      </c>
      <c r="E358" s="32" t="str">
        <f t="shared" si="10"/>
        <v>巨蟹座9星武器</v>
      </c>
      <c r="F358" s="32">
        <f t="shared" si="11"/>
        <v>20014910</v>
      </c>
      <c r="G358" s="31">
        <v>200</v>
      </c>
      <c r="H358" s="31">
        <v>300</v>
      </c>
      <c r="N358" s="32">
        <f>INDEX(数值规划!$I$6:$I$14,星盘镶嵌!C358)</f>
        <v>200</v>
      </c>
      <c r="O358" s="32">
        <f>IF(D358=1,INDEX(数值规划!$J$6:$J$14,星盘镶嵌!C358),"")</f>
        <v>300</v>
      </c>
    </row>
    <row r="359" spans="1:15" ht="16.5" x14ac:dyDescent="0.2">
      <c r="A359" s="31">
        <v>356</v>
      </c>
      <c r="B359" s="31">
        <v>14</v>
      </c>
      <c r="C359" s="31">
        <v>9</v>
      </c>
      <c r="D359" s="31">
        <v>2</v>
      </c>
      <c r="E359" s="32" t="str">
        <f t="shared" si="10"/>
        <v>巨蟹座9星头盔</v>
      </c>
      <c r="F359" s="32">
        <f t="shared" si="11"/>
        <v>20014920</v>
      </c>
      <c r="G359" s="31">
        <v>200</v>
      </c>
      <c r="H359" s="31" t="s">
        <v>253</v>
      </c>
      <c r="N359" s="32">
        <f>INDEX(数值规划!$I$6:$I$14,星盘镶嵌!C359)</f>
        <v>200</v>
      </c>
      <c r="O359" s="32" t="str">
        <f>IF(D359=1,INDEX(数值规划!$J$6:$J$14,星盘镶嵌!C359),"")</f>
        <v/>
      </c>
    </row>
    <row r="360" spans="1:15" ht="16.5" x14ac:dyDescent="0.2">
      <c r="A360" s="31">
        <v>357</v>
      </c>
      <c r="B360" s="31">
        <v>14</v>
      </c>
      <c r="C360" s="31">
        <v>9</v>
      </c>
      <c r="D360" s="31">
        <v>3</v>
      </c>
      <c r="E360" s="32" t="str">
        <f t="shared" si="10"/>
        <v>巨蟹座9星肩甲</v>
      </c>
      <c r="F360" s="32">
        <f t="shared" si="11"/>
        <v>20014930</v>
      </c>
      <c r="G360" s="31">
        <v>200</v>
      </c>
      <c r="H360" s="31" t="s">
        <v>253</v>
      </c>
      <c r="N360" s="32">
        <f>INDEX(数值规划!$I$6:$I$14,星盘镶嵌!C360)</f>
        <v>200</v>
      </c>
      <c r="O360" s="32" t="str">
        <f>IF(D360=1,INDEX(数值规划!$J$6:$J$14,星盘镶嵌!C360),"")</f>
        <v/>
      </c>
    </row>
    <row r="361" spans="1:15" ht="16.5" x14ac:dyDescent="0.2">
      <c r="A361" s="31">
        <v>358</v>
      </c>
      <c r="B361" s="31">
        <v>14</v>
      </c>
      <c r="C361" s="31">
        <v>9</v>
      </c>
      <c r="D361" s="31">
        <v>4</v>
      </c>
      <c r="E361" s="32" t="str">
        <f t="shared" si="10"/>
        <v>巨蟹座9星衣服</v>
      </c>
      <c r="F361" s="32">
        <f t="shared" si="11"/>
        <v>20014940</v>
      </c>
      <c r="G361" s="31">
        <v>200</v>
      </c>
      <c r="H361" s="31" t="s">
        <v>253</v>
      </c>
      <c r="N361" s="32">
        <f>INDEX(数值规划!$I$6:$I$14,星盘镶嵌!C361)</f>
        <v>200</v>
      </c>
      <c r="O361" s="32" t="str">
        <f>IF(D361=1,INDEX(数值规划!$J$6:$J$14,星盘镶嵌!C361),"")</f>
        <v/>
      </c>
    </row>
    <row r="362" spans="1:15" ht="16.5" x14ac:dyDescent="0.2">
      <c r="A362" s="31">
        <v>359</v>
      </c>
      <c r="B362" s="31">
        <v>14</v>
      </c>
      <c r="C362" s="31">
        <v>9</v>
      </c>
      <c r="D362" s="31">
        <v>5</v>
      </c>
      <c r="E362" s="32" t="str">
        <f t="shared" si="10"/>
        <v>巨蟹座9星裤子</v>
      </c>
      <c r="F362" s="32">
        <f t="shared" si="11"/>
        <v>20014950</v>
      </c>
      <c r="G362" s="31">
        <v>200</v>
      </c>
      <c r="H362" s="31" t="s">
        <v>253</v>
      </c>
      <c r="N362" s="32">
        <f>INDEX(数值规划!$I$6:$I$14,星盘镶嵌!C362)</f>
        <v>200</v>
      </c>
      <c r="O362" s="32" t="str">
        <f>IF(D362=1,INDEX(数值规划!$J$6:$J$14,星盘镶嵌!C362),"")</f>
        <v/>
      </c>
    </row>
    <row r="363" spans="1:15" ht="16.5" x14ac:dyDescent="0.2">
      <c r="A363" s="31">
        <v>360</v>
      </c>
      <c r="B363" s="31">
        <v>14</v>
      </c>
      <c r="C363" s="31">
        <v>9</v>
      </c>
      <c r="D363" s="31">
        <v>6</v>
      </c>
      <c r="E363" s="32" t="str">
        <f t="shared" si="10"/>
        <v>巨蟹座9星鞋子</v>
      </c>
      <c r="F363" s="32">
        <f t="shared" si="11"/>
        <v>20014960</v>
      </c>
      <c r="G363" s="31">
        <v>200</v>
      </c>
      <c r="H363" s="31" t="s">
        <v>253</v>
      </c>
      <c r="N363" s="32">
        <f>INDEX(数值规划!$I$6:$I$14,星盘镶嵌!C363)</f>
        <v>200</v>
      </c>
      <c r="O363" s="32" t="str">
        <f>IF(D363=1,INDEX(数值规划!$J$6:$J$14,星盘镶嵌!C363),"")</f>
        <v/>
      </c>
    </row>
    <row r="364" spans="1:15" ht="16.5" x14ac:dyDescent="0.2">
      <c r="A364" s="31">
        <v>361</v>
      </c>
      <c r="B364" s="31">
        <v>15</v>
      </c>
      <c r="C364" s="31">
        <v>6</v>
      </c>
      <c r="D364" s="31">
        <v>1</v>
      </c>
      <c r="E364" s="32" t="str">
        <f t="shared" si="10"/>
        <v>天蝎座6星武器</v>
      </c>
      <c r="F364" s="32">
        <f t="shared" si="11"/>
        <v>20015610</v>
      </c>
      <c r="G364" s="31">
        <v>20</v>
      </c>
      <c r="H364" s="31">
        <v>30</v>
      </c>
      <c r="N364" s="32">
        <f>INDEX(数值规划!$I$6:$I$14,星盘镶嵌!C364)</f>
        <v>20</v>
      </c>
      <c r="O364" s="32">
        <f>IF(D364=1,INDEX(数值规划!$J$6:$J$14,星盘镶嵌!C364),"")</f>
        <v>30</v>
      </c>
    </row>
    <row r="365" spans="1:15" ht="16.5" x14ac:dyDescent="0.2">
      <c r="A365" s="31">
        <v>362</v>
      </c>
      <c r="B365" s="31">
        <v>15</v>
      </c>
      <c r="C365" s="31">
        <v>6</v>
      </c>
      <c r="D365" s="31">
        <v>2</v>
      </c>
      <c r="E365" s="32" t="str">
        <f t="shared" si="10"/>
        <v>天蝎座6星头盔</v>
      </c>
      <c r="F365" s="32">
        <f t="shared" si="11"/>
        <v>20015620</v>
      </c>
      <c r="G365" s="31">
        <v>20</v>
      </c>
      <c r="H365" s="31" t="s">
        <v>253</v>
      </c>
      <c r="N365" s="32">
        <f>INDEX(数值规划!$I$6:$I$14,星盘镶嵌!C365)</f>
        <v>20</v>
      </c>
      <c r="O365" s="32" t="str">
        <f>IF(D365=1,INDEX(数值规划!$J$6:$J$14,星盘镶嵌!C365),"")</f>
        <v/>
      </c>
    </row>
    <row r="366" spans="1:15" ht="16.5" x14ac:dyDescent="0.2">
      <c r="A366" s="31">
        <v>363</v>
      </c>
      <c r="B366" s="31">
        <v>15</v>
      </c>
      <c r="C366" s="31">
        <v>6</v>
      </c>
      <c r="D366" s="31">
        <v>3</v>
      </c>
      <c r="E366" s="32" t="str">
        <f t="shared" si="10"/>
        <v>天蝎座6星肩甲</v>
      </c>
      <c r="F366" s="32">
        <f t="shared" si="11"/>
        <v>20015630</v>
      </c>
      <c r="G366" s="31">
        <v>20</v>
      </c>
      <c r="H366" s="31" t="s">
        <v>253</v>
      </c>
      <c r="N366" s="32">
        <f>INDEX(数值规划!$I$6:$I$14,星盘镶嵌!C366)</f>
        <v>20</v>
      </c>
      <c r="O366" s="32" t="str">
        <f>IF(D366=1,INDEX(数值规划!$J$6:$J$14,星盘镶嵌!C366),"")</f>
        <v/>
      </c>
    </row>
    <row r="367" spans="1:15" ht="16.5" x14ac:dyDescent="0.2">
      <c r="A367" s="31">
        <v>364</v>
      </c>
      <c r="B367" s="31">
        <v>15</v>
      </c>
      <c r="C367" s="31">
        <v>6</v>
      </c>
      <c r="D367" s="31">
        <v>4</v>
      </c>
      <c r="E367" s="32" t="str">
        <f t="shared" si="10"/>
        <v>天蝎座6星衣服</v>
      </c>
      <c r="F367" s="32">
        <f t="shared" si="11"/>
        <v>20015640</v>
      </c>
      <c r="G367" s="31">
        <v>20</v>
      </c>
      <c r="H367" s="31" t="s">
        <v>253</v>
      </c>
      <c r="N367" s="32">
        <f>INDEX(数值规划!$I$6:$I$14,星盘镶嵌!C367)</f>
        <v>20</v>
      </c>
      <c r="O367" s="32" t="str">
        <f>IF(D367=1,INDEX(数值规划!$J$6:$J$14,星盘镶嵌!C367),"")</f>
        <v/>
      </c>
    </row>
    <row r="368" spans="1:15" ht="16.5" x14ac:dyDescent="0.2">
      <c r="A368" s="31">
        <v>365</v>
      </c>
      <c r="B368" s="31">
        <v>15</v>
      </c>
      <c r="C368" s="31">
        <v>6</v>
      </c>
      <c r="D368" s="31">
        <v>5</v>
      </c>
      <c r="E368" s="32" t="str">
        <f t="shared" si="10"/>
        <v>天蝎座6星裤子</v>
      </c>
      <c r="F368" s="32">
        <f t="shared" si="11"/>
        <v>20015650</v>
      </c>
      <c r="G368" s="31">
        <v>20</v>
      </c>
      <c r="H368" s="31" t="s">
        <v>253</v>
      </c>
      <c r="N368" s="32">
        <f>INDEX(数值规划!$I$6:$I$14,星盘镶嵌!C368)</f>
        <v>20</v>
      </c>
      <c r="O368" s="32" t="str">
        <f>IF(D368=1,INDEX(数值规划!$J$6:$J$14,星盘镶嵌!C368),"")</f>
        <v/>
      </c>
    </row>
    <row r="369" spans="1:15" ht="16.5" x14ac:dyDescent="0.2">
      <c r="A369" s="31">
        <v>366</v>
      </c>
      <c r="B369" s="31">
        <v>15</v>
      </c>
      <c r="C369" s="31">
        <v>6</v>
      </c>
      <c r="D369" s="31">
        <v>6</v>
      </c>
      <c r="E369" s="32" t="str">
        <f t="shared" si="10"/>
        <v>天蝎座6星鞋子</v>
      </c>
      <c r="F369" s="32">
        <f t="shared" si="11"/>
        <v>20015660</v>
      </c>
      <c r="G369" s="31">
        <v>20</v>
      </c>
      <c r="H369" s="31" t="s">
        <v>253</v>
      </c>
      <c r="N369" s="32">
        <f>INDEX(数值规划!$I$6:$I$14,星盘镶嵌!C369)</f>
        <v>20</v>
      </c>
      <c r="O369" s="32" t="str">
        <f>IF(D369=1,INDEX(数值规划!$J$6:$J$14,星盘镶嵌!C369),"")</f>
        <v/>
      </c>
    </row>
    <row r="370" spans="1:15" ht="16.5" x14ac:dyDescent="0.2">
      <c r="A370" s="31">
        <v>367</v>
      </c>
      <c r="B370" s="31">
        <v>15</v>
      </c>
      <c r="C370" s="31">
        <v>7</v>
      </c>
      <c r="D370" s="31">
        <v>1</v>
      </c>
      <c r="E370" s="32" t="str">
        <f t="shared" si="10"/>
        <v>天蝎座7星武器</v>
      </c>
      <c r="F370" s="32">
        <f t="shared" si="11"/>
        <v>20015710</v>
      </c>
      <c r="G370" s="31">
        <v>40</v>
      </c>
      <c r="H370" s="31">
        <v>60</v>
      </c>
      <c r="N370" s="32">
        <f>INDEX(数值规划!$I$6:$I$14,星盘镶嵌!C370)</f>
        <v>40</v>
      </c>
      <c r="O370" s="32">
        <f>IF(D370=1,INDEX(数值规划!$J$6:$J$14,星盘镶嵌!C370),"")</f>
        <v>60</v>
      </c>
    </row>
    <row r="371" spans="1:15" ht="16.5" x14ac:dyDescent="0.2">
      <c r="A371" s="31">
        <v>368</v>
      </c>
      <c r="B371" s="31">
        <v>15</v>
      </c>
      <c r="C371" s="31">
        <v>7</v>
      </c>
      <c r="D371" s="31">
        <v>2</v>
      </c>
      <c r="E371" s="32" t="str">
        <f t="shared" si="10"/>
        <v>天蝎座7星头盔</v>
      </c>
      <c r="F371" s="32">
        <f t="shared" si="11"/>
        <v>20015720</v>
      </c>
      <c r="G371" s="31">
        <v>40</v>
      </c>
      <c r="H371" s="31" t="s">
        <v>253</v>
      </c>
      <c r="N371" s="32">
        <f>INDEX(数值规划!$I$6:$I$14,星盘镶嵌!C371)</f>
        <v>40</v>
      </c>
      <c r="O371" s="32" t="str">
        <f>IF(D371=1,INDEX(数值规划!$J$6:$J$14,星盘镶嵌!C371),"")</f>
        <v/>
      </c>
    </row>
    <row r="372" spans="1:15" ht="16.5" x14ac:dyDescent="0.2">
      <c r="A372" s="31">
        <v>369</v>
      </c>
      <c r="B372" s="31">
        <v>15</v>
      </c>
      <c r="C372" s="31">
        <v>7</v>
      </c>
      <c r="D372" s="31">
        <v>3</v>
      </c>
      <c r="E372" s="32" t="str">
        <f t="shared" si="10"/>
        <v>天蝎座7星肩甲</v>
      </c>
      <c r="F372" s="32">
        <f t="shared" si="11"/>
        <v>20015730</v>
      </c>
      <c r="G372" s="31">
        <v>40</v>
      </c>
      <c r="H372" s="31" t="s">
        <v>253</v>
      </c>
      <c r="N372" s="32">
        <f>INDEX(数值规划!$I$6:$I$14,星盘镶嵌!C372)</f>
        <v>40</v>
      </c>
      <c r="O372" s="32" t="str">
        <f>IF(D372=1,INDEX(数值规划!$J$6:$J$14,星盘镶嵌!C372),"")</f>
        <v/>
      </c>
    </row>
    <row r="373" spans="1:15" ht="16.5" x14ac:dyDescent="0.2">
      <c r="A373" s="31">
        <v>370</v>
      </c>
      <c r="B373" s="31">
        <v>15</v>
      </c>
      <c r="C373" s="31">
        <v>7</v>
      </c>
      <c r="D373" s="31">
        <v>4</v>
      </c>
      <c r="E373" s="32" t="str">
        <f t="shared" si="10"/>
        <v>天蝎座7星衣服</v>
      </c>
      <c r="F373" s="32">
        <f t="shared" si="11"/>
        <v>20015740</v>
      </c>
      <c r="G373" s="31">
        <v>40</v>
      </c>
      <c r="H373" s="31" t="s">
        <v>253</v>
      </c>
      <c r="N373" s="32">
        <f>INDEX(数值规划!$I$6:$I$14,星盘镶嵌!C373)</f>
        <v>40</v>
      </c>
      <c r="O373" s="32" t="str">
        <f>IF(D373=1,INDEX(数值规划!$J$6:$J$14,星盘镶嵌!C373),"")</f>
        <v/>
      </c>
    </row>
    <row r="374" spans="1:15" ht="16.5" x14ac:dyDescent="0.2">
      <c r="A374" s="31">
        <v>371</v>
      </c>
      <c r="B374" s="31">
        <v>15</v>
      </c>
      <c r="C374" s="31">
        <v>7</v>
      </c>
      <c r="D374" s="31">
        <v>5</v>
      </c>
      <c r="E374" s="32" t="str">
        <f t="shared" si="10"/>
        <v>天蝎座7星裤子</v>
      </c>
      <c r="F374" s="32">
        <f t="shared" si="11"/>
        <v>20015750</v>
      </c>
      <c r="G374" s="31">
        <v>40</v>
      </c>
      <c r="H374" s="31" t="s">
        <v>253</v>
      </c>
      <c r="N374" s="32">
        <f>INDEX(数值规划!$I$6:$I$14,星盘镶嵌!C374)</f>
        <v>40</v>
      </c>
      <c r="O374" s="32" t="str">
        <f>IF(D374=1,INDEX(数值规划!$J$6:$J$14,星盘镶嵌!C374),"")</f>
        <v/>
      </c>
    </row>
    <row r="375" spans="1:15" ht="16.5" x14ac:dyDescent="0.2">
      <c r="A375" s="31">
        <v>372</v>
      </c>
      <c r="B375" s="31">
        <v>15</v>
      </c>
      <c r="C375" s="31">
        <v>7</v>
      </c>
      <c r="D375" s="31">
        <v>6</v>
      </c>
      <c r="E375" s="32" t="str">
        <f t="shared" si="10"/>
        <v>天蝎座7星鞋子</v>
      </c>
      <c r="F375" s="32">
        <f t="shared" si="11"/>
        <v>20015760</v>
      </c>
      <c r="G375" s="31">
        <v>40</v>
      </c>
      <c r="H375" s="31" t="s">
        <v>253</v>
      </c>
      <c r="N375" s="32">
        <f>INDEX(数值规划!$I$6:$I$14,星盘镶嵌!C375)</f>
        <v>40</v>
      </c>
      <c r="O375" s="32" t="str">
        <f>IF(D375=1,INDEX(数值规划!$J$6:$J$14,星盘镶嵌!C375),"")</f>
        <v/>
      </c>
    </row>
    <row r="376" spans="1:15" ht="16.5" x14ac:dyDescent="0.2">
      <c r="A376" s="31">
        <v>373</v>
      </c>
      <c r="B376" s="31">
        <v>15</v>
      </c>
      <c r="C376" s="31">
        <v>8</v>
      </c>
      <c r="D376" s="31">
        <v>1</v>
      </c>
      <c r="E376" s="32" t="str">
        <f t="shared" si="10"/>
        <v>天蝎座8星武器</v>
      </c>
      <c r="F376" s="32">
        <f t="shared" si="11"/>
        <v>20015810</v>
      </c>
      <c r="G376" s="31">
        <v>85</v>
      </c>
      <c r="H376" s="31">
        <v>127</v>
      </c>
      <c r="N376" s="32">
        <f>INDEX(数值规划!$I$6:$I$14,星盘镶嵌!C376)</f>
        <v>85</v>
      </c>
      <c r="O376" s="32">
        <f>IF(D376=1,INDEX(数值规划!$J$6:$J$14,星盘镶嵌!C376),"")</f>
        <v>127</v>
      </c>
    </row>
    <row r="377" spans="1:15" ht="16.5" x14ac:dyDescent="0.2">
      <c r="A377" s="31">
        <v>374</v>
      </c>
      <c r="B377" s="31">
        <v>15</v>
      </c>
      <c r="C377" s="31">
        <v>8</v>
      </c>
      <c r="D377" s="31">
        <v>2</v>
      </c>
      <c r="E377" s="32" t="str">
        <f t="shared" si="10"/>
        <v>天蝎座8星头盔</v>
      </c>
      <c r="F377" s="32">
        <f t="shared" si="11"/>
        <v>20015820</v>
      </c>
      <c r="G377" s="31">
        <v>85</v>
      </c>
      <c r="H377" s="31" t="s">
        <v>253</v>
      </c>
      <c r="N377" s="32">
        <f>INDEX(数值规划!$I$6:$I$14,星盘镶嵌!C377)</f>
        <v>85</v>
      </c>
      <c r="O377" s="32" t="str">
        <f>IF(D377=1,INDEX(数值规划!$J$6:$J$14,星盘镶嵌!C377),"")</f>
        <v/>
      </c>
    </row>
    <row r="378" spans="1:15" ht="16.5" x14ac:dyDescent="0.2">
      <c r="A378" s="31">
        <v>375</v>
      </c>
      <c r="B378" s="31">
        <v>15</v>
      </c>
      <c r="C378" s="31">
        <v>8</v>
      </c>
      <c r="D378" s="31">
        <v>3</v>
      </c>
      <c r="E378" s="32" t="str">
        <f t="shared" si="10"/>
        <v>天蝎座8星肩甲</v>
      </c>
      <c r="F378" s="32">
        <f t="shared" si="11"/>
        <v>20015830</v>
      </c>
      <c r="G378" s="31">
        <v>85</v>
      </c>
      <c r="H378" s="31" t="s">
        <v>253</v>
      </c>
      <c r="N378" s="32">
        <f>INDEX(数值规划!$I$6:$I$14,星盘镶嵌!C378)</f>
        <v>85</v>
      </c>
      <c r="O378" s="32" t="str">
        <f>IF(D378=1,INDEX(数值规划!$J$6:$J$14,星盘镶嵌!C378),"")</f>
        <v/>
      </c>
    </row>
    <row r="379" spans="1:15" ht="16.5" x14ac:dyDescent="0.2">
      <c r="A379" s="31">
        <v>376</v>
      </c>
      <c r="B379" s="31">
        <v>15</v>
      </c>
      <c r="C379" s="31">
        <v>8</v>
      </c>
      <c r="D379" s="31">
        <v>4</v>
      </c>
      <c r="E379" s="32" t="str">
        <f t="shared" si="10"/>
        <v>天蝎座8星衣服</v>
      </c>
      <c r="F379" s="32">
        <f t="shared" si="11"/>
        <v>20015840</v>
      </c>
      <c r="G379" s="31">
        <v>85</v>
      </c>
      <c r="H379" s="31" t="s">
        <v>253</v>
      </c>
      <c r="N379" s="32">
        <f>INDEX(数值规划!$I$6:$I$14,星盘镶嵌!C379)</f>
        <v>85</v>
      </c>
      <c r="O379" s="32" t="str">
        <f>IF(D379=1,INDEX(数值规划!$J$6:$J$14,星盘镶嵌!C379),"")</f>
        <v/>
      </c>
    </row>
    <row r="380" spans="1:15" ht="16.5" x14ac:dyDescent="0.2">
      <c r="A380" s="31">
        <v>377</v>
      </c>
      <c r="B380" s="31">
        <v>15</v>
      </c>
      <c r="C380" s="31">
        <v>8</v>
      </c>
      <c r="D380" s="31">
        <v>5</v>
      </c>
      <c r="E380" s="32" t="str">
        <f t="shared" si="10"/>
        <v>天蝎座8星裤子</v>
      </c>
      <c r="F380" s="32">
        <f t="shared" si="11"/>
        <v>20015850</v>
      </c>
      <c r="G380" s="31">
        <v>85</v>
      </c>
      <c r="H380" s="31" t="s">
        <v>253</v>
      </c>
      <c r="N380" s="32">
        <f>INDEX(数值规划!$I$6:$I$14,星盘镶嵌!C380)</f>
        <v>85</v>
      </c>
      <c r="O380" s="32" t="str">
        <f>IF(D380=1,INDEX(数值规划!$J$6:$J$14,星盘镶嵌!C380),"")</f>
        <v/>
      </c>
    </row>
    <row r="381" spans="1:15" ht="16.5" x14ac:dyDescent="0.2">
      <c r="A381" s="31">
        <v>378</v>
      </c>
      <c r="B381" s="31">
        <v>15</v>
      </c>
      <c r="C381" s="31">
        <v>8</v>
      </c>
      <c r="D381" s="31">
        <v>6</v>
      </c>
      <c r="E381" s="32" t="str">
        <f t="shared" si="10"/>
        <v>天蝎座8星鞋子</v>
      </c>
      <c r="F381" s="32">
        <f t="shared" si="11"/>
        <v>20015860</v>
      </c>
      <c r="G381" s="31">
        <v>85</v>
      </c>
      <c r="H381" s="31" t="s">
        <v>253</v>
      </c>
      <c r="N381" s="32">
        <f>INDEX(数值规划!$I$6:$I$14,星盘镶嵌!C381)</f>
        <v>85</v>
      </c>
      <c r="O381" s="32" t="str">
        <f>IF(D381=1,INDEX(数值规划!$J$6:$J$14,星盘镶嵌!C381),"")</f>
        <v/>
      </c>
    </row>
    <row r="382" spans="1:15" ht="16.5" x14ac:dyDescent="0.2">
      <c r="A382" s="31">
        <v>379</v>
      </c>
      <c r="B382" s="31">
        <v>15</v>
      </c>
      <c r="C382" s="31">
        <v>9</v>
      </c>
      <c r="D382" s="31">
        <v>1</v>
      </c>
      <c r="E382" s="32" t="str">
        <f t="shared" si="10"/>
        <v>天蝎座9星武器</v>
      </c>
      <c r="F382" s="32">
        <f t="shared" si="11"/>
        <v>20015910</v>
      </c>
      <c r="G382" s="31">
        <v>200</v>
      </c>
      <c r="H382" s="31">
        <v>300</v>
      </c>
      <c r="N382" s="32">
        <f>INDEX(数值规划!$I$6:$I$14,星盘镶嵌!C382)</f>
        <v>200</v>
      </c>
      <c r="O382" s="32">
        <f>IF(D382=1,INDEX(数值规划!$J$6:$J$14,星盘镶嵌!C382),"")</f>
        <v>300</v>
      </c>
    </row>
    <row r="383" spans="1:15" ht="16.5" x14ac:dyDescent="0.2">
      <c r="A383" s="31">
        <v>380</v>
      </c>
      <c r="B383" s="31">
        <v>15</v>
      </c>
      <c r="C383" s="31">
        <v>9</v>
      </c>
      <c r="D383" s="31">
        <v>2</v>
      </c>
      <c r="E383" s="32" t="str">
        <f t="shared" si="10"/>
        <v>天蝎座9星头盔</v>
      </c>
      <c r="F383" s="32">
        <f t="shared" si="11"/>
        <v>20015920</v>
      </c>
      <c r="G383" s="31">
        <v>200</v>
      </c>
      <c r="H383" s="31" t="s">
        <v>253</v>
      </c>
      <c r="N383" s="32">
        <f>INDEX(数值规划!$I$6:$I$14,星盘镶嵌!C383)</f>
        <v>200</v>
      </c>
      <c r="O383" s="32" t="str">
        <f>IF(D383=1,INDEX(数值规划!$J$6:$J$14,星盘镶嵌!C383),"")</f>
        <v/>
      </c>
    </row>
    <row r="384" spans="1:15" ht="16.5" x14ac:dyDescent="0.2">
      <c r="A384" s="31">
        <v>381</v>
      </c>
      <c r="B384" s="31">
        <v>15</v>
      </c>
      <c r="C384" s="31">
        <v>9</v>
      </c>
      <c r="D384" s="31">
        <v>3</v>
      </c>
      <c r="E384" s="32" t="str">
        <f t="shared" si="10"/>
        <v>天蝎座9星肩甲</v>
      </c>
      <c r="F384" s="32">
        <f t="shared" si="11"/>
        <v>20015930</v>
      </c>
      <c r="G384" s="31">
        <v>200</v>
      </c>
      <c r="H384" s="31" t="s">
        <v>253</v>
      </c>
      <c r="N384" s="32">
        <f>INDEX(数值规划!$I$6:$I$14,星盘镶嵌!C384)</f>
        <v>200</v>
      </c>
      <c r="O384" s="32" t="str">
        <f>IF(D384=1,INDEX(数值规划!$J$6:$J$14,星盘镶嵌!C384),"")</f>
        <v/>
      </c>
    </row>
    <row r="385" spans="1:15" ht="16.5" x14ac:dyDescent="0.2">
      <c r="A385" s="31">
        <v>382</v>
      </c>
      <c r="B385" s="31">
        <v>15</v>
      </c>
      <c r="C385" s="31">
        <v>9</v>
      </c>
      <c r="D385" s="31">
        <v>4</v>
      </c>
      <c r="E385" s="32" t="str">
        <f t="shared" si="10"/>
        <v>天蝎座9星衣服</v>
      </c>
      <c r="F385" s="32">
        <f t="shared" si="11"/>
        <v>20015940</v>
      </c>
      <c r="G385" s="31">
        <v>200</v>
      </c>
      <c r="H385" s="31" t="s">
        <v>253</v>
      </c>
      <c r="N385" s="32">
        <f>INDEX(数值规划!$I$6:$I$14,星盘镶嵌!C385)</f>
        <v>200</v>
      </c>
      <c r="O385" s="32" t="str">
        <f>IF(D385=1,INDEX(数值规划!$J$6:$J$14,星盘镶嵌!C385),"")</f>
        <v/>
      </c>
    </row>
    <row r="386" spans="1:15" ht="16.5" x14ac:dyDescent="0.2">
      <c r="A386" s="31">
        <v>383</v>
      </c>
      <c r="B386" s="31">
        <v>15</v>
      </c>
      <c r="C386" s="31">
        <v>9</v>
      </c>
      <c r="D386" s="31">
        <v>5</v>
      </c>
      <c r="E386" s="32" t="str">
        <f t="shared" si="10"/>
        <v>天蝎座9星裤子</v>
      </c>
      <c r="F386" s="32">
        <f t="shared" si="11"/>
        <v>20015950</v>
      </c>
      <c r="G386" s="31">
        <v>200</v>
      </c>
      <c r="H386" s="31" t="s">
        <v>253</v>
      </c>
      <c r="N386" s="32">
        <f>INDEX(数值规划!$I$6:$I$14,星盘镶嵌!C386)</f>
        <v>200</v>
      </c>
      <c r="O386" s="32" t="str">
        <f>IF(D386=1,INDEX(数值规划!$J$6:$J$14,星盘镶嵌!C386),"")</f>
        <v/>
      </c>
    </row>
    <row r="387" spans="1:15" ht="16.5" x14ac:dyDescent="0.2">
      <c r="A387" s="31">
        <v>384</v>
      </c>
      <c r="B387" s="31">
        <v>15</v>
      </c>
      <c r="C387" s="31">
        <v>9</v>
      </c>
      <c r="D387" s="31">
        <v>6</v>
      </c>
      <c r="E387" s="32" t="str">
        <f t="shared" si="10"/>
        <v>天蝎座9星鞋子</v>
      </c>
      <c r="F387" s="32">
        <f t="shared" si="11"/>
        <v>20015960</v>
      </c>
      <c r="G387" s="31">
        <v>200</v>
      </c>
      <c r="H387" s="31" t="s">
        <v>253</v>
      </c>
      <c r="N387" s="32">
        <f>INDEX(数值规划!$I$6:$I$14,星盘镶嵌!C387)</f>
        <v>200</v>
      </c>
      <c r="O387" s="32" t="str">
        <f>IF(D387=1,INDEX(数值规划!$J$6:$J$14,星盘镶嵌!C387),"")</f>
        <v/>
      </c>
    </row>
    <row r="388" spans="1:15" ht="16.5" x14ac:dyDescent="0.2">
      <c r="A388" s="31">
        <v>385</v>
      </c>
      <c r="B388" s="31">
        <v>16</v>
      </c>
      <c r="C388" s="31">
        <v>6</v>
      </c>
      <c r="D388" s="31">
        <v>1</v>
      </c>
      <c r="E388" s="32" t="str">
        <f t="shared" si="10"/>
        <v>双鱼座6星武器</v>
      </c>
      <c r="F388" s="32">
        <f t="shared" si="11"/>
        <v>20016610</v>
      </c>
      <c r="G388" s="31">
        <v>20</v>
      </c>
      <c r="H388" s="31">
        <v>30</v>
      </c>
      <c r="N388" s="32">
        <f>INDEX(数值规划!$I$6:$I$14,星盘镶嵌!C388)</f>
        <v>20</v>
      </c>
      <c r="O388" s="32">
        <f>IF(D388=1,INDEX(数值规划!$J$6:$J$14,星盘镶嵌!C388),"")</f>
        <v>30</v>
      </c>
    </row>
    <row r="389" spans="1:15" ht="16.5" x14ac:dyDescent="0.2">
      <c r="A389" s="31">
        <v>386</v>
      </c>
      <c r="B389" s="31">
        <v>16</v>
      </c>
      <c r="C389" s="31">
        <v>6</v>
      </c>
      <c r="D389" s="31">
        <v>2</v>
      </c>
      <c r="E389" s="32" t="str">
        <f t="shared" ref="E389:E411" si="12">INDEX($Q$2:$AF$2,B389)&amp;C389&amp;"星"&amp;INDEX($Q$3:$V$3,D389)</f>
        <v>双鱼座6星头盔</v>
      </c>
      <c r="F389" s="32">
        <f t="shared" ref="F389:F411" si="13">20000000+B389*1000+C389*100+D389*10</f>
        <v>20016620</v>
      </c>
      <c r="G389" s="31">
        <v>20</v>
      </c>
      <c r="H389" s="31" t="s">
        <v>253</v>
      </c>
      <c r="N389" s="32">
        <f>INDEX(数值规划!$I$6:$I$14,星盘镶嵌!C389)</f>
        <v>20</v>
      </c>
      <c r="O389" s="32" t="str">
        <f>IF(D389=1,INDEX(数值规划!$J$6:$J$14,星盘镶嵌!C389),"")</f>
        <v/>
      </c>
    </row>
    <row r="390" spans="1:15" ht="16.5" x14ac:dyDescent="0.2">
      <c r="A390" s="31">
        <v>387</v>
      </c>
      <c r="B390" s="31">
        <v>16</v>
      </c>
      <c r="C390" s="31">
        <v>6</v>
      </c>
      <c r="D390" s="31">
        <v>3</v>
      </c>
      <c r="E390" s="32" t="str">
        <f t="shared" si="12"/>
        <v>双鱼座6星肩甲</v>
      </c>
      <c r="F390" s="32">
        <f t="shared" si="13"/>
        <v>20016630</v>
      </c>
      <c r="G390" s="31">
        <v>20</v>
      </c>
      <c r="H390" s="31" t="s">
        <v>253</v>
      </c>
      <c r="N390" s="32">
        <f>INDEX(数值规划!$I$6:$I$14,星盘镶嵌!C390)</f>
        <v>20</v>
      </c>
      <c r="O390" s="32" t="str">
        <f>IF(D390=1,INDEX(数值规划!$J$6:$J$14,星盘镶嵌!C390),"")</f>
        <v/>
      </c>
    </row>
    <row r="391" spans="1:15" ht="16.5" x14ac:dyDescent="0.2">
      <c r="A391" s="31">
        <v>388</v>
      </c>
      <c r="B391" s="31">
        <v>16</v>
      </c>
      <c r="C391" s="31">
        <v>6</v>
      </c>
      <c r="D391" s="31">
        <v>4</v>
      </c>
      <c r="E391" s="32" t="str">
        <f t="shared" si="12"/>
        <v>双鱼座6星衣服</v>
      </c>
      <c r="F391" s="32">
        <f t="shared" si="13"/>
        <v>20016640</v>
      </c>
      <c r="G391" s="31">
        <v>20</v>
      </c>
      <c r="H391" s="31" t="s">
        <v>253</v>
      </c>
      <c r="N391" s="32">
        <f>INDEX(数值规划!$I$6:$I$14,星盘镶嵌!C391)</f>
        <v>20</v>
      </c>
      <c r="O391" s="32" t="str">
        <f>IF(D391=1,INDEX(数值规划!$J$6:$J$14,星盘镶嵌!C391),"")</f>
        <v/>
      </c>
    </row>
    <row r="392" spans="1:15" ht="16.5" x14ac:dyDescent="0.2">
      <c r="A392" s="31">
        <v>389</v>
      </c>
      <c r="B392" s="31">
        <v>16</v>
      </c>
      <c r="C392" s="31">
        <v>6</v>
      </c>
      <c r="D392" s="31">
        <v>5</v>
      </c>
      <c r="E392" s="32" t="str">
        <f t="shared" si="12"/>
        <v>双鱼座6星裤子</v>
      </c>
      <c r="F392" s="32">
        <f t="shared" si="13"/>
        <v>20016650</v>
      </c>
      <c r="G392" s="31">
        <v>20</v>
      </c>
      <c r="H392" s="31" t="s">
        <v>253</v>
      </c>
      <c r="N392" s="32">
        <f>INDEX(数值规划!$I$6:$I$14,星盘镶嵌!C392)</f>
        <v>20</v>
      </c>
      <c r="O392" s="32" t="str">
        <f>IF(D392=1,INDEX(数值规划!$J$6:$J$14,星盘镶嵌!C392),"")</f>
        <v/>
      </c>
    </row>
    <row r="393" spans="1:15" ht="16.5" x14ac:dyDescent="0.2">
      <c r="A393" s="31">
        <v>390</v>
      </c>
      <c r="B393" s="31">
        <v>16</v>
      </c>
      <c r="C393" s="31">
        <v>6</v>
      </c>
      <c r="D393" s="31">
        <v>6</v>
      </c>
      <c r="E393" s="32" t="str">
        <f t="shared" si="12"/>
        <v>双鱼座6星鞋子</v>
      </c>
      <c r="F393" s="32">
        <f t="shared" si="13"/>
        <v>20016660</v>
      </c>
      <c r="G393" s="31">
        <v>20</v>
      </c>
      <c r="H393" s="31" t="s">
        <v>253</v>
      </c>
      <c r="N393" s="32">
        <f>INDEX(数值规划!$I$6:$I$14,星盘镶嵌!C393)</f>
        <v>20</v>
      </c>
      <c r="O393" s="32" t="str">
        <f>IF(D393=1,INDEX(数值规划!$J$6:$J$14,星盘镶嵌!C393),"")</f>
        <v/>
      </c>
    </row>
    <row r="394" spans="1:15" ht="16.5" x14ac:dyDescent="0.2">
      <c r="A394" s="31">
        <v>391</v>
      </c>
      <c r="B394" s="31">
        <v>16</v>
      </c>
      <c r="C394" s="31">
        <v>7</v>
      </c>
      <c r="D394" s="31">
        <v>1</v>
      </c>
      <c r="E394" s="32" t="str">
        <f t="shared" si="12"/>
        <v>双鱼座7星武器</v>
      </c>
      <c r="F394" s="32">
        <f t="shared" si="13"/>
        <v>20016710</v>
      </c>
      <c r="G394" s="31">
        <v>40</v>
      </c>
      <c r="H394" s="31">
        <v>60</v>
      </c>
      <c r="N394" s="32">
        <f>INDEX(数值规划!$I$6:$I$14,星盘镶嵌!C394)</f>
        <v>40</v>
      </c>
      <c r="O394" s="32">
        <f>IF(D394=1,INDEX(数值规划!$J$6:$J$14,星盘镶嵌!C394),"")</f>
        <v>60</v>
      </c>
    </row>
    <row r="395" spans="1:15" ht="16.5" x14ac:dyDescent="0.2">
      <c r="A395" s="31">
        <v>392</v>
      </c>
      <c r="B395" s="31">
        <v>16</v>
      </c>
      <c r="C395" s="31">
        <v>7</v>
      </c>
      <c r="D395" s="31">
        <v>2</v>
      </c>
      <c r="E395" s="32" t="str">
        <f t="shared" si="12"/>
        <v>双鱼座7星头盔</v>
      </c>
      <c r="F395" s="32">
        <f t="shared" si="13"/>
        <v>20016720</v>
      </c>
      <c r="G395" s="31">
        <v>40</v>
      </c>
      <c r="H395" s="31" t="s">
        <v>253</v>
      </c>
      <c r="N395" s="32">
        <f>INDEX(数值规划!$I$6:$I$14,星盘镶嵌!C395)</f>
        <v>40</v>
      </c>
      <c r="O395" s="32" t="str">
        <f>IF(D395=1,INDEX(数值规划!$J$6:$J$14,星盘镶嵌!C395),"")</f>
        <v/>
      </c>
    </row>
    <row r="396" spans="1:15" ht="16.5" x14ac:dyDescent="0.2">
      <c r="A396" s="31">
        <v>393</v>
      </c>
      <c r="B396" s="31">
        <v>16</v>
      </c>
      <c r="C396" s="31">
        <v>7</v>
      </c>
      <c r="D396" s="31">
        <v>3</v>
      </c>
      <c r="E396" s="32" t="str">
        <f t="shared" si="12"/>
        <v>双鱼座7星肩甲</v>
      </c>
      <c r="F396" s="32">
        <f t="shared" si="13"/>
        <v>20016730</v>
      </c>
      <c r="G396" s="31">
        <v>40</v>
      </c>
      <c r="H396" s="31" t="s">
        <v>253</v>
      </c>
      <c r="N396" s="32">
        <f>INDEX(数值规划!$I$6:$I$14,星盘镶嵌!C396)</f>
        <v>40</v>
      </c>
      <c r="O396" s="32" t="str">
        <f>IF(D396=1,INDEX(数值规划!$J$6:$J$14,星盘镶嵌!C396),"")</f>
        <v/>
      </c>
    </row>
    <row r="397" spans="1:15" ht="16.5" x14ac:dyDescent="0.2">
      <c r="A397" s="31">
        <v>394</v>
      </c>
      <c r="B397" s="31">
        <v>16</v>
      </c>
      <c r="C397" s="31">
        <v>7</v>
      </c>
      <c r="D397" s="31">
        <v>4</v>
      </c>
      <c r="E397" s="32" t="str">
        <f t="shared" si="12"/>
        <v>双鱼座7星衣服</v>
      </c>
      <c r="F397" s="32">
        <f t="shared" si="13"/>
        <v>20016740</v>
      </c>
      <c r="G397" s="31">
        <v>40</v>
      </c>
      <c r="H397" s="31" t="s">
        <v>253</v>
      </c>
      <c r="N397" s="32">
        <f>INDEX(数值规划!$I$6:$I$14,星盘镶嵌!C397)</f>
        <v>40</v>
      </c>
      <c r="O397" s="32" t="str">
        <f>IF(D397=1,INDEX(数值规划!$J$6:$J$14,星盘镶嵌!C397),"")</f>
        <v/>
      </c>
    </row>
    <row r="398" spans="1:15" ht="16.5" x14ac:dyDescent="0.2">
      <c r="A398" s="31">
        <v>395</v>
      </c>
      <c r="B398" s="31">
        <v>16</v>
      </c>
      <c r="C398" s="31">
        <v>7</v>
      </c>
      <c r="D398" s="31">
        <v>5</v>
      </c>
      <c r="E398" s="32" t="str">
        <f t="shared" si="12"/>
        <v>双鱼座7星裤子</v>
      </c>
      <c r="F398" s="32">
        <f t="shared" si="13"/>
        <v>20016750</v>
      </c>
      <c r="G398" s="31">
        <v>40</v>
      </c>
      <c r="H398" s="31" t="s">
        <v>253</v>
      </c>
      <c r="N398" s="32">
        <f>INDEX(数值规划!$I$6:$I$14,星盘镶嵌!C398)</f>
        <v>40</v>
      </c>
      <c r="O398" s="32" t="str">
        <f>IF(D398=1,INDEX(数值规划!$J$6:$J$14,星盘镶嵌!C398),"")</f>
        <v/>
      </c>
    </row>
    <row r="399" spans="1:15" ht="16.5" x14ac:dyDescent="0.2">
      <c r="A399" s="31">
        <v>396</v>
      </c>
      <c r="B399" s="31">
        <v>16</v>
      </c>
      <c r="C399" s="31">
        <v>7</v>
      </c>
      <c r="D399" s="31">
        <v>6</v>
      </c>
      <c r="E399" s="32" t="str">
        <f t="shared" si="12"/>
        <v>双鱼座7星鞋子</v>
      </c>
      <c r="F399" s="32">
        <f t="shared" si="13"/>
        <v>20016760</v>
      </c>
      <c r="G399" s="31">
        <v>40</v>
      </c>
      <c r="H399" s="31" t="s">
        <v>253</v>
      </c>
      <c r="N399" s="32">
        <f>INDEX(数值规划!$I$6:$I$14,星盘镶嵌!C399)</f>
        <v>40</v>
      </c>
      <c r="O399" s="32" t="str">
        <f>IF(D399=1,INDEX(数值规划!$J$6:$J$14,星盘镶嵌!C399),"")</f>
        <v/>
      </c>
    </row>
    <row r="400" spans="1:15" ht="16.5" x14ac:dyDescent="0.2">
      <c r="A400" s="31">
        <v>397</v>
      </c>
      <c r="B400" s="31">
        <v>16</v>
      </c>
      <c r="C400" s="31">
        <v>8</v>
      </c>
      <c r="D400" s="31">
        <v>1</v>
      </c>
      <c r="E400" s="32" t="str">
        <f t="shared" si="12"/>
        <v>双鱼座8星武器</v>
      </c>
      <c r="F400" s="32">
        <f t="shared" si="13"/>
        <v>20016810</v>
      </c>
      <c r="G400" s="31">
        <v>85</v>
      </c>
      <c r="H400" s="31">
        <v>127</v>
      </c>
      <c r="N400" s="32">
        <f>INDEX(数值规划!$I$6:$I$14,星盘镶嵌!C400)</f>
        <v>85</v>
      </c>
      <c r="O400" s="32">
        <f>IF(D400=1,INDEX(数值规划!$J$6:$J$14,星盘镶嵌!C400),"")</f>
        <v>127</v>
      </c>
    </row>
    <row r="401" spans="1:15" ht="16.5" x14ac:dyDescent="0.2">
      <c r="A401" s="31">
        <v>398</v>
      </c>
      <c r="B401" s="31">
        <v>16</v>
      </c>
      <c r="C401" s="31">
        <v>8</v>
      </c>
      <c r="D401" s="31">
        <v>2</v>
      </c>
      <c r="E401" s="32" t="str">
        <f t="shared" si="12"/>
        <v>双鱼座8星头盔</v>
      </c>
      <c r="F401" s="32">
        <f t="shared" si="13"/>
        <v>20016820</v>
      </c>
      <c r="G401" s="31">
        <v>85</v>
      </c>
      <c r="H401" s="31" t="s">
        <v>253</v>
      </c>
      <c r="N401" s="32">
        <f>INDEX(数值规划!$I$6:$I$14,星盘镶嵌!C401)</f>
        <v>85</v>
      </c>
      <c r="O401" s="32" t="str">
        <f>IF(D401=1,INDEX(数值规划!$J$6:$J$14,星盘镶嵌!C401),"")</f>
        <v/>
      </c>
    </row>
    <row r="402" spans="1:15" ht="16.5" x14ac:dyDescent="0.2">
      <c r="A402" s="31">
        <v>399</v>
      </c>
      <c r="B402" s="31">
        <v>16</v>
      </c>
      <c r="C402" s="31">
        <v>8</v>
      </c>
      <c r="D402" s="31">
        <v>3</v>
      </c>
      <c r="E402" s="32" t="str">
        <f t="shared" si="12"/>
        <v>双鱼座8星肩甲</v>
      </c>
      <c r="F402" s="32">
        <f t="shared" si="13"/>
        <v>20016830</v>
      </c>
      <c r="G402" s="31">
        <v>85</v>
      </c>
      <c r="H402" s="31" t="s">
        <v>253</v>
      </c>
      <c r="N402" s="32">
        <f>INDEX(数值规划!$I$6:$I$14,星盘镶嵌!C402)</f>
        <v>85</v>
      </c>
      <c r="O402" s="32" t="str">
        <f>IF(D402=1,INDEX(数值规划!$J$6:$J$14,星盘镶嵌!C402),"")</f>
        <v/>
      </c>
    </row>
    <row r="403" spans="1:15" ht="16.5" x14ac:dyDescent="0.2">
      <c r="A403" s="31">
        <v>400</v>
      </c>
      <c r="B403" s="31">
        <v>16</v>
      </c>
      <c r="C403" s="31">
        <v>8</v>
      </c>
      <c r="D403" s="31">
        <v>4</v>
      </c>
      <c r="E403" s="32" t="str">
        <f t="shared" si="12"/>
        <v>双鱼座8星衣服</v>
      </c>
      <c r="F403" s="32">
        <f t="shared" si="13"/>
        <v>20016840</v>
      </c>
      <c r="G403" s="31">
        <v>85</v>
      </c>
      <c r="H403" s="31" t="s">
        <v>253</v>
      </c>
      <c r="N403" s="32">
        <f>INDEX(数值规划!$I$6:$I$14,星盘镶嵌!C403)</f>
        <v>85</v>
      </c>
      <c r="O403" s="32" t="str">
        <f>IF(D403=1,INDEX(数值规划!$J$6:$J$14,星盘镶嵌!C403),"")</f>
        <v/>
      </c>
    </row>
    <row r="404" spans="1:15" ht="16.5" x14ac:dyDescent="0.2">
      <c r="A404" s="31">
        <v>401</v>
      </c>
      <c r="B404" s="31">
        <v>16</v>
      </c>
      <c r="C404" s="31">
        <v>8</v>
      </c>
      <c r="D404" s="31">
        <v>5</v>
      </c>
      <c r="E404" s="32" t="str">
        <f t="shared" si="12"/>
        <v>双鱼座8星裤子</v>
      </c>
      <c r="F404" s="32">
        <f t="shared" si="13"/>
        <v>20016850</v>
      </c>
      <c r="G404" s="31">
        <v>85</v>
      </c>
      <c r="H404" s="31" t="s">
        <v>253</v>
      </c>
      <c r="N404" s="32">
        <f>INDEX(数值规划!$I$6:$I$14,星盘镶嵌!C404)</f>
        <v>85</v>
      </c>
      <c r="O404" s="32" t="str">
        <f>IF(D404=1,INDEX(数值规划!$J$6:$J$14,星盘镶嵌!C404),"")</f>
        <v/>
      </c>
    </row>
    <row r="405" spans="1:15" ht="16.5" x14ac:dyDescent="0.2">
      <c r="A405" s="31">
        <v>402</v>
      </c>
      <c r="B405" s="31">
        <v>16</v>
      </c>
      <c r="C405" s="31">
        <v>8</v>
      </c>
      <c r="D405" s="31">
        <v>6</v>
      </c>
      <c r="E405" s="32" t="str">
        <f t="shared" si="12"/>
        <v>双鱼座8星鞋子</v>
      </c>
      <c r="F405" s="32">
        <f t="shared" si="13"/>
        <v>20016860</v>
      </c>
      <c r="G405" s="31">
        <v>85</v>
      </c>
      <c r="H405" s="31" t="s">
        <v>253</v>
      </c>
      <c r="N405" s="32">
        <f>INDEX(数值规划!$I$6:$I$14,星盘镶嵌!C405)</f>
        <v>85</v>
      </c>
      <c r="O405" s="32" t="str">
        <f>IF(D405=1,INDEX(数值规划!$J$6:$J$14,星盘镶嵌!C405),"")</f>
        <v/>
      </c>
    </row>
    <row r="406" spans="1:15" ht="16.5" x14ac:dyDescent="0.2">
      <c r="A406" s="31">
        <v>403</v>
      </c>
      <c r="B406" s="31">
        <v>16</v>
      </c>
      <c r="C406" s="31">
        <v>9</v>
      </c>
      <c r="D406" s="31">
        <v>1</v>
      </c>
      <c r="E406" s="32" t="str">
        <f t="shared" si="12"/>
        <v>双鱼座9星武器</v>
      </c>
      <c r="F406" s="32">
        <f t="shared" si="13"/>
        <v>20016910</v>
      </c>
      <c r="G406" s="31">
        <v>200</v>
      </c>
      <c r="H406" s="31">
        <v>300</v>
      </c>
      <c r="N406" s="32">
        <f>INDEX(数值规划!$I$6:$I$14,星盘镶嵌!C406)</f>
        <v>200</v>
      </c>
      <c r="O406" s="32">
        <f>IF(D406=1,INDEX(数值规划!$J$6:$J$14,星盘镶嵌!C406),"")</f>
        <v>300</v>
      </c>
    </row>
    <row r="407" spans="1:15" ht="16.5" x14ac:dyDescent="0.2">
      <c r="A407" s="31">
        <v>404</v>
      </c>
      <c r="B407" s="31">
        <v>16</v>
      </c>
      <c r="C407" s="31">
        <v>9</v>
      </c>
      <c r="D407" s="31">
        <v>2</v>
      </c>
      <c r="E407" s="32" t="str">
        <f t="shared" si="12"/>
        <v>双鱼座9星头盔</v>
      </c>
      <c r="F407" s="32">
        <f t="shared" si="13"/>
        <v>20016920</v>
      </c>
      <c r="G407" s="31">
        <v>200</v>
      </c>
      <c r="H407" s="31" t="s">
        <v>253</v>
      </c>
      <c r="N407" s="32">
        <f>INDEX(数值规划!$I$6:$I$14,星盘镶嵌!C407)</f>
        <v>200</v>
      </c>
      <c r="O407" s="32" t="str">
        <f>IF(D407=1,INDEX(数值规划!$J$6:$J$14,星盘镶嵌!C407),"")</f>
        <v/>
      </c>
    </row>
    <row r="408" spans="1:15" ht="16.5" x14ac:dyDescent="0.2">
      <c r="A408" s="31">
        <v>405</v>
      </c>
      <c r="B408" s="31">
        <v>16</v>
      </c>
      <c r="C408" s="31">
        <v>9</v>
      </c>
      <c r="D408" s="31">
        <v>3</v>
      </c>
      <c r="E408" s="32" t="str">
        <f t="shared" si="12"/>
        <v>双鱼座9星肩甲</v>
      </c>
      <c r="F408" s="32">
        <f t="shared" si="13"/>
        <v>20016930</v>
      </c>
      <c r="G408" s="31">
        <v>200</v>
      </c>
      <c r="H408" s="31" t="s">
        <v>253</v>
      </c>
      <c r="N408" s="32">
        <f>INDEX(数值规划!$I$6:$I$14,星盘镶嵌!C408)</f>
        <v>200</v>
      </c>
      <c r="O408" s="32" t="str">
        <f>IF(D408=1,INDEX(数值规划!$J$6:$J$14,星盘镶嵌!C408),"")</f>
        <v/>
      </c>
    </row>
    <row r="409" spans="1:15" ht="16.5" x14ac:dyDescent="0.2">
      <c r="A409" s="31">
        <v>406</v>
      </c>
      <c r="B409" s="31">
        <v>16</v>
      </c>
      <c r="C409" s="31">
        <v>9</v>
      </c>
      <c r="D409" s="31">
        <v>4</v>
      </c>
      <c r="E409" s="32" t="str">
        <f t="shared" si="12"/>
        <v>双鱼座9星衣服</v>
      </c>
      <c r="F409" s="32">
        <f t="shared" si="13"/>
        <v>20016940</v>
      </c>
      <c r="G409" s="31">
        <v>200</v>
      </c>
      <c r="H409" s="31" t="s">
        <v>253</v>
      </c>
      <c r="N409" s="32">
        <f>INDEX(数值规划!$I$6:$I$14,星盘镶嵌!C409)</f>
        <v>200</v>
      </c>
      <c r="O409" s="32" t="str">
        <f>IF(D409=1,INDEX(数值规划!$J$6:$J$14,星盘镶嵌!C409),"")</f>
        <v/>
      </c>
    </row>
    <row r="410" spans="1:15" ht="16.5" x14ac:dyDescent="0.2">
      <c r="A410" s="31">
        <v>407</v>
      </c>
      <c r="B410" s="31">
        <v>16</v>
      </c>
      <c r="C410" s="31">
        <v>9</v>
      </c>
      <c r="D410" s="31">
        <v>5</v>
      </c>
      <c r="E410" s="32" t="str">
        <f t="shared" si="12"/>
        <v>双鱼座9星裤子</v>
      </c>
      <c r="F410" s="32">
        <f t="shared" si="13"/>
        <v>20016950</v>
      </c>
      <c r="G410" s="31">
        <v>200</v>
      </c>
      <c r="H410" s="31" t="s">
        <v>253</v>
      </c>
      <c r="N410" s="32">
        <f>INDEX(数值规划!$I$6:$I$14,星盘镶嵌!C410)</f>
        <v>200</v>
      </c>
      <c r="O410" s="32" t="str">
        <f>IF(D410=1,INDEX(数值规划!$J$6:$J$14,星盘镶嵌!C410),"")</f>
        <v/>
      </c>
    </row>
    <row r="411" spans="1:15" ht="16.5" x14ac:dyDescent="0.2">
      <c r="A411" s="31">
        <v>408</v>
      </c>
      <c r="B411" s="31">
        <v>16</v>
      </c>
      <c r="C411" s="31">
        <v>9</v>
      </c>
      <c r="D411" s="31">
        <v>6</v>
      </c>
      <c r="E411" s="32" t="str">
        <f t="shared" si="12"/>
        <v>双鱼座9星鞋子</v>
      </c>
      <c r="F411" s="32">
        <f t="shared" si="13"/>
        <v>20016960</v>
      </c>
      <c r="G411" s="31">
        <v>200</v>
      </c>
      <c r="H411" s="31" t="s">
        <v>253</v>
      </c>
      <c r="N411" s="32">
        <f>INDEX(数值规划!$I$6:$I$14,星盘镶嵌!C411)</f>
        <v>200</v>
      </c>
      <c r="O411" s="32" t="str">
        <f>IF(D411=1,INDEX(数值规划!$J$6:$J$14,星盘镶嵌!C411),"")</f>
        <v/>
      </c>
    </row>
  </sheetData>
  <phoneticPr fontId="2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C82117A-D3E2-4D69-9718-C2975703E6C6}">
  <dimension ref="A1:AI2804"/>
  <sheetViews>
    <sheetView topLeftCell="A7" workbookViewId="0">
      <selection activeCell="G23" sqref="G23"/>
    </sheetView>
  </sheetViews>
  <sheetFormatPr defaultRowHeight="14.25" x14ac:dyDescent="0.2"/>
  <cols>
    <col min="2" max="2" width="11.625" customWidth="1"/>
    <col min="3" max="3" width="11.5" customWidth="1"/>
    <col min="4" max="4" width="10.5" customWidth="1"/>
    <col min="5" max="5" width="10.75" customWidth="1"/>
    <col min="6" max="6" width="10" customWidth="1"/>
    <col min="7" max="7" width="26.375" customWidth="1"/>
    <col min="8" max="8" width="17.75" customWidth="1"/>
    <col min="9" max="9" width="16.25" customWidth="1"/>
    <col min="10" max="10" width="16.875" customWidth="1"/>
    <col min="11" max="11" width="16" customWidth="1"/>
    <col min="12" max="12" width="17.5" customWidth="1"/>
    <col min="13" max="13" width="17.875" customWidth="1"/>
    <col min="14" max="14" width="10.375" customWidth="1"/>
  </cols>
  <sheetData>
    <row r="1" spans="1:35" ht="15" x14ac:dyDescent="0.2">
      <c r="A1" s="26" t="s">
        <v>212</v>
      </c>
      <c r="B1" s="26" t="s">
        <v>213</v>
      </c>
      <c r="C1" s="26" t="s">
        <v>254</v>
      </c>
      <c r="D1" s="26" t="s">
        <v>256</v>
      </c>
      <c r="E1" s="26" t="s">
        <v>255</v>
      </c>
      <c r="F1" s="26" t="s">
        <v>262</v>
      </c>
      <c r="G1" s="26" t="s">
        <v>234</v>
      </c>
      <c r="H1" s="26" t="s">
        <v>257</v>
      </c>
      <c r="I1" s="26" t="s">
        <v>258</v>
      </c>
      <c r="J1" s="26" t="s">
        <v>259</v>
      </c>
      <c r="K1" s="26" t="s">
        <v>260</v>
      </c>
      <c r="L1" s="26" t="s">
        <v>272</v>
      </c>
      <c r="M1" s="26" t="s">
        <v>261</v>
      </c>
      <c r="N1" s="26" t="s">
        <v>263</v>
      </c>
    </row>
    <row r="2" spans="1:35" x14ac:dyDescent="0.2">
      <c r="A2" t="s">
        <v>248</v>
      </c>
      <c r="B2" t="s">
        <v>248</v>
      </c>
      <c r="C2" t="s">
        <v>248</v>
      </c>
      <c r="D2" t="s">
        <v>248</v>
      </c>
      <c r="E2" t="s">
        <v>248</v>
      </c>
      <c r="F2" t="s">
        <v>248</v>
      </c>
      <c r="G2" t="s">
        <v>249</v>
      </c>
      <c r="H2" t="s">
        <v>250</v>
      </c>
      <c r="I2" t="s">
        <v>250</v>
      </c>
      <c r="J2" t="s">
        <v>250</v>
      </c>
      <c r="K2" t="s">
        <v>250</v>
      </c>
      <c r="L2" t="s">
        <v>250</v>
      </c>
      <c r="M2" t="s">
        <v>250</v>
      </c>
      <c r="N2" t="s">
        <v>250</v>
      </c>
      <c r="Q2" s="32"/>
    </row>
    <row r="3" spans="1:35" ht="17.25" x14ac:dyDescent="0.2">
      <c r="A3" s="27" t="s">
        <v>241</v>
      </c>
      <c r="B3" s="27" t="s">
        <v>242</v>
      </c>
      <c r="C3" s="27" t="s">
        <v>264</v>
      </c>
      <c r="D3" s="27" t="s">
        <v>265</v>
      </c>
      <c r="E3" s="27" t="s">
        <v>266</v>
      </c>
      <c r="F3" s="27" t="s">
        <v>267</v>
      </c>
      <c r="G3" s="27" t="s">
        <v>245</v>
      </c>
      <c r="H3" s="27" t="s">
        <v>268</v>
      </c>
      <c r="I3" s="27" t="s">
        <v>269</v>
      </c>
      <c r="J3" s="27" t="s">
        <v>270</v>
      </c>
      <c r="K3" s="27" t="s">
        <v>271</v>
      </c>
      <c r="L3" s="27" t="s">
        <v>273</v>
      </c>
      <c r="M3" s="27" t="s">
        <v>274</v>
      </c>
      <c r="N3" s="27" t="s">
        <v>275</v>
      </c>
      <c r="Q3" s="30" t="s">
        <v>285</v>
      </c>
      <c r="T3">
        <v>4</v>
      </c>
      <c r="U3">
        <v>4</v>
      </c>
      <c r="V3">
        <v>4</v>
      </c>
      <c r="W3">
        <v>4</v>
      </c>
      <c r="X3">
        <v>1</v>
      </c>
      <c r="Y3">
        <v>2</v>
      </c>
      <c r="Z3">
        <v>3</v>
      </c>
      <c r="AA3">
        <v>1</v>
      </c>
      <c r="AB3">
        <v>2</v>
      </c>
      <c r="AC3">
        <v>3</v>
      </c>
      <c r="AD3">
        <v>1</v>
      </c>
      <c r="AE3">
        <v>2</v>
      </c>
      <c r="AF3">
        <v>3</v>
      </c>
      <c r="AG3">
        <v>1</v>
      </c>
      <c r="AH3">
        <v>2</v>
      </c>
      <c r="AI3">
        <v>3</v>
      </c>
    </row>
    <row r="4" spans="1:35" ht="16.5" x14ac:dyDescent="0.2">
      <c r="A4" s="31">
        <v>1</v>
      </c>
      <c r="B4" s="31">
        <v>1</v>
      </c>
      <c r="C4" s="31">
        <v>1</v>
      </c>
      <c r="D4" s="31">
        <v>1</v>
      </c>
      <c r="E4" s="31">
        <v>1</v>
      </c>
      <c r="F4" s="31">
        <v>0</v>
      </c>
      <c r="G4" s="31" t="str">
        <f>INDEX($T$4:$AI$4,B4)&amp;INDEX($T$5:$X$5,C4)&amp;"_"&amp;D4&amp;"线"&amp;E4&amp;"号天赋"&amp;IF(F4&gt;0,F4&amp;"级","解锁")</f>
        <v>凤凰座普攻_1线1号天赋解锁</v>
      </c>
      <c r="H4" s="32">
        <f>INDEX(数值规划!$AH$33:$AK$42,(特技天赋!C4-1)*2+特技天赋!D4,特技天赋!E4)</f>
        <v>15</v>
      </c>
      <c r="I4" s="32">
        <f>INDEX(数值规划!$N$32:$Y$231,(((C4-1)*2+(D4-1))*4+(E4-1))*5+F4+1,(INDEX($T$3:$AI$3,B4)-1)*3+1)</f>
        <v>14</v>
      </c>
      <c r="J4" s="32">
        <f>INDEX(数值规划!$N$32:$Y$231,(((C4-1)*2+(D4-1))*4+(E4-1))*5+F4+1,(INDEX($T$3:$AI$3,B4)-1)*3+2)</f>
        <v>0</v>
      </c>
      <c r="K4" s="32">
        <f>INDEX(数值规划!$N$32:$Y$231,(((C4-1)*2+(D4-1))*4+(E4-1))*5+F4+1,(INDEX($T$3:$AI$3,B4)-1)*3+3)</f>
        <v>14</v>
      </c>
      <c r="L4" s="32">
        <f>(E4-1)*2+D4</f>
        <v>1</v>
      </c>
      <c r="M4" s="32">
        <f>INDEX(数值规划!$AL$33:$AL$42,(特技天赋!C4-1)*2+特技天赋!D4)</f>
        <v>2</v>
      </c>
      <c r="N4" s="31">
        <v>1</v>
      </c>
      <c r="Q4" s="32">
        <f>IF(特技天赋!F4&gt;0,INDEX(数值规划!$F$32:$F$63,(特技天赋!E4-1)*4+特技天赋!F4),E4)</f>
        <v>1</v>
      </c>
      <c r="T4" t="s">
        <v>218</v>
      </c>
      <c r="U4" t="s">
        <v>219</v>
      </c>
      <c r="V4" t="s">
        <v>220</v>
      </c>
      <c r="W4" t="s">
        <v>221</v>
      </c>
      <c r="X4" t="s">
        <v>222</v>
      </c>
      <c r="Y4" s="35" t="s">
        <v>223</v>
      </c>
      <c r="Z4" s="25" t="s">
        <v>224</v>
      </c>
      <c r="AA4" s="25" t="s">
        <v>225</v>
      </c>
      <c r="AB4" s="25" t="s">
        <v>226</v>
      </c>
      <c r="AC4" s="25" t="s">
        <v>227</v>
      </c>
      <c r="AD4" s="25" t="s">
        <v>228</v>
      </c>
      <c r="AE4" s="25" t="s">
        <v>229</v>
      </c>
      <c r="AF4" s="25" t="s">
        <v>230</v>
      </c>
      <c r="AG4" s="25" t="s">
        <v>231</v>
      </c>
      <c r="AH4" s="25" t="s">
        <v>232</v>
      </c>
      <c r="AI4" s="25" t="s">
        <v>233</v>
      </c>
    </row>
    <row r="5" spans="1:35" ht="16.5" x14ac:dyDescent="0.2">
      <c r="A5" s="31">
        <v>2</v>
      </c>
      <c r="B5" s="31">
        <v>1</v>
      </c>
      <c r="C5" s="31">
        <v>1</v>
      </c>
      <c r="D5" s="31">
        <v>1</v>
      </c>
      <c r="E5" s="31">
        <v>1</v>
      </c>
      <c r="F5" s="31">
        <v>1</v>
      </c>
      <c r="G5" s="31" t="str">
        <f t="shared" ref="G5:G68" si="0">INDEX($T$4:$AI$4,B5)&amp;INDEX($T$5:$X$5,C5)&amp;"_"&amp;D5&amp;"线"&amp;E5&amp;"号天赋"&amp;IF(F5&gt;0,F5&amp;"级","解锁")</f>
        <v>凤凰座普攻_1线1号天赋1级</v>
      </c>
      <c r="H5" s="32">
        <f>INDEX(数值规划!$AH$33:$AK$42,(特技天赋!C5-1)*2+特技天赋!D5,特技天赋!E5)</f>
        <v>15</v>
      </c>
      <c r="I5" s="32">
        <f>INDEX(数值规划!$N$32:$Y$231,(((C5-1)*2+(D5-1))*4+(E5-1))*5+F5+1,(INDEX($T$3:$AI$3,B5)-1)*3+1)</f>
        <v>21</v>
      </c>
      <c r="J5" s="32">
        <f>INDEX(数值规划!$N$32:$Y$231,(((C5-1)*2+(D5-1))*4+(E5-1))*5+F5+1,(INDEX($T$3:$AI$3,B5)-1)*3+2)</f>
        <v>0</v>
      </c>
      <c r="K5" s="32">
        <f>INDEX(数值规划!$N$32:$Y$231,(((C5-1)*2+(D5-1))*4+(E5-1))*5+F5+1,(INDEX($T$3:$AI$3,B5)-1)*3+3)</f>
        <v>21</v>
      </c>
      <c r="L5" s="32">
        <f t="shared" ref="L5:L68" si="1">(E5-1)*2+D5</f>
        <v>1</v>
      </c>
      <c r="M5" s="32">
        <f>INDEX(数值规划!$AL$33:$AL$42,(特技天赋!C5-1)*2+特技天赋!D5)</f>
        <v>2</v>
      </c>
      <c r="N5" s="31">
        <v>19</v>
      </c>
      <c r="Q5" s="32">
        <f>IF(特技天赋!F5&gt;0,INDEX(数值规划!$F$32:$F$63,(特技天赋!E5-1)*4+特技天赋!F5),E5)</f>
        <v>19</v>
      </c>
      <c r="T5" t="s">
        <v>276</v>
      </c>
      <c r="U5" t="s">
        <v>277</v>
      </c>
      <c r="V5" t="s">
        <v>278</v>
      </c>
      <c r="W5" t="s">
        <v>279</v>
      </c>
      <c r="X5" t="s">
        <v>280</v>
      </c>
    </row>
    <row r="6" spans="1:35" ht="16.5" x14ac:dyDescent="0.2">
      <c r="A6" s="31">
        <v>3</v>
      </c>
      <c r="B6" s="31">
        <v>1</v>
      </c>
      <c r="C6" s="31">
        <v>1</v>
      </c>
      <c r="D6" s="31">
        <v>1</v>
      </c>
      <c r="E6" s="31">
        <v>1</v>
      </c>
      <c r="F6" s="31">
        <v>2</v>
      </c>
      <c r="G6" s="31" t="str">
        <f t="shared" si="0"/>
        <v>凤凰座普攻_1线1号天赋2级</v>
      </c>
      <c r="H6" s="32">
        <f>INDEX(数值规划!$AH$33:$AK$42,(特技天赋!C6-1)*2+特技天赋!D6,特技天赋!E6)</f>
        <v>15</v>
      </c>
      <c r="I6" s="32">
        <f>INDEX(数值规划!$N$32:$Y$231,(((C6-1)*2+(D6-1))*4+(E6-1))*5+F6+1,(INDEX($T$3:$AI$3,B6)-1)*3+1)</f>
        <v>28</v>
      </c>
      <c r="J6" s="32">
        <f>INDEX(数值规划!$N$32:$Y$231,(((C6-1)*2+(D6-1))*4+(E6-1))*5+F6+1,(INDEX($T$3:$AI$3,B6)-1)*3+2)</f>
        <v>0</v>
      </c>
      <c r="K6" s="32">
        <f>INDEX(数值规划!$N$32:$Y$231,(((C6-1)*2+(D6-1))*4+(E6-1))*5+F6+1,(INDEX($T$3:$AI$3,B6)-1)*3+3)</f>
        <v>28</v>
      </c>
      <c r="L6" s="32">
        <f t="shared" si="1"/>
        <v>1</v>
      </c>
      <c r="M6" s="32">
        <f>INDEX(数值规划!$AL$33:$AL$42,(特技天赋!C6-1)*2+特技天赋!D6)</f>
        <v>2</v>
      </c>
      <c r="N6" s="31">
        <v>29</v>
      </c>
      <c r="Q6" s="32">
        <f>IF(特技天赋!F6&gt;0,INDEX(数值规划!$F$32:$F$63,(特技天赋!E6-1)*4+特技天赋!F6),E6)</f>
        <v>29</v>
      </c>
    </row>
    <row r="7" spans="1:35" ht="16.5" x14ac:dyDescent="0.2">
      <c r="A7" s="31">
        <v>4</v>
      </c>
      <c r="B7" s="31">
        <v>1</v>
      </c>
      <c r="C7" s="31">
        <v>1</v>
      </c>
      <c r="D7" s="31">
        <v>1</v>
      </c>
      <c r="E7" s="31">
        <v>1</v>
      </c>
      <c r="F7" s="31">
        <v>3</v>
      </c>
      <c r="G7" s="31" t="str">
        <f t="shared" si="0"/>
        <v>凤凰座普攻_1线1号天赋3级</v>
      </c>
      <c r="H7" s="32">
        <f>INDEX(数值规划!$AH$33:$AK$42,(特技天赋!C7-1)*2+特技天赋!D7,特技天赋!E7)</f>
        <v>15</v>
      </c>
      <c r="I7" s="32">
        <f>INDEX(数值规划!$N$32:$Y$231,(((C7-1)*2+(D7-1))*4+(E7-1))*5+F7+1,(INDEX($T$3:$AI$3,B7)-1)*3+1)</f>
        <v>35</v>
      </c>
      <c r="J7" s="32">
        <f>INDEX(数值规划!$N$32:$Y$231,(((C7-1)*2+(D7-1))*4+(E7-1))*5+F7+1,(INDEX($T$3:$AI$3,B7)-1)*3+2)</f>
        <v>0</v>
      </c>
      <c r="K7" s="32">
        <f>INDEX(数值规划!$N$32:$Y$231,(((C7-1)*2+(D7-1))*4+(E7-1))*5+F7+1,(INDEX($T$3:$AI$3,B7)-1)*3+3)</f>
        <v>35</v>
      </c>
      <c r="L7" s="32">
        <f t="shared" si="1"/>
        <v>1</v>
      </c>
      <c r="M7" s="32">
        <f>INDEX(数值规划!$AL$33:$AL$42,(特技天赋!C7-1)*2+特技天赋!D7)</f>
        <v>2</v>
      </c>
      <c r="N7" s="31">
        <v>38</v>
      </c>
      <c r="Q7" s="32">
        <f>IF(特技天赋!F7&gt;0,INDEX(数值规划!$F$32:$F$63,(特技天赋!E7-1)*4+特技天赋!F7),E7)</f>
        <v>38</v>
      </c>
    </row>
    <row r="8" spans="1:35" ht="16.5" x14ac:dyDescent="0.2">
      <c r="A8" s="31">
        <v>5</v>
      </c>
      <c r="B8" s="31">
        <v>1</v>
      </c>
      <c r="C8" s="31">
        <v>1</v>
      </c>
      <c r="D8" s="31">
        <v>1</v>
      </c>
      <c r="E8" s="31">
        <v>1</v>
      </c>
      <c r="F8" s="31">
        <v>4</v>
      </c>
      <c r="G8" s="31" t="str">
        <f t="shared" si="0"/>
        <v>凤凰座普攻_1线1号天赋4级</v>
      </c>
      <c r="H8" s="32">
        <f>INDEX(数值规划!$AH$33:$AK$42,(特技天赋!C8-1)*2+特技天赋!D8,特技天赋!E8)</f>
        <v>15</v>
      </c>
      <c r="I8" s="32">
        <f>INDEX(数值规划!$N$32:$Y$231,(((C8-1)*2+(D8-1))*4+(E8-1))*5+F8+1,(INDEX($T$3:$AI$3,B8)-1)*3+1)</f>
        <v>42</v>
      </c>
      <c r="J8" s="32">
        <f>INDEX(数值规划!$N$32:$Y$231,(((C8-1)*2+(D8-1))*4+(E8-1))*5+F8+1,(INDEX($T$3:$AI$3,B8)-1)*3+2)</f>
        <v>0</v>
      </c>
      <c r="K8" s="32">
        <f>INDEX(数值规划!$N$32:$Y$231,(((C8-1)*2+(D8-1))*4+(E8-1))*5+F8+1,(INDEX($T$3:$AI$3,B8)-1)*3+3)</f>
        <v>42</v>
      </c>
      <c r="L8" s="32">
        <f t="shared" si="1"/>
        <v>1</v>
      </c>
      <c r="M8" s="32">
        <f>INDEX(数值规划!$AL$33:$AL$42,(特技天赋!C8-1)*2+特技天赋!D8)</f>
        <v>2</v>
      </c>
      <c r="N8" s="31">
        <v>58</v>
      </c>
      <c r="Q8" s="32">
        <f>IF(特技天赋!F8&gt;0,INDEX(数值规划!$F$32:$F$63,(特技天赋!E8-1)*4+特技天赋!F8),E8)</f>
        <v>58</v>
      </c>
    </row>
    <row r="9" spans="1:35" ht="16.5" x14ac:dyDescent="0.2">
      <c r="A9" s="31">
        <v>6</v>
      </c>
      <c r="B9" s="31">
        <v>1</v>
      </c>
      <c r="C9" s="31">
        <v>1</v>
      </c>
      <c r="D9" s="31">
        <v>1</v>
      </c>
      <c r="E9" s="31">
        <v>2</v>
      </c>
      <c r="F9" s="31">
        <v>0</v>
      </c>
      <c r="G9" s="31" t="str">
        <f t="shared" si="0"/>
        <v>凤凰座普攻_1线2号天赋解锁</v>
      </c>
      <c r="H9" s="32">
        <f>INDEX(数值规划!$AH$33:$AK$42,(特技天赋!C9-1)*2+特技天赋!D9,特技天赋!E9)</f>
        <v>35</v>
      </c>
      <c r="I9" s="32">
        <f>INDEX(数值规划!$N$32:$Y$231,(((C9-1)*2+(D9-1))*4+(E9-1))*5+F9+1,(INDEX($T$3:$AI$3,B9)-1)*3+1)</f>
        <v>21</v>
      </c>
      <c r="J9" s="32">
        <f>INDEX(数值规划!$N$32:$Y$231,(((C9-1)*2+(D9-1))*4+(E9-1))*5+F9+1,(INDEX($T$3:$AI$3,B9)-1)*3+2)</f>
        <v>0</v>
      </c>
      <c r="K9" s="32">
        <f>INDEX(数值规划!$N$32:$Y$231,(((C9-1)*2+(D9-1))*4+(E9-1))*5+F9+1,(INDEX($T$3:$AI$3,B9)-1)*3+3)</f>
        <v>21</v>
      </c>
      <c r="L9" s="32">
        <f t="shared" si="1"/>
        <v>3</v>
      </c>
      <c r="M9" s="32">
        <f>INDEX(数值规划!$AL$33:$AL$42,(特技天赋!C9-1)*2+特技天赋!D9)</f>
        <v>2</v>
      </c>
      <c r="N9" s="31">
        <v>2</v>
      </c>
      <c r="Q9" s="32">
        <f>IF(特技天赋!F9&gt;0,INDEX(数值规划!$F$32:$F$63,(特技天赋!E9-1)*4+特技天赋!F9),E9)</f>
        <v>2</v>
      </c>
    </row>
    <row r="10" spans="1:35" ht="16.5" x14ac:dyDescent="0.2">
      <c r="A10" s="31">
        <v>7</v>
      </c>
      <c r="B10" s="31">
        <v>1</v>
      </c>
      <c r="C10" s="31">
        <v>1</v>
      </c>
      <c r="D10" s="31">
        <v>1</v>
      </c>
      <c r="E10" s="31">
        <v>2</v>
      </c>
      <c r="F10" s="31">
        <v>1</v>
      </c>
      <c r="G10" s="31" t="str">
        <f t="shared" si="0"/>
        <v>凤凰座普攻_1线2号天赋1级</v>
      </c>
      <c r="H10" s="32">
        <f>INDEX(数值规划!$AH$33:$AK$42,(特技天赋!C10-1)*2+特技天赋!D10,特技天赋!E10)</f>
        <v>35</v>
      </c>
      <c r="I10" s="32">
        <f>INDEX(数值规划!$N$32:$Y$231,(((C10-1)*2+(D10-1))*4+(E10-1))*5+F10+1,(INDEX($T$3:$AI$3,B10)-1)*3+1)</f>
        <v>28</v>
      </c>
      <c r="J10" s="32">
        <f>INDEX(数值规划!$N$32:$Y$231,(((C10-1)*2+(D10-1))*4+(E10-1))*5+F10+1,(INDEX($T$3:$AI$3,B10)-1)*3+2)</f>
        <v>0</v>
      </c>
      <c r="K10" s="32">
        <f>INDEX(数值规划!$N$32:$Y$231,(((C10-1)*2+(D10-1))*4+(E10-1))*5+F10+1,(INDEX($T$3:$AI$3,B10)-1)*3+3)</f>
        <v>28</v>
      </c>
      <c r="L10" s="32">
        <f t="shared" si="1"/>
        <v>3</v>
      </c>
      <c r="M10" s="32">
        <f>INDEX(数值规划!$AL$33:$AL$42,(特技天赋!C10-1)*2+特技天赋!D10)</f>
        <v>2</v>
      </c>
      <c r="N10" s="31">
        <v>24</v>
      </c>
      <c r="Q10" s="32">
        <f>IF(特技天赋!F10&gt;0,INDEX(数值规划!$F$32:$F$63,(特技天赋!E10-1)*4+特技天赋!F10),E10)</f>
        <v>24</v>
      </c>
    </row>
    <row r="11" spans="1:35" ht="16.5" x14ac:dyDescent="0.2">
      <c r="A11" s="31">
        <v>8</v>
      </c>
      <c r="B11" s="31">
        <v>1</v>
      </c>
      <c r="C11" s="31">
        <v>1</v>
      </c>
      <c r="D11" s="31">
        <v>1</v>
      </c>
      <c r="E11" s="31">
        <v>2</v>
      </c>
      <c r="F11" s="31">
        <v>2</v>
      </c>
      <c r="G11" s="31" t="str">
        <f t="shared" si="0"/>
        <v>凤凰座普攻_1线2号天赋2级</v>
      </c>
      <c r="H11" s="32">
        <f>INDEX(数值规划!$AH$33:$AK$42,(特技天赋!C11-1)*2+特技天赋!D11,特技天赋!E11)</f>
        <v>35</v>
      </c>
      <c r="I11" s="32">
        <f>INDEX(数值规划!$N$32:$Y$231,(((C11-1)*2+(D11-1))*4+(E11-1))*5+F11+1,(INDEX($T$3:$AI$3,B11)-1)*3+1)</f>
        <v>35</v>
      </c>
      <c r="J11" s="32">
        <f>INDEX(数值规划!$N$32:$Y$231,(((C11-1)*2+(D11-1))*4+(E11-1))*5+F11+1,(INDEX($T$3:$AI$3,B11)-1)*3+2)</f>
        <v>0</v>
      </c>
      <c r="K11" s="32">
        <f>INDEX(数值规划!$N$32:$Y$231,(((C11-1)*2+(D11-1))*4+(E11-1))*5+F11+1,(INDEX($T$3:$AI$3,B11)-1)*3+3)</f>
        <v>35</v>
      </c>
      <c r="L11" s="32">
        <f t="shared" si="1"/>
        <v>3</v>
      </c>
      <c r="M11" s="32">
        <f>INDEX(数值规划!$AL$33:$AL$42,(特技天赋!C11-1)*2+特技天赋!D11)</f>
        <v>2</v>
      </c>
      <c r="N11" s="31">
        <v>36</v>
      </c>
      <c r="Q11" s="32">
        <f>IF(特技天赋!F11&gt;0,INDEX(数值规划!$F$32:$F$63,(特技天赋!E11-1)*4+特技天赋!F11),E11)</f>
        <v>36</v>
      </c>
    </row>
    <row r="12" spans="1:35" ht="16.5" x14ac:dyDescent="0.2">
      <c r="A12" s="31">
        <v>9</v>
      </c>
      <c r="B12" s="31">
        <v>1</v>
      </c>
      <c r="C12" s="31">
        <v>1</v>
      </c>
      <c r="D12" s="31">
        <v>1</v>
      </c>
      <c r="E12" s="31">
        <v>2</v>
      </c>
      <c r="F12" s="31">
        <v>3</v>
      </c>
      <c r="G12" s="31" t="str">
        <f t="shared" si="0"/>
        <v>凤凰座普攻_1线2号天赋3级</v>
      </c>
      <c r="H12" s="32">
        <f>INDEX(数值规划!$AH$33:$AK$42,(特技天赋!C12-1)*2+特技天赋!D12,特技天赋!E12)</f>
        <v>35</v>
      </c>
      <c r="I12" s="32">
        <f>INDEX(数值规划!$N$32:$Y$231,(((C12-1)*2+(D12-1))*4+(E12-1))*5+F12+1,(INDEX($T$3:$AI$3,B12)-1)*3+1)</f>
        <v>42</v>
      </c>
      <c r="J12" s="32">
        <f>INDEX(数值规划!$N$32:$Y$231,(((C12-1)*2+(D12-1))*4+(E12-1))*5+F12+1,(INDEX($T$3:$AI$3,B12)-1)*3+2)</f>
        <v>0</v>
      </c>
      <c r="K12" s="32">
        <f>INDEX(数值规划!$N$32:$Y$231,(((C12-1)*2+(D12-1))*4+(E12-1))*5+F12+1,(INDEX($T$3:$AI$3,B12)-1)*3+3)</f>
        <v>42</v>
      </c>
      <c r="L12" s="32">
        <f t="shared" si="1"/>
        <v>3</v>
      </c>
      <c r="M12" s="32">
        <f>INDEX(数值规划!$AL$33:$AL$42,(特技天赋!C12-1)*2+特技天赋!D12)</f>
        <v>2</v>
      </c>
      <c r="N12" s="31">
        <v>48</v>
      </c>
      <c r="Q12" s="32">
        <f>IF(特技天赋!F12&gt;0,INDEX(数值规划!$F$32:$F$63,(特技天赋!E12-1)*4+特技天赋!F12),E12)</f>
        <v>48</v>
      </c>
    </row>
    <row r="13" spans="1:35" ht="16.5" x14ac:dyDescent="0.2">
      <c r="A13" s="31">
        <v>10</v>
      </c>
      <c r="B13" s="31">
        <v>1</v>
      </c>
      <c r="C13" s="31">
        <v>1</v>
      </c>
      <c r="D13" s="31">
        <v>1</v>
      </c>
      <c r="E13" s="31">
        <v>2</v>
      </c>
      <c r="F13" s="31">
        <v>4</v>
      </c>
      <c r="G13" s="31" t="str">
        <f t="shared" si="0"/>
        <v>凤凰座普攻_1线2号天赋4级</v>
      </c>
      <c r="H13" s="32">
        <f>INDEX(数值规划!$AH$33:$AK$42,(特技天赋!C13-1)*2+特技天赋!D13,特技天赋!E13)</f>
        <v>35</v>
      </c>
      <c r="I13" s="32">
        <f>INDEX(数值规划!$N$32:$Y$231,(((C13-1)*2+(D13-1))*4+(E13-1))*5+F13+1,(INDEX($T$3:$AI$3,B13)-1)*3+1)</f>
        <v>49</v>
      </c>
      <c r="J13" s="32">
        <f>INDEX(数值规划!$N$32:$Y$231,(((C13-1)*2+(D13-1))*4+(E13-1))*5+F13+1,(INDEX($T$3:$AI$3,B13)-1)*3+2)</f>
        <v>0</v>
      </c>
      <c r="K13" s="32">
        <f>INDEX(数值规划!$N$32:$Y$231,(((C13-1)*2+(D13-1))*4+(E13-1))*5+F13+1,(INDEX($T$3:$AI$3,B13)-1)*3+3)</f>
        <v>49</v>
      </c>
      <c r="L13" s="32">
        <f t="shared" si="1"/>
        <v>3</v>
      </c>
      <c r="M13" s="32">
        <f>INDEX(数值规划!$AL$33:$AL$42,(特技天赋!C13-1)*2+特技天赋!D13)</f>
        <v>2</v>
      </c>
      <c r="N13" s="31">
        <v>72</v>
      </c>
      <c r="Q13" s="32">
        <f>IF(特技天赋!F13&gt;0,INDEX(数值规划!$F$32:$F$63,(特技天赋!E13-1)*4+特技天赋!F13),E13)</f>
        <v>72</v>
      </c>
    </row>
    <row r="14" spans="1:35" ht="16.5" x14ac:dyDescent="0.2">
      <c r="A14" s="31">
        <v>11</v>
      </c>
      <c r="B14" s="31">
        <v>1</v>
      </c>
      <c r="C14" s="31">
        <v>1</v>
      </c>
      <c r="D14" s="31">
        <v>2</v>
      </c>
      <c r="E14" s="31">
        <v>1</v>
      </c>
      <c r="F14" s="31">
        <v>0</v>
      </c>
      <c r="G14" s="31" t="str">
        <f t="shared" si="0"/>
        <v>凤凰座普攻_2线1号天赋解锁</v>
      </c>
      <c r="H14" s="32">
        <f>INDEX(数值规划!$AH$33:$AK$42,(特技天赋!C14-1)*2+特技天赋!D14,特技天赋!E14)</f>
        <v>25</v>
      </c>
      <c r="I14" s="32">
        <f>INDEX(数值规划!$N$32:$Y$231,(((C14-1)*2+(D14-1))*4+(E14-1))*5+F14+1,(INDEX($T$3:$AI$3,B14)-1)*3+1)</f>
        <v>0</v>
      </c>
      <c r="J14" s="32">
        <f>INDEX(数值规划!$N$32:$Y$231,(((C14-1)*2+(D14-1))*4+(E14-1))*5+F14+1,(INDEX($T$3:$AI$3,B14)-1)*3+2)</f>
        <v>14</v>
      </c>
      <c r="K14" s="32">
        <f>INDEX(数值规划!$N$32:$Y$231,(((C14-1)*2+(D14-1))*4+(E14-1))*5+F14+1,(INDEX($T$3:$AI$3,B14)-1)*3+3)</f>
        <v>14</v>
      </c>
      <c r="L14" s="32">
        <f t="shared" si="1"/>
        <v>2</v>
      </c>
      <c r="M14" s="32">
        <f>INDEX(数值规划!$AL$33:$AL$42,(特技天赋!C14-1)*2+特技天赋!D14)</f>
        <v>3</v>
      </c>
      <c r="N14" s="31">
        <v>1</v>
      </c>
      <c r="Q14" s="32">
        <f>IF(特技天赋!F14&gt;0,INDEX(数值规划!$F$32:$F$63,(特技天赋!E14-1)*4+特技天赋!F14),E14)</f>
        <v>1</v>
      </c>
    </row>
    <row r="15" spans="1:35" ht="16.5" x14ac:dyDescent="0.2">
      <c r="A15" s="31">
        <v>12</v>
      </c>
      <c r="B15" s="31">
        <v>1</v>
      </c>
      <c r="C15" s="31">
        <v>1</v>
      </c>
      <c r="D15" s="31">
        <v>2</v>
      </c>
      <c r="E15" s="31">
        <v>1</v>
      </c>
      <c r="F15" s="31">
        <v>1</v>
      </c>
      <c r="G15" s="31" t="str">
        <f t="shared" si="0"/>
        <v>凤凰座普攻_2线1号天赋1级</v>
      </c>
      <c r="H15" s="32">
        <f>INDEX(数值规划!$AH$33:$AK$42,(特技天赋!C15-1)*2+特技天赋!D15,特技天赋!E15)</f>
        <v>25</v>
      </c>
      <c r="I15" s="32">
        <f>INDEX(数值规划!$N$32:$Y$231,(((C15-1)*2+(D15-1))*4+(E15-1))*5+F15+1,(INDEX($T$3:$AI$3,B15)-1)*3+1)</f>
        <v>0</v>
      </c>
      <c r="J15" s="32">
        <f>INDEX(数值规划!$N$32:$Y$231,(((C15-1)*2+(D15-1))*4+(E15-1))*5+F15+1,(INDEX($T$3:$AI$3,B15)-1)*3+2)</f>
        <v>21</v>
      </c>
      <c r="K15" s="32">
        <f>INDEX(数值规划!$N$32:$Y$231,(((C15-1)*2+(D15-1))*4+(E15-1))*5+F15+1,(INDEX($T$3:$AI$3,B15)-1)*3+3)</f>
        <v>21</v>
      </c>
      <c r="L15" s="32">
        <f t="shared" si="1"/>
        <v>2</v>
      </c>
      <c r="M15" s="32">
        <f>INDEX(数值规划!$AL$33:$AL$42,(特技天赋!C15-1)*2+特技天赋!D15)</f>
        <v>3</v>
      </c>
      <c r="N15" s="31">
        <v>19</v>
      </c>
      <c r="Q15" s="32">
        <f>IF(特技天赋!F15&gt;0,INDEX(数值规划!$F$32:$F$63,(特技天赋!E15-1)*4+特技天赋!F15),E15)</f>
        <v>19</v>
      </c>
    </row>
    <row r="16" spans="1:35" ht="16.5" x14ac:dyDescent="0.2">
      <c r="A16" s="31">
        <v>13</v>
      </c>
      <c r="B16" s="31">
        <v>1</v>
      </c>
      <c r="C16" s="31">
        <v>1</v>
      </c>
      <c r="D16" s="31">
        <v>2</v>
      </c>
      <c r="E16" s="31">
        <v>1</v>
      </c>
      <c r="F16" s="31">
        <v>2</v>
      </c>
      <c r="G16" s="31" t="str">
        <f t="shared" si="0"/>
        <v>凤凰座普攻_2线1号天赋2级</v>
      </c>
      <c r="H16" s="32">
        <f>INDEX(数值规划!$AH$33:$AK$42,(特技天赋!C16-1)*2+特技天赋!D16,特技天赋!E16)</f>
        <v>25</v>
      </c>
      <c r="I16" s="32">
        <f>INDEX(数值规划!$N$32:$Y$231,(((C16-1)*2+(D16-1))*4+(E16-1))*5+F16+1,(INDEX($T$3:$AI$3,B16)-1)*3+1)</f>
        <v>0</v>
      </c>
      <c r="J16" s="32">
        <f>INDEX(数值规划!$N$32:$Y$231,(((C16-1)*2+(D16-1))*4+(E16-1))*5+F16+1,(INDEX($T$3:$AI$3,B16)-1)*3+2)</f>
        <v>28</v>
      </c>
      <c r="K16" s="32">
        <f>INDEX(数值规划!$N$32:$Y$231,(((C16-1)*2+(D16-1))*4+(E16-1))*5+F16+1,(INDEX($T$3:$AI$3,B16)-1)*3+3)</f>
        <v>28</v>
      </c>
      <c r="L16" s="32">
        <f t="shared" si="1"/>
        <v>2</v>
      </c>
      <c r="M16" s="32">
        <f>INDEX(数值规划!$AL$33:$AL$42,(特技天赋!C16-1)*2+特技天赋!D16)</f>
        <v>3</v>
      </c>
      <c r="N16" s="31">
        <v>29</v>
      </c>
      <c r="Q16" s="32">
        <f>IF(特技天赋!F16&gt;0,INDEX(数值规划!$F$32:$F$63,(特技天赋!E16-1)*4+特技天赋!F16),E16)</f>
        <v>29</v>
      </c>
    </row>
    <row r="17" spans="1:17" ht="16.5" x14ac:dyDescent="0.2">
      <c r="A17" s="31">
        <v>14</v>
      </c>
      <c r="B17" s="31">
        <v>1</v>
      </c>
      <c r="C17" s="31">
        <v>1</v>
      </c>
      <c r="D17" s="31">
        <v>2</v>
      </c>
      <c r="E17" s="31">
        <v>1</v>
      </c>
      <c r="F17" s="31">
        <v>3</v>
      </c>
      <c r="G17" s="31" t="str">
        <f t="shared" si="0"/>
        <v>凤凰座普攻_2线1号天赋3级</v>
      </c>
      <c r="H17" s="32">
        <f>INDEX(数值规划!$AH$33:$AK$42,(特技天赋!C17-1)*2+特技天赋!D17,特技天赋!E17)</f>
        <v>25</v>
      </c>
      <c r="I17" s="32">
        <f>INDEX(数值规划!$N$32:$Y$231,(((C17-1)*2+(D17-1))*4+(E17-1))*5+F17+1,(INDEX($T$3:$AI$3,B17)-1)*3+1)</f>
        <v>0</v>
      </c>
      <c r="J17" s="32">
        <f>INDEX(数值规划!$N$32:$Y$231,(((C17-1)*2+(D17-1))*4+(E17-1))*5+F17+1,(INDEX($T$3:$AI$3,B17)-1)*3+2)</f>
        <v>35</v>
      </c>
      <c r="K17" s="32">
        <f>INDEX(数值规划!$N$32:$Y$231,(((C17-1)*2+(D17-1))*4+(E17-1))*5+F17+1,(INDEX($T$3:$AI$3,B17)-1)*3+3)</f>
        <v>35</v>
      </c>
      <c r="L17" s="32">
        <f t="shared" si="1"/>
        <v>2</v>
      </c>
      <c r="M17" s="32">
        <f>INDEX(数值规划!$AL$33:$AL$42,(特技天赋!C17-1)*2+特技天赋!D17)</f>
        <v>3</v>
      </c>
      <c r="N17" s="31">
        <v>38</v>
      </c>
      <c r="Q17" s="32">
        <f>IF(特技天赋!F17&gt;0,INDEX(数值规划!$F$32:$F$63,(特技天赋!E17-1)*4+特技天赋!F17),E17)</f>
        <v>38</v>
      </c>
    </row>
    <row r="18" spans="1:17" ht="16.5" x14ac:dyDescent="0.2">
      <c r="A18" s="31">
        <v>15</v>
      </c>
      <c r="B18" s="31">
        <v>1</v>
      </c>
      <c r="C18" s="31">
        <v>1</v>
      </c>
      <c r="D18" s="31">
        <v>2</v>
      </c>
      <c r="E18" s="31">
        <v>1</v>
      </c>
      <c r="F18" s="31">
        <v>4</v>
      </c>
      <c r="G18" s="31" t="str">
        <f t="shared" si="0"/>
        <v>凤凰座普攻_2线1号天赋4级</v>
      </c>
      <c r="H18" s="32">
        <f>INDEX(数值规划!$AH$33:$AK$42,(特技天赋!C18-1)*2+特技天赋!D18,特技天赋!E18)</f>
        <v>25</v>
      </c>
      <c r="I18" s="32">
        <f>INDEX(数值规划!$N$32:$Y$231,(((C18-1)*2+(D18-1))*4+(E18-1))*5+F18+1,(INDEX($T$3:$AI$3,B18)-1)*3+1)</f>
        <v>0</v>
      </c>
      <c r="J18" s="32">
        <f>INDEX(数值规划!$N$32:$Y$231,(((C18-1)*2+(D18-1))*4+(E18-1))*5+F18+1,(INDEX($T$3:$AI$3,B18)-1)*3+2)</f>
        <v>42</v>
      </c>
      <c r="K18" s="32">
        <f>INDEX(数值规划!$N$32:$Y$231,(((C18-1)*2+(D18-1))*4+(E18-1))*5+F18+1,(INDEX($T$3:$AI$3,B18)-1)*3+3)</f>
        <v>42</v>
      </c>
      <c r="L18" s="32">
        <f t="shared" si="1"/>
        <v>2</v>
      </c>
      <c r="M18" s="32">
        <f>INDEX(数值规划!$AL$33:$AL$42,(特技天赋!C18-1)*2+特技天赋!D18)</f>
        <v>3</v>
      </c>
      <c r="N18" s="31">
        <v>58</v>
      </c>
      <c r="Q18" s="32">
        <f>IF(特技天赋!F18&gt;0,INDEX(数值规划!$F$32:$F$63,(特技天赋!E18-1)*4+特技天赋!F18),E18)</f>
        <v>58</v>
      </c>
    </row>
    <row r="19" spans="1:17" ht="16.5" x14ac:dyDescent="0.2">
      <c r="A19" s="31">
        <v>16</v>
      </c>
      <c r="B19" s="31">
        <v>1</v>
      </c>
      <c r="C19" s="31">
        <v>1</v>
      </c>
      <c r="D19" s="31">
        <v>2</v>
      </c>
      <c r="E19" s="31">
        <v>2</v>
      </c>
      <c r="F19" s="31">
        <v>0</v>
      </c>
      <c r="G19" s="31" t="str">
        <f t="shared" si="0"/>
        <v>凤凰座普攻_2线2号天赋解锁</v>
      </c>
      <c r="H19" s="32">
        <f>INDEX(数值规划!$AH$33:$AK$42,(特技天赋!C19-1)*2+特技天赋!D19,特技天赋!E19)</f>
        <v>45</v>
      </c>
      <c r="I19" s="32">
        <f>INDEX(数值规划!$N$32:$Y$231,(((C19-1)*2+(D19-1))*4+(E19-1))*5+F19+1,(INDEX($T$3:$AI$3,B19)-1)*3+1)</f>
        <v>0</v>
      </c>
      <c r="J19" s="32">
        <f>INDEX(数值规划!$N$32:$Y$231,(((C19-1)*2+(D19-1))*4+(E19-1))*5+F19+1,(INDEX($T$3:$AI$3,B19)-1)*3+2)</f>
        <v>21</v>
      </c>
      <c r="K19" s="32">
        <f>INDEX(数值规划!$N$32:$Y$231,(((C19-1)*2+(D19-1))*4+(E19-1))*5+F19+1,(INDEX($T$3:$AI$3,B19)-1)*3+3)</f>
        <v>21</v>
      </c>
      <c r="L19" s="32">
        <f t="shared" si="1"/>
        <v>4</v>
      </c>
      <c r="M19" s="32">
        <f>INDEX(数值规划!$AL$33:$AL$42,(特技天赋!C19-1)*2+特技天赋!D19)</f>
        <v>3</v>
      </c>
      <c r="N19" s="31">
        <v>2</v>
      </c>
      <c r="Q19" s="32">
        <f>IF(特技天赋!F19&gt;0,INDEX(数值规划!$F$32:$F$63,(特技天赋!E19-1)*4+特技天赋!F19),E19)</f>
        <v>2</v>
      </c>
    </row>
    <row r="20" spans="1:17" ht="16.5" x14ac:dyDescent="0.2">
      <c r="A20" s="31">
        <v>17</v>
      </c>
      <c r="B20" s="31">
        <v>1</v>
      </c>
      <c r="C20" s="31">
        <v>1</v>
      </c>
      <c r="D20" s="31">
        <v>2</v>
      </c>
      <c r="E20" s="31">
        <v>2</v>
      </c>
      <c r="F20" s="31">
        <v>1</v>
      </c>
      <c r="G20" s="31" t="str">
        <f t="shared" si="0"/>
        <v>凤凰座普攻_2线2号天赋1级</v>
      </c>
      <c r="H20" s="32">
        <f>INDEX(数值规划!$AH$33:$AK$42,(特技天赋!C20-1)*2+特技天赋!D20,特技天赋!E20)</f>
        <v>45</v>
      </c>
      <c r="I20" s="32">
        <f>INDEX(数值规划!$N$32:$Y$231,(((C20-1)*2+(D20-1))*4+(E20-1))*5+F20+1,(INDEX($T$3:$AI$3,B20)-1)*3+1)</f>
        <v>0</v>
      </c>
      <c r="J20" s="32">
        <f>INDEX(数值规划!$N$32:$Y$231,(((C20-1)*2+(D20-1))*4+(E20-1))*5+F20+1,(INDEX($T$3:$AI$3,B20)-1)*3+2)</f>
        <v>28</v>
      </c>
      <c r="K20" s="32">
        <f>INDEX(数值规划!$N$32:$Y$231,(((C20-1)*2+(D20-1))*4+(E20-1))*5+F20+1,(INDEX($T$3:$AI$3,B20)-1)*3+3)</f>
        <v>28</v>
      </c>
      <c r="L20" s="32">
        <f t="shared" si="1"/>
        <v>4</v>
      </c>
      <c r="M20" s="32">
        <f>INDEX(数值规划!$AL$33:$AL$42,(特技天赋!C20-1)*2+特技天赋!D20)</f>
        <v>3</v>
      </c>
      <c r="N20" s="31">
        <v>24</v>
      </c>
      <c r="Q20" s="32">
        <f>IF(特技天赋!F20&gt;0,INDEX(数值规划!$F$32:$F$63,(特技天赋!E20-1)*4+特技天赋!F20),E20)</f>
        <v>24</v>
      </c>
    </row>
    <row r="21" spans="1:17" ht="16.5" x14ac:dyDescent="0.2">
      <c r="A21" s="31">
        <v>18</v>
      </c>
      <c r="B21" s="31">
        <v>1</v>
      </c>
      <c r="C21" s="31">
        <v>1</v>
      </c>
      <c r="D21" s="31">
        <v>2</v>
      </c>
      <c r="E21" s="31">
        <v>2</v>
      </c>
      <c r="F21" s="31">
        <v>2</v>
      </c>
      <c r="G21" s="31" t="str">
        <f t="shared" si="0"/>
        <v>凤凰座普攻_2线2号天赋2级</v>
      </c>
      <c r="H21" s="32">
        <f>INDEX(数值规划!$AH$33:$AK$42,(特技天赋!C21-1)*2+特技天赋!D21,特技天赋!E21)</f>
        <v>45</v>
      </c>
      <c r="I21" s="32">
        <f>INDEX(数值规划!$N$32:$Y$231,(((C21-1)*2+(D21-1))*4+(E21-1))*5+F21+1,(INDEX($T$3:$AI$3,B21)-1)*3+1)</f>
        <v>0</v>
      </c>
      <c r="J21" s="32">
        <f>INDEX(数值规划!$N$32:$Y$231,(((C21-1)*2+(D21-1))*4+(E21-1))*5+F21+1,(INDEX($T$3:$AI$3,B21)-1)*3+2)</f>
        <v>35</v>
      </c>
      <c r="K21" s="32">
        <f>INDEX(数值规划!$N$32:$Y$231,(((C21-1)*2+(D21-1))*4+(E21-1))*5+F21+1,(INDEX($T$3:$AI$3,B21)-1)*3+3)</f>
        <v>35</v>
      </c>
      <c r="L21" s="32">
        <f t="shared" si="1"/>
        <v>4</v>
      </c>
      <c r="M21" s="32">
        <f>INDEX(数值规划!$AL$33:$AL$42,(特技天赋!C21-1)*2+特技天赋!D21)</f>
        <v>3</v>
      </c>
      <c r="N21" s="31">
        <v>36</v>
      </c>
      <c r="Q21" s="32">
        <f>IF(特技天赋!F21&gt;0,INDEX(数值规划!$F$32:$F$63,(特技天赋!E21-1)*4+特技天赋!F21),E21)</f>
        <v>36</v>
      </c>
    </row>
    <row r="22" spans="1:17" ht="16.5" x14ac:dyDescent="0.2">
      <c r="A22" s="31">
        <v>19</v>
      </c>
      <c r="B22" s="31">
        <v>1</v>
      </c>
      <c r="C22" s="31">
        <v>1</v>
      </c>
      <c r="D22" s="31">
        <v>2</v>
      </c>
      <c r="E22" s="31">
        <v>2</v>
      </c>
      <c r="F22" s="31">
        <v>3</v>
      </c>
      <c r="G22" s="31" t="str">
        <f t="shared" si="0"/>
        <v>凤凰座普攻_2线2号天赋3级</v>
      </c>
      <c r="H22" s="32">
        <f>INDEX(数值规划!$AH$33:$AK$42,(特技天赋!C22-1)*2+特技天赋!D22,特技天赋!E22)</f>
        <v>45</v>
      </c>
      <c r="I22" s="32">
        <f>INDEX(数值规划!$N$32:$Y$231,(((C22-1)*2+(D22-1))*4+(E22-1))*5+F22+1,(INDEX($T$3:$AI$3,B22)-1)*3+1)</f>
        <v>0</v>
      </c>
      <c r="J22" s="32">
        <f>INDEX(数值规划!$N$32:$Y$231,(((C22-1)*2+(D22-1))*4+(E22-1))*5+F22+1,(INDEX($T$3:$AI$3,B22)-1)*3+2)</f>
        <v>42</v>
      </c>
      <c r="K22" s="32">
        <f>INDEX(数值规划!$N$32:$Y$231,(((C22-1)*2+(D22-1))*4+(E22-1))*5+F22+1,(INDEX($T$3:$AI$3,B22)-1)*3+3)</f>
        <v>42</v>
      </c>
      <c r="L22" s="32">
        <f t="shared" si="1"/>
        <v>4</v>
      </c>
      <c r="M22" s="32">
        <f>INDEX(数值规划!$AL$33:$AL$42,(特技天赋!C22-1)*2+特技天赋!D22)</f>
        <v>3</v>
      </c>
      <c r="N22" s="31">
        <v>48</v>
      </c>
      <c r="Q22" s="32">
        <f>IF(特技天赋!F22&gt;0,INDEX(数值规划!$F$32:$F$63,(特技天赋!E22-1)*4+特技天赋!F22),E22)</f>
        <v>48</v>
      </c>
    </row>
    <row r="23" spans="1:17" ht="16.5" x14ac:dyDescent="0.2">
      <c r="A23" s="31">
        <v>20</v>
      </c>
      <c r="B23" s="31">
        <v>1</v>
      </c>
      <c r="C23" s="31">
        <v>1</v>
      </c>
      <c r="D23" s="31">
        <v>2</v>
      </c>
      <c r="E23" s="31">
        <v>2</v>
      </c>
      <c r="F23" s="31">
        <v>4</v>
      </c>
      <c r="G23" s="31" t="str">
        <f t="shared" si="0"/>
        <v>凤凰座普攻_2线2号天赋4级</v>
      </c>
      <c r="H23" s="32">
        <f>INDEX(数值规划!$AH$33:$AK$42,(特技天赋!C23-1)*2+特技天赋!D23,特技天赋!E23)</f>
        <v>45</v>
      </c>
      <c r="I23" s="32">
        <f>INDEX(数值规划!$N$32:$Y$231,(((C23-1)*2+(D23-1))*4+(E23-1))*5+F23+1,(INDEX($T$3:$AI$3,B23)-1)*3+1)</f>
        <v>0</v>
      </c>
      <c r="J23" s="32">
        <f>INDEX(数值规划!$N$32:$Y$231,(((C23-1)*2+(D23-1))*4+(E23-1))*5+F23+1,(INDEX($T$3:$AI$3,B23)-1)*3+2)</f>
        <v>49</v>
      </c>
      <c r="K23" s="32">
        <f>INDEX(数值规划!$N$32:$Y$231,(((C23-1)*2+(D23-1))*4+(E23-1))*5+F23+1,(INDEX($T$3:$AI$3,B23)-1)*3+3)</f>
        <v>49</v>
      </c>
      <c r="L23" s="32">
        <f t="shared" si="1"/>
        <v>4</v>
      </c>
      <c r="M23" s="32">
        <f>INDEX(数值规划!$AL$33:$AL$42,(特技天赋!C23-1)*2+特技天赋!D23)</f>
        <v>3</v>
      </c>
      <c r="N23" s="31">
        <v>72</v>
      </c>
      <c r="Q23" s="32">
        <f>IF(特技天赋!F23&gt;0,INDEX(数值规划!$F$32:$F$63,(特技天赋!E23-1)*4+特技天赋!F23),E23)</f>
        <v>72</v>
      </c>
    </row>
    <row r="24" spans="1:17" ht="16.5" x14ac:dyDescent="0.2">
      <c r="A24" s="31">
        <v>21</v>
      </c>
      <c r="B24" s="31">
        <v>1</v>
      </c>
      <c r="C24" s="31">
        <v>2</v>
      </c>
      <c r="D24" s="31">
        <v>1</v>
      </c>
      <c r="E24" s="31">
        <v>1</v>
      </c>
      <c r="F24" s="31">
        <v>0</v>
      </c>
      <c r="G24" s="31" t="str">
        <f t="shared" si="0"/>
        <v>凤凰座技能1_1线1号天赋解锁</v>
      </c>
      <c r="H24" s="32">
        <f>INDEX(数值规划!$AH$33:$AK$42,(特技天赋!C24-1)*2+特技天赋!D24,特技天赋!E24)</f>
        <v>17</v>
      </c>
      <c r="I24" s="32">
        <f>INDEX(数值规划!$N$32:$Y$231,(((C24-1)*2+(D24-1))*4+(E24-1))*5+F24+1,(INDEX($T$3:$AI$3,B24)-1)*3+1)</f>
        <v>14</v>
      </c>
      <c r="J24" s="32">
        <f>INDEX(数值规划!$N$32:$Y$231,(((C24-1)*2+(D24-1))*4+(E24-1))*5+F24+1,(INDEX($T$3:$AI$3,B24)-1)*3+2)</f>
        <v>0</v>
      </c>
      <c r="K24" s="32">
        <f>INDEX(数值规划!$N$32:$Y$231,(((C24-1)*2+(D24-1))*4+(E24-1))*5+F24+1,(INDEX($T$3:$AI$3,B24)-1)*3+3)</f>
        <v>14</v>
      </c>
      <c r="L24" s="32">
        <f t="shared" si="1"/>
        <v>1</v>
      </c>
      <c r="M24" s="32">
        <f>INDEX(数值规划!$AL$33:$AL$42,(特技天赋!C24-1)*2+特技天赋!D24)</f>
        <v>3</v>
      </c>
      <c r="N24" s="31">
        <v>1</v>
      </c>
      <c r="Q24" s="32">
        <f>IF(特技天赋!F24&gt;0,INDEX(数值规划!$F$32:$F$63,(特技天赋!E24-1)*4+特技天赋!F24),E24)</f>
        <v>1</v>
      </c>
    </row>
    <row r="25" spans="1:17" ht="16.5" x14ac:dyDescent="0.2">
      <c r="A25" s="31">
        <v>22</v>
      </c>
      <c r="B25" s="31">
        <v>1</v>
      </c>
      <c r="C25" s="31">
        <v>2</v>
      </c>
      <c r="D25" s="31">
        <v>1</v>
      </c>
      <c r="E25" s="31">
        <v>1</v>
      </c>
      <c r="F25" s="31">
        <v>1</v>
      </c>
      <c r="G25" s="31" t="str">
        <f t="shared" si="0"/>
        <v>凤凰座技能1_1线1号天赋1级</v>
      </c>
      <c r="H25" s="32">
        <f>INDEX(数值规划!$AH$33:$AK$42,(特技天赋!C25-1)*2+特技天赋!D25,特技天赋!E25)</f>
        <v>17</v>
      </c>
      <c r="I25" s="32">
        <f>INDEX(数值规划!$N$32:$Y$231,(((C25-1)*2+(D25-1))*4+(E25-1))*5+F25+1,(INDEX($T$3:$AI$3,B25)-1)*3+1)</f>
        <v>21</v>
      </c>
      <c r="J25" s="32">
        <f>INDEX(数值规划!$N$32:$Y$231,(((C25-1)*2+(D25-1))*4+(E25-1))*5+F25+1,(INDEX($T$3:$AI$3,B25)-1)*3+2)</f>
        <v>0</v>
      </c>
      <c r="K25" s="32">
        <f>INDEX(数值规划!$N$32:$Y$231,(((C25-1)*2+(D25-1))*4+(E25-1))*5+F25+1,(INDEX($T$3:$AI$3,B25)-1)*3+3)</f>
        <v>21</v>
      </c>
      <c r="L25" s="32">
        <f t="shared" si="1"/>
        <v>1</v>
      </c>
      <c r="M25" s="32">
        <f>INDEX(数值规划!$AL$33:$AL$42,(特技天赋!C25-1)*2+特技天赋!D25)</f>
        <v>3</v>
      </c>
      <c r="N25" s="31">
        <v>19</v>
      </c>
      <c r="Q25" s="32">
        <f>IF(特技天赋!F25&gt;0,INDEX(数值规划!$F$32:$F$63,(特技天赋!E25-1)*4+特技天赋!F25),E25)</f>
        <v>19</v>
      </c>
    </row>
    <row r="26" spans="1:17" ht="16.5" x14ac:dyDescent="0.2">
      <c r="A26" s="31">
        <v>23</v>
      </c>
      <c r="B26" s="31">
        <v>1</v>
      </c>
      <c r="C26" s="31">
        <v>2</v>
      </c>
      <c r="D26" s="31">
        <v>1</v>
      </c>
      <c r="E26" s="31">
        <v>1</v>
      </c>
      <c r="F26" s="31">
        <v>2</v>
      </c>
      <c r="G26" s="31" t="str">
        <f t="shared" si="0"/>
        <v>凤凰座技能1_1线1号天赋2级</v>
      </c>
      <c r="H26" s="32">
        <f>INDEX(数值规划!$AH$33:$AK$42,(特技天赋!C26-1)*2+特技天赋!D26,特技天赋!E26)</f>
        <v>17</v>
      </c>
      <c r="I26" s="32">
        <f>INDEX(数值规划!$N$32:$Y$231,(((C26-1)*2+(D26-1))*4+(E26-1))*5+F26+1,(INDEX($T$3:$AI$3,B26)-1)*3+1)</f>
        <v>28</v>
      </c>
      <c r="J26" s="32">
        <f>INDEX(数值规划!$N$32:$Y$231,(((C26-1)*2+(D26-1))*4+(E26-1))*5+F26+1,(INDEX($T$3:$AI$3,B26)-1)*3+2)</f>
        <v>0</v>
      </c>
      <c r="K26" s="32">
        <f>INDEX(数值规划!$N$32:$Y$231,(((C26-1)*2+(D26-1))*4+(E26-1))*5+F26+1,(INDEX($T$3:$AI$3,B26)-1)*3+3)</f>
        <v>28</v>
      </c>
      <c r="L26" s="32">
        <f t="shared" si="1"/>
        <v>1</v>
      </c>
      <c r="M26" s="32">
        <f>INDEX(数值规划!$AL$33:$AL$42,(特技天赋!C26-1)*2+特技天赋!D26)</f>
        <v>3</v>
      </c>
      <c r="N26" s="31">
        <v>29</v>
      </c>
      <c r="Q26" s="32">
        <f>IF(特技天赋!F26&gt;0,INDEX(数值规划!$F$32:$F$63,(特技天赋!E26-1)*4+特技天赋!F26),E26)</f>
        <v>29</v>
      </c>
    </row>
    <row r="27" spans="1:17" ht="16.5" x14ac:dyDescent="0.2">
      <c r="A27" s="31">
        <v>24</v>
      </c>
      <c r="B27" s="31">
        <v>1</v>
      </c>
      <c r="C27" s="31">
        <v>2</v>
      </c>
      <c r="D27" s="31">
        <v>1</v>
      </c>
      <c r="E27" s="31">
        <v>1</v>
      </c>
      <c r="F27" s="31">
        <v>3</v>
      </c>
      <c r="G27" s="31" t="str">
        <f t="shared" si="0"/>
        <v>凤凰座技能1_1线1号天赋3级</v>
      </c>
      <c r="H27" s="32">
        <f>INDEX(数值规划!$AH$33:$AK$42,(特技天赋!C27-1)*2+特技天赋!D27,特技天赋!E27)</f>
        <v>17</v>
      </c>
      <c r="I27" s="32">
        <f>INDEX(数值规划!$N$32:$Y$231,(((C27-1)*2+(D27-1))*4+(E27-1))*5+F27+1,(INDEX($T$3:$AI$3,B27)-1)*3+1)</f>
        <v>35</v>
      </c>
      <c r="J27" s="32">
        <f>INDEX(数值规划!$N$32:$Y$231,(((C27-1)*2+(D27-1))*4+(E27-1))*5+F27+1,(INDEX($T$3:$AI$3,B27)-1)*3+2)</f>
        <v>0</v>
      </c>
      <c r="K27" s="32">
        <f>INDEX(数值规划!$N$32:$Y$231,(((C27-1)*2+(D27-1))*4+(E27-1))*5+F27+1,(INDEX($T$3:$AI$3,B27)-1)*3+3)</f>
        <v>35</v>
      </c>
      <c r="L27" s="32">
        <f t="shared" si="1"/>
        <v>1</v>
      </c>
      <c r="M27" s="32">
        <f>INDEX(数值规划!$AL$33:$AL$42,(特技天赋!C27-1)*2+特技天赋!D27)</f>
        <v>3</v>
      </c>
      <c r="N27" s="31">
        <v>38</v>
      </c>
      <c r="Q27" s="32">
        <f>IF(特技天赋!F27&gt;0,INDEX(数值规划!$F$32:$F$63,(特技天赋!E27-1)*4+特技天赋!F27),E27)</f>
        <v>38</v>
      </c>
    </row>
    <row r="28" spans="1:17" ht="16.5" x14ac:dyDescent="0.2">
      <c r="A28" s="31">
        <v>25</v>
      </c>
      <c r="B28" s="31">
        <v>1</v>
      </c>
      <c r="C28" s="31">
        <v>2</v>
      </c>
      <c r="D28" s="31">
        <v>1</v>
      </c>
      <c r="E28" s="31">
        <v>1</v>
      </c>
      <c r="F28" s="31">
        <v>4</v>
      </c>
      <c r="G28" s="31" t="str">
        <f t="shared" si="0"/>
        <v>凤凰座技能1_1线1号天赋4级</v>
      </c>
      <c r="H28" s="32">
        <f>INDEX(数值规划!$AH$33:$AK$42,(特技天赋!C28-1)*2+特技天赋!D28,特技天赋!E28)</f>
        <v>17</v>
      </c>
      <c r="I28" s="32">
        <f>INDEX(数值规划!$N$32:$Y$231,(((C28-1)*2+(D28-1))*4+(E28-1))*5+F28+1,(INDEX($T$3:$AI$3,B28)-1)*3+1)</f>
        <v>42</v>
      </c>
      <c r="J28" s="32">
        <f>INDEX(数值规划!$N$32:$Y$231,(((C28-1)*2+(D28-1))*4+(E28-1))*5+F28+1,(INDEX($T$3:$AI$3,B28)-1)*3+2)</f>
        <v>0</v>
      </c>
      <c r="K28" s="32">
        <f>INDEX(数值规划!$N$32:$Y$231,(((C28-1)*2+(D28-1))*4+(E28-1))*5+F28+1,(INDEX($T$3:$AI$3,B28)-1)*3+3)</f>
        <v>42</v>
      </c>
      <c r="L28" s="32">
        <f t="shared" si="1"/>
        <v>1</v>
      </c>
      <c r="M28" s="32">
        <f>INDEX(数值规划!$AL$33:$AL$42,(特技天赋!C28-1)*2+特技天赋!D28)</f>
        <v>3</v>
      </c>
      <c r="N28" s="31">
        <v>58</v>
      </c>
      <c r="Q28" s="32">
        <f>IF(特技天赋!F28&gt;0,INDEX(数值规划!$F$32:$F$63,(特技天赋!E28-1)*4+特技天赋!F28),E28)</f>
        <v>58</v>
      </c>
    </row>
    <row r="29" spans="1:17" ht="16.5" x14ac:dyDescent="0.2">
      <c r="A29" s="31">
        <v>26</v>
      </c>
      <c r="B29" s="31">
        <v>1</v>
      </c>
      <c r="C29" s="31">
        <v>2</v>
      </c>
      <c r="D29" s="31">
        <v>1</v>
      </c>
      <c r="E29" s="31">
        <v>2</v>
      </c>
      <c r="F29" s="31">
        <v>0</v>
      </c>
      <c r="G29" s="31" t="str">
        <f t="shared" si="0"/>
        <v>凤凰座技能1_1线2号天赋解锁</v>
      </c>
      <c r="H29" s="32">
        <f>INDEX(数值规划!$AH$33:$AK$42,(特技天赋!C29-1)*2+特技天赋!D29,特技天赋!E29)</f>
        <v>37</v>
      </c>
      <c r="I29" s="32">
        <f>INDEX(数值规划!$N$32:$Y$231,(((C29-1)*2+(D29-1))*4+(E29-1))*5+F29+1,(INDEX($T$3:$AI$3,B29)-1)*3+1)</f>
        <v>21</v>
      </c>
      <c r="J29" s="32">
        <f>INDEX(数值规划!$N$32:$Y$231,(((C29-1)*2+(D29-1))*4+(E29-1))*5+F29+1,(INDEX($T$3:$AI$3,B29)-1)*3+2)</f>
        <v>0</v>
      </c>
      <c r="K29" s="32">
        <f>INDEX(数值规划!$N$32:$Y$231,(((C29-1)*2+(D29-1))*4+(E29-1))*5+F29+1,(INDEX($T$3:$AI$3,B29)-1)*3+3)</f>
        <v>21</v>
      </c>
      <c r="L29" s="32">
        <f t="shared" si="1"/>
        <v>3</v>
      </c>
      <c r="M29" s="32">
        <f>INDEX(数值规划!$AL$33:$AL$42,(特技天赋!C29-1)*2+特技天赋!D29)</f>
        <v>3</v>
      </c>
      <c r="N29" s="31">
        <v>2</v>
      </c>
      <c r="Q29" s="32">
        <f>IF(特技天赋!F29&gt;0,INDEX(数值规划!$F$32:$F$63,(特技天赋!E29-1)*4+特技天赋!F29),E29)</f>
        <v>2</v>
      </c>
    </row>
    <row r="30" spans="1:17" ht="16.5" x14ac:dyDescent="0.2">
      <c r="A30" s="31">
        <v>27</v>
      </c>
      <c r="B30" s="31">
        <v>1</v>
      </c>
      <c r="C30" s="31">
        <v>2</v>
      </c>
      <c r="D30" s="31">
        <v>1</v>
      </c>
      <c r="E30" s="31">
        <v>2</v>
      </c>
      <c r="F30" s="31">
        <v>1</v>
      </c>
      <c r="G30" s="31" t="str">
        <f t="shared" si="0"/>
        <v>凤凰座技能1_1线2号天赋1级</v>
      </c>
      <c r="H30" s="32">
        <f>INDEX(数值规划!$AH$33:$AK$42,(特技天赋!C30-1)*2+特技天赋!D30,特技天赋!E30)</f>
        <v>37</v>
      </c>
      <c r="I30" s="32">
        <f>INDEX(数值规划!$N$32:$Y$231,(((C30-1)*2+(D30-1))*4+(E30-1))*5+F30+1,(INDEX($T$3:$AI$3,B30)-1)*3+1)</f>
        <v>28</v>
      </c>
      <c r="J30" s="32">
        <f>INDEX(数值规划!$N$32:$Y$231,(((C30-1)*2+(D30-1))*4+(E30-1))*5+F30+1,(INDEX($T$3:$AI$3,B30)-1)*3+2)</f>
        <v>0</v>
      </c>
      <c r="K30" s="32">
        <f>INDEX(数值规划!$N$32:$Y$231,(((C30-1)*2+(D30-1))*4+(E30-1))*5+F30+1,(INDEX($T$3:$AI$3,B30)-1)*3+3)</f>
        <v>28</v>
      </c>
      <c r="L30" s="32">
        <f t="shared" si="1"/>
        <v>3</v>
      </c>
      <c r="M30" s="32">
        <f>INDEX(数值规划!$AL$33:$AL$42,(特技天赋!C30-1)*2+特技天赋!D30)</f>
        <v>3</v>
      </c>
      <c r="N30" s="31">
        <v>24</v>
      </c>
      <c r="Q30" s="32">
        <f>IF(特技天赋!F30&gt;0,INDEX(数值规划!$F$32:$F$63,(特技天赋!E30-1)*4+特技天赋!F30),E30)</f>
        <v>24</v>
      </c>
    </row>
    <row r="31" spans="1:17" ht="16.5" x14ac:dyDescent="0.2">
      <c r="A31" s="31">
        <v>28</v>
      </c>
      <c r="B31" s="31">
        <v>1</v>
      </c>
      <c r="C31" s="31">
        <v>2</v>
      </c>
      <c r="D31" s="31">
        <v>1</v>
      </c>
      <c r="E31" s="31">
        <v>2</v>
      </c>
      <c r="F31" s="31">
        <v>2</v>
      </c>
      <c r="G31" s="31" t="str">
        <f t="shared" si="0"/>
        <v>凤凰座技能1_1线2号天赋2级</v>
      </c>
      <c r="H31" s="32">
        <f>INDEX(数值规划!$AH$33:$AK$42,(特技天赋!C31-1)*2+特技天赋!D31,特技天赋!E31)</f>
        <v>37</v>
      </c>
      <c r="I31" s="32">
        <f>INDEX(数值规划!$N$32:$Y$231,(((C31-1)*2+(D31-1))*4+(E31-1))*5+F31+1,(INDEX($T$3:$AI$3,B31)-1)*3+1)</f>
        <v>35</v>
      </c>
      <c r="J31" s="32">
        <f>INDEX(数值规划!$N$32:$Y$231,(((C31-1)*2+(D31-1))*4+(E31-1))*5+F31+1,(INDEX($T$3:$AI$3,B31)-1)*3+2)</f>
        <v>0</v>
      </c>
      <c r="K31" s="32">
        <f>INDEX(数值规划!$N$32:$Y$231,(((C31-1)*2+(D31-1))*4+(E31-1))*5+F31+1,(INDEX($T$3:$AI$3,B31)-1)*3+3)</f>
        <v>35</v>
      </c>
      <c r="L31" s="32">
        <f t="shared" si="1"/>
        <v>3</v>
      </c>
      <c r="M31" s="32">
        <f>INDEX(数值规划!$AL$33:$AL$42,(特技天赋!C31-1)*2+特技天赋!D31)</f>
        <v>3</v>
      </c>
      <c r="N31" s="31">
        <v>36</v>
      </c>
      <c r="Q31" s="32">
        <f>IF(特技天赋!F31&gt;0,INDEX(数值规划!$F$32:$F$63,(特技天赋!E31-1)*4+特技天赋!F31),E31)</f>
        <v>36</v>
      </c>
    </row>
    <row r="32" spans="1:17" ht="16.5" x14ac:dyDescent="0.2">
      <c r="A32" s="31">
        <v>29</v>
      </c>
      <c r="B32" s="31">
        <v>1</v>
      </c>
      <c r="C32" s="31">
        <v>2</v>
      </c>
      <c r="D32" s="31">
        <v>1</v>
      </c>
      <c r="E32" s="31">
        <v>2</v>
      </c>
      <c r="F32" s="31">
        <v>3</v>
      </c>
      <c r="G32" s="31" t="str">
        <f t="shared" si="0"/>
        <v>凤凰座技能1_1线2号天赋3级</v>
      </c>
      <c r="H32" s="32">
        <f>INDEX(数值规划!$AH$33:$AK$42,(特技天赋!C32-1)*2+特技天赋!D32,特技天赋!E32)</f>
        <v>37</v>
      </c>
      <c r="I32" s="32">
        <f>INDEX(数值规划!$N$32:$Y$231,(((C32-1)*2+(D32-1))*4+(E32-1))*5+F32+1,(INDEX($T$3:$AI$3,B32)-1)*3+1)</f>
        <v>42</v>
      </c>
      <c r="J32" s="32">
        <f>INDEX(数值规划!$N$32:$Y$231,(((C32-1)*2+(D32-1))*4+(E32-1))*5+F32+1,(INDEX($T$3:$AI$3,B32)-1)*3+2)</f>
        <v>0</v>
      </c>
      <c r="K32" s="32">
        <f>INDEX(数值规划!$N$32:$Y$231,(((C32-1)*2+(D32-1))*4+(E32-1))*5+F32+1,(INDEX($T$3:$AI$3,B32)-1)*3+3)</f>
        <v>42</v>
      </c>
      <c r="L32" s="32">
        <f t="shared" si="1"/>
        <v>3</v>
      </c>
      <c r="M32" s="32">
        <f>INDEX(数值规划!$AL$33:$AL$42,(特技天赋!C32-1)*2+特技天赋!D32)</f>
        <v>3</v>
      </c>
      <c r="N32" s="31">
        <v>48</v>
      </c>
      <c r="Q32" s="32">
        <f>IF(特技天赋!F32&gt;0,INDEX(数值规划!$F$32:$F$63,(特技天赋!E32-1)*4+特技天赋!F32),E32)</f>
        <v>48</v>
      </c>
    </row>
    <row r="33" spans="1:17" ht="16.5" x14ac:dyDescent="0.2">
      <c r="A33" s="31">
        <v>30</v>
      </c>
      <c r="B33" s="31">
        <v>1</v>
      </c>
      <c r="C33" s="31">
        <v>2</v>
      </c>
      <c r="D33" s="31">
        <v>1</v>
      </c>
      <c r="E33" s="31">
        <v>2</v>
      </c>
      <c r="F33" s="31">
        <v>4</v>
      </c>
      <c r="G33" s="31" t="str">
        <f t="shared" si="0"/>
        <v>凤凰座技能1_1线2号天赋4级</v>
      </c>
      <c r="H33" s="32">
        <f>INDEX(数值规划!$AH$33:$AK$42,(特技天赋!C33-1)*2+特技天赋!D33,特技天赋!E33)</f>
        <v>37</v>
      </c>
      <c r="I33" s="32">
        <f>INDEX(数值规划!$N$32:$Y$231,(((C33-1)*2+(D33-1))*4+(E33-1))*5+F33+1,(INDEX($T$3:$AI$3,B33)-1)*3+1)</f>
        <v>49</v>
      </c>
      <c r="J33" s="32">
        <f>INDEX(数值规划!$N$32:$Y$231,(((C33-1)*2+(D33-1))*4+(E33-1))*5+F33+1,(INDEX($T$3:$AI$3,B33)-1)*3+2)</f>
        <v>0</v>
      </c>
      <c r="K33" s="32">
        <f>INDEX(数值规划!$N$32:$Y$231,(((C33-1)*2+(D33-1))*4+(E33-1))*5+F33+1,(INDEX($T$3:$AI$3,B33)-1)*3+3)</f>
        <v>49</v>
      </c>
      <c r="L33" s="32">
        <f t="shared" si="1"/>
        <v>3</v>
      </c>
      <c r="M33" s="32">
        <f>INDEX(数值规划!$AL$33:$AL$42,(特技天赋!C33-1)*2+特技天赋!D33)</f>
        <v>3</v>
      </c>
      <c r="N33" s="31">
        <v>72</v>
      </c>
      <c r="Q33" s="32">
        <f>IF(特技天赋!F33&gt;0,INDEX(数值规划!$F$32:$F$63,(特技天赋!E33-1)*4+特技天赋!F33),E33)</f>
        <v>72</v>
      </c>
    </row>
    <row r="34" spans="1:17" ht="16.5" x14ac:dyDescent="0.2">
      <c r="A34" s="31">
        <v>31</v>
      </c>
      <c r="B34" s="31">
        <v>1</v>
      </c>
      <c r="C34" s="31">
        <v>2</v>
      </c>
      <c r="D34" s="31">
        <v>2</v>
      </c>
      <c r="E34" s="31">
        <v>1</v>
      </c>
      <c r="F34" s="31">
        <v>0</v>
      </c>
      <c r="G34" s="31" t="str">
        <f t="shared" si="0"/>
        <v>凤凰座技能1_2线1号天赋解锁</v>
      </c>
      <c r="H34" s="32">
        <f>INDEX(数值规划!$AH$33:$AK$42,(特技天赋!C34-1)*2+特技天赋!D34,特技天赋!E34)</f>
        <v>27</v>
      </c>
      <c r="I34" s="32">
        <f>INDEX(数值规划!$N$32:$Y$231,(((C34-1)*2+(D34-1))*4+(E34-1))*5+F34+1,(INDEX($T$3:$AI$3,B34)-1)*3+1)</f>
        <v>0</v>
      </c>
      <c r="J34" s="32">
        <f>INDEX(数值规划!$N$32:$Y$231,(((C34-1)*2+(D34-1))*4+(E34-1))*5+F34+1,(INDEX($T$3:$AI$3,B34)-1)*3+2)</f>
        <v>14</v>
      </c>
      <c r="K34" s="32">
        <f>INDEX(数值规划!$N$32:$Y$231,(((C34-1)*2+(D34-1))*4+(E34-1))*5+F34+1,(INDEX($T$3:$AI$3,B34)-1)*3+3)</f>
        <v>14</v>
      </c>
      <c r="L34" s="32">
        <f t="shared" si="1"/>
        <v>2</v>
      </c>
      <c r="M34" s="32">
        <f>INDEX(数值规划!$AL$33:$AL$42,(特技天赋!C34-1)*2+特技天赋!D34)</f>
        <v>4</v>
      </c>
      <c r="N34" s="31">
        <v>1</v>
      </c>
      <c r="Q34" s="32">
        <f>IF(特技天赋!F34&gt;0,INDEX(数值规划!$F$32:$F$63,(特技天赋!E34-1)*4+特技天赋!F34),E34)</f>
        <v>1</v>
      </c>
    </row>
    <row r="35" spans="1:17" ht="16.5" x14ac:dyDescent="0.2">
      <c r="A35" s="31">
        <v>32</v>
      </c>
      <c r="B35" s="31">
        <v>1</v>
      </c>
      <c r="C35" s="31">
        <v>2</v>
      </c>
      <c r="D35" s="31">
        <v>2</v>
      </c>
      <c r="E35" s="31">
        <v>1</v>
      </c>
      <c r="F35" s="31">
        <v>1</v>
      </c>
      <c r="G35" s="31" t="str">
        <f t="shared" si="0"/>
        <v>凤凰座技能1_2线1号天赋1级</v>
      </c>
      <c r="H35" s="32">
        <f>INDEX(数值规划!$AH$33:$AK$42,(特技天赋!C35-1)*2+特技天赋!D35,特技天赋!E35)</f>
        <v>27</v>
      </c>
      <c r="I35" s="32">
        <f>INDEX(数值规划!$N$32:$Y$231,(((C35-1)*2+(D35-1))*4+(E35-1))*5+F35+1,(INDEX($T$3:$AI$3,B35)-1)*3+1)</f>
        <v>0</v>
      </c>
      <c r="J35" s="32">
        <f>INDEX(数值规划!$N$32:$Y$231,(((C35-1)*2+(D35-1))*4+(E35-1))*5+F35+1,(INDEX($T$3:$AI$3,B35)-1)*3+2)</f>
        <v>21</v>
      </c>
      <c r="K35" s="32">
        <f>INDEX(数值规划!$N$32:$Y$231,(((C35-1)*2+(D35-1))*4+(E35-1))*5+F35+1,(INDEX($T$3:$AI$3,B35)-1)*3+3)</f>
        <v>21</v>
      </c>
      <c r="L35" s="32">
        <f t="shared" si="1"/>
        <v>2</v>
      </c>
      <c r="M35" s="32">
        <f>INDEX(数值规划!$AL$33:$AL$42,(特技天赋!C35-1)*2+特技天赋!D35)</f>
        <v>4</v>
      </c>
      <c r="N35" s="31">
        <v>19</v>
      </c>
      <c r="Q35" s="32">
        <f>IF(特技天赋!F35&gt;0,INDEX(数值规划!$F$32:$F$63,(特技天赋!E35-1)*4+特技天赋!F35),E35)</f>
        <v>19</v>
      </c>
    </row>
    <row r="36" spans="1:17" ht="16.5" x14ac:dyDescent="0.2">
      <c r="A36" s="31">
        <v>33</v>
      </c>
      <c r="B36" s="31">
        <v>1</v>
      </c>
      <c r="C36" s="31">
        <v>2</v>
      </c>
      <c r="D36" s="31">
        <v>2</v>
      </c>
      <c r="E36" s="31">
        <v>1</v>
      </c>
      <c r="F36" s="31">
        <v>2</v>
      </c>
      <c r="G36" s="31" t="str">
        <f t="shared" si="0"/>
        <v>凤凰座技能1_2线1号天赋2级</v>
      </c>
      <c r="H36" s="32">
        <f>INDEX(数值规划!$AH$33:$AK$42,(特技天赋!C36-1)*2+特技天赋!D36,特技天赋!E36)</f>
        <v>27</v>
      </c>
      <c r="I36" s="32">
        <f>INDEX(数值规划!$N$32:$Y$231,(((C36-1)*2+(D36-1))*4+(E36-1))*5+F36+1,(INDEX($T$3:$AI$3,B36)-1)*3+1)</f>
        <v>0</v>
      </c>
      <c r="J36" s="32">
        <f>INDEX(数值规划!$N$32:$Y$231,(((C36-1)*2+(D36-1))*4+(E36-1))*5+F36+1,(INDEX($T$3:$AI$3,B36)-1)*3+2)</f>
        <v>28</v>
      </c>
      <c r="K36" s="32">
        <f>INDEX(数值规划!$N$32:$Y$231,(((C36-1)*2+(D36-1))*4+(E36-1))*5+F36+1,(INDEX($T$3:$AI$3,B36)-1)*3+3)</f>
        <v>28</v>
      </c>
      <c r="L36" s="32">
        <f t="shared" si="1"/>
        <v>2</v>
      </c>
      <c r="M36" s="32">
        <f>INDEX(数值规划!$AL$33:$AL$42,(特技天赋!C36-1)*2+特技天赋!D36)</f>
        <v>4</v>
      </c>
      <c r="N36" s="31">
        <v>29</v>
      </c>
      <c r="Q36" s="32">
        <f>IF(特技天赋!F36&gt;0,INDEX(数值规划!$F$32:$F$63,(特技天赋!E36-1)*4+特技天赋!F36),E36)</f>
        <v>29</v>
      </c>
    </row>
    <row r="37" spans="1:17" ht="16.5" x14ac:dyDescent="0.2">
      <c r="A37" s="31">
        <v>34</v>
      </c>
      <c r="B37" s="31">
        <v>1</v>
      </c>
      <c r="C37" s="31">
        <v>2</v>
      </c>
      <c r="D37" s="31">
        <v>2</v>
      </c>
      <c r="E37" s="31">
        <v>1</v>
      </c>
      <c r="F37" s="31">
        <v>3</v>
      </c>
      <c r="G37" s="31" t="str">
        <f t="shared" si="0"/>
        <v>凤凰座技能1_2线1号天赋3级</v>
      </c>
      <c r="H37" s="32">
        <f>INDEX(数值规划!$AH$33:$AK$42,(特技天赋!C37-1)*2+特技天赋!D37,特技天赋!E37)</f>
        <v>27</v>
      </c>
      <c r="I37" s="32">
        <f>INDEX(数值规划!$N$32:$Y$231,(((C37-1)*2+(D37-1))*4+(E37-1))*5+F37+1,(INDEX($T$3:$AI$3,B37)-1)*3+1)</f>
        <v>0</v>
      </c>
      <c r="J37" s="32">
        <f>INDEX(数值规划!$N$32:$Y$231,(((C37-1)*2+(D37-1))*4+(E37-1))*5+F37+1,(INDEX($T$3:$AI$3,B37)-1)*3+2)</f>
        <v>35</v>
      </c>
      <c r="K37" s="32">
        <f>INDEX(数值规划!$N$32:$Y$231,(((C37-1)*2+(D37-1))*4+(E37-1))*5+F37+1,(INDEX($T$3:$AI$3,B37)-1)*3+3)</f>
        <v>35</v>
      </c>
      <c r="L37" s="32">
        <f t="shared" si="1"/>
        <v>2</v>
      </c>
      <c r="M37" s="32">
        <f>INDEX(数值规划!$AL$33:$AL$42,(特技天赋!C37-1)*2+特技天赋!D37)</f>
        <v>4</v>
      </c>
      <c r="N37" s="31">
        <v>38</v>
      </c>
      <c r="Q37" s="32">
        <f>IF(特技天赋!F37&gt;0,INDEX(数值规划!$F$32:$F$63,(特技天赋!E37-1)*4+特技天赋!F37),E37)</f>
        <v>38</v>
      </c>
    </row>
    <row r="38" spans="1:17" ht="16.5" x14ac:dyDescent="0.2">
      <c r="A38" s="31">
        <v>35</v>
      </c>
      <c r="B38" s="31">
        <v>1</v>
      </c>
      <c r="C38" s="31">
        <v>2</v>
      </c>
      <c r="D38" s="31">
        <v>2</v>
      </c>
      <c r="E38" s="31">
        <v>1</v>
      </c>
      <c r="F38" s="31">
        <v>4</v>
      </c>
      <c r="G38" s="31" t="str">
        <f t="shared" si="0"/>
        <v>凤凰座技能1_2线1号天赋4级</v>
      </c>
      <c r="H38" s="32">
        <f>INDEX(数值规划!$AH$33:$AK$42,(特技天赋!C38-1)*2+特技天赋!D38,特技天赋!E38)</f>
        <v>27</v>
      </c>
      <c r="I38" s="32">
        <f>INDEX(数值规划!$N$32:$Y$231,(((C38-1)*2+(D38-1))*4+(E38-1))*5+F38+1,(INDEX($T$3:$AI$3,B38)-1)*3+1)</f>
        <v>0</v>
      </c>
      <c r="J38" s="32">
        <f>INDEX(数值规划!$N$32:$Y$231,(((C38-1)*2+(D38-1))*4+(E38-1))*5+F38+1,(INDEX($T$3:$AI$3,B38)-1)*3+2)</f>
        <v>42</v>
      </c>
      <c r="K38" s="32">
        <f>INDEX(数值规划!$N$32:$Y$231,(((C38-1)*2+(D38-1))*4+(E38-1))*5+F38+1,(INDEX($T$3:$AI$3,B38)-1)*3+3)</f>
        <v>42</v>
      </c>
      <c r="L38" s="32">
        <f t="shared" si="1"/>
        <v>2</v>
      </c>
      <c r="M38" s="32">
        <f>INDEX(数值规划!$AL$33:$AL$42,(特技天赋!C38-1)*2+特技天赋!D38)</f>
        <v>4</v>
      </c>
      <c r="N38" s="31">
        <v>58</v>
      </c>
      <c r="Q38" s="32">
        <f>IF(特技天赋!F38&gt;0,INDEX(数值规划!$F$32:$F$63,(特技天赋!E38-1)*4+特技天赋!F38),E38)</f>
        <v>58</v>
      </c>
    </row>
    <row r="39" spans="1:17" ht="16.5" x14ac:dyDescent="0.2">
      <c r="A39" s="31">
        <v>36</v>
      </c>
      <c r="B39" s="31">
        <v>1</v>
      </c>
      <c r="C39" s="31">
        <v>2</v>
      </c>
      <c r="D39" s="31">
        <v>2</v>
      </c>
      <c r="E39" s="31">
        <v>2</v>
      </c>
      <c r="F39" s="31">
        <v>0</v>
      </c>
      <c r="G39" s="31" t="str">
        <f t="shared" si="0"/>
        <v>凤凰座技能1_2线2号天赋解锁</v>
      </c>
      <c r="H39" s="32">
        <f>INDEX(数值规划!$AH$33:$AK$42,(特技天赋!C39-1)*2+特技天赋!D39,特技天赋!E39)</f>
        <v>47</v>
      </c>
      <c r="I39" s="32">
        <f>INDEX(数值规划!$N$32:$Y$231,(((C39-1)*2+(D39-1))*4+(E39-1))*5+F39+1,(INDEX($T$3:$AI$3,B39)-1)*3+1)</f>
        <v>0</v>
      </c>
      <c r="J39" s="32">
        <f>INDEX(数值规划!$N$32:$Y$231,(((C39-1)*2+(D39-1))*4+(E39-1))*5+F39+1,(INDEX($T$3:$AI$3,B39)-1)*3+2)</f>
        <v>21</v>
      </c>
      <c r="K39" s="32">
        <f>INDEX(数值规划!$N$32:$Y$231,(((C39-1)*2+(D39-1))*4+(E39-1))*5+F39+1,(INDEX($T$3:$AI$3,B39)-1)*3+3)</f>
        <v>21</v>
      </c>
      <c r="L39" s="32">
        <f t="shared" si="1"/>
        <v>4</v>
      </c>
      <c r="M39" s="32">
        <f>INDEX(数值规划!$AL$33:$AL$42,(特技天赋!C39-1)*2+特技天赋!D39)</f>
        <v>4</v>
      </c>
      <c r="N39" s="31">
        <v>2</v>
      </c>
      <c r="Q39" s="32">
        <f>IF(特技天赋!F39&gt;0,INDEX(数值规划!$F$32:$F$63,(特技天赋!E39-1)*4+特技天赋!F39),E39)</f>
        <v>2</v>
      </c>
    </row>
    <row r="40" spans="1:17" ht="16.5" x14ac:dyDescent="0.2">
      <c r="A40" s="31">
        <v>37</v>
      </c>
      <c r="B40" s="31">
        <v>1</v>
      </c>
      <c r="C40" s="31">
        <v>2</v>
      </c>
      <c r="D40" s="31">
        <v>2</v>
      </c>
      <c r="E40" s="31">
        <v>2</v>
      </c>
      <c r="F40" s="31">
        <v>1</v>
      </c>
      <c r="G40" s="31" t="str">
        <f t="shared" si="0"/>
        <v>凤凰座技能1_2线2号天赋1级</v>
      </c>
      <c r="H40" s="32">
        <f>INDEX(数值规划!$AH$33:$AK$42,(特技天赋!C40-1)*2+特技天赋!D40,特技天赋!E40)</f>
        <v>47</v>
      </c>
      <c r="I40" s="32">
        <f>INDEX(数值规划!$N$32:$Y$231,(((C40-1)*2+(D40-1))*4+(E40-1))*5+F40+1,(INDEX($T$3:$AI$3,B40)-1)*3+1)</f>
        <v>0</v>
      </c>
      <c r="J40" s="32">
        <f>INDEX(数值规划!$N$32:$Y$231,(((C40-1)*2+(D40-1))*4+(E40-1))*5+F40+1,(INDEX($T$3:$AI$3,B40)-1)*3+2)</f>
        <v>28</v>
      </c>
      <c r="K40" s="32">
        <f>INDEX(数值规划!$N$32:$Y$231,(((C40-1)*2+(D40-1))*4+(E40-1))*5+F40+1,(INDEX($T$3:$AI$3,B40)-1)*3+3)</f>
        <v>28</v>
      </c>
      <c r="L40" s="32">
        <f t="shared" si="1"/>
        <v>4</v>
      </c>
      <c r="M40" s="32">
        <f>INDEX(数值规划!$AL$33:$AL$42,(特技天赋!C40-1)*2+特技天赋!D40)</f>
        <v>4</v>
      </c>
      <c r="N40" s="31">
        <v>24</v>
      </c>
      <c r="Q40" s="32">
        <f>IF(特技天赋!F40&gt;0,INDEX(数值规划!$F$32:$F$63,(特技天赋!E40-1)*4+特技天赋!F40),E40)</f>
        <v>24</v>
      </c>
    </row>
    <row r="41" spans="1:17" ht="16.5" x14ac:dyDescent="0.2">
      <c r="A41" s="31">
        <v>38</v>
      </c>
      <c r="B41" s="31">
        <v>1</v>
      </c>
      <c r="C41" s="31">
        <v>2</v>
      </c>
      <c r="D41" s="31">
        <v>2</v>
      </c>
      <c r="E41" s="31">
        <v>2</v>
      </c>
      <c r="F41" s="31">
        <v>2</v>
      </c>
      <c r="G41" s="31" t="str">
        <f t="shared" si="0"/>
        <v>凤凰座技能1_2线2号天赋2级</v>
      </c>
      <c r="H41" s="32">
        <f>INDEX(数值规划!$AH$33:$AK$42,(特技天赋!C41-1)*2+特技天赋!D41,特技天赋!E41)</f>
        <v>47</v>
      </c>
      <c r="I41" s="32">
        <f>INDEX(数值规划!$N$32:$Y$231,(((C41-1)*2+(D41-1))*4+(E41-1))*5+F41+1,(INDEX($T$3:$AI$3,B41)-1)*3+1)</f>
        <v>0</v>
      </c>
      <c r="J41" s="32">
        <f>INDEX(数值规划!$N$32:$Y$231,(((C41-1)*2+(D41-1))*4+(E41-1))*5+F41+1,(INDEX($T$3:$AI$3,B41)-1)*3+2)</f>
        <v>35</v>
      </c>
      <c r="K41" s="32">
        <f>INDEX(数值规划!$N$32:$Y$231,(((C41-1)*2+(D41-1))*4+(E41-1))*5+F41+1,(INDEX($T$3:$AI$3,B41)-1)*3+3)</f>
        <v>35</v>
      </c>
      <c r="L41" s="32">
        <f t="shared" si="1"/>
        <v>4</v>
      </c>
      <c r="M41" s="32">
        <f>INDEX(数值规划!$AL$33:$AL$42,(特技天赋!C41-1)*2+特技天赋!D41)</f>
        <v>4</v>
      </c>
      <c r="N41" s="31">
        <v>36</v>
      </c>
      <c r="Q41" s="32">
        <f>IF(特技天赋!F41&gt;0,INDEX(数值规划!$F$32:$F$63,(特技天赋!E41-1)*4+特技天赋!F41),E41)</f>
        <v>36</v>
      </c>
    </row>
    <row r="42" spans="1:17" ht="16.5" x14ac:dyDescent="0.2">
      <c r="A42" s="31">
        <v>39</v>
      </c>
      <c r="B42" s="31">
        <v>1</v>
      </c>
      <c r="C42" s="31">
        <v>2</v>
      </c>
      <c r="D42" s="31">
        <v>2</v>
      </c>
      <c r="E42" s="31">
        <v>2</v>
      </c>
      <c r="F42" s="31">
        <v>3</v>
      </c>
      <c r="G42" s="31" t="str">
        <f t="shared" si="0"/>
        <v>凤凰座技能1_2线2号天赋3级</v>
      </c>
      <c r="H42" s="32">
        <f>INDEX(数值规划!$AH$33:$AK$42,(特技天赋!C42-1)*2+特技天赋!D42,特技天赋!E42)</f>
        <v>47</v>
      </c>
      <c r="I42" s="32">
        <f>INDEX(数值规划!$N$32:$Y$231,(((C42-1)*2+(D42-1))*4+(E42-1))*5+F42+1,(INDEX($T$3:$AI$3,B42)-1)*3+1)</f>
        <v>0</v>
      </c>
      <c r="J42" s="32">
        <f>INDEX(数值规划!$N$32:$Y$231,(((C42-1)*2+(D42-1))*4+(E42-1))*5+F42+1,(INDEX($T$3:$AI$3,B42)-1)*3+2)</f>
        <v>42</v>
      </c>
      <c r="K42" s="32">
        <f>INDEX(数值规划!$N$32:$Y$231,(((C42-1)*2+(D42-1))*4+(E42-1))*5+F42+1,(INDEX($T$3:$AI$3,B42)-1)*3+3)</f>
        <v>42</v>
      </c>
      <c r="L42" s="32">
        <f t="shared" si="1"/>
        <v>4</v>
      </c>
      <c r="M42" s="32">
        <f>INDEX(数值规划!$AL$33:$AL$42,(特技天赋!C42-1)*2+特技天赋!D42)</f>
        <v>4</v>
      </c>
      <c r="N42" s="31">
        <v>48</v>
      </c>
      <c r="Q42" s="32">
        <f>IF(特技天赋!F42&gt;0,INDEX(数值规划!$F$32:$F$63,(特技天赋!E42-1)*4+特技天赋!F42),E42)</f>
        <v>48</v>
      </c>
    </row>
    <row r="43" spans="1:17" ht="16.5" x14ac:dyDescent="0.2">
      <c r="A43" s="31">
        <v>40</v>
      </c>
      <c r="B43" s="31">
        <v>1</v>
      </c>
      <c r="C43" s="31">
        <v>2</v>
      </c>
      <c r="D43" s="31">
        <v>2</v>
      </c>
      <c r="E43" s="31">
        <v>2</v>
      </c>
      <c r="F43" s="31">
        <v>4</v>
      </c>
      <c r="G43" s="31" t="str">
        <f t="shared" si="0"/>
        <v>凤凰座技能1_2线2号天赋4级</v>
      </c>
      <c r="H43" s="32">
        <f>INDEX(数值规划!$AH$33:$AK$42,(特技天赋!C43-1)*2+特技天赋!D43,特技天赋!E43)</f>
        <v>47</v>
      </c>
      <c r="I43" s="32">
        <f>INDEX(数值规划!$N$32:$Y$231,(((C43-1)*2+(D43-1))*4+(E43-1))*5+F43+1,(INDEX($T$3:$AI$3,B43)-1)*3+1)</f>
        <v>0</v>
      </c>
      <c r="J43" s="32">
        <f>INDEX(数值规划!$N$32:$Y$231,(((C43-1)*2+(D43-1))*4+(E43-1))*5+F43+1,(INDEX($T$3:$AI$3,B43)-1)*3+2)</f>
        <v>49</v>
      </c>
      <c r="K43" s="32">
        <f>INDEX(数值规划!$N$32:$Y$231,(((C43-1)*2+(D43-1))*4+(E43-1))*5+F43+1,(INDEX($T$3:$AI$3,B43)-1)*3+3)</f>
        <v>49</v>
      </c>
      <c r="L43" s="32">
        <f t="shared" si="1"/>
        <v>4</v>
      </c>
      <c r="M43" s="32">
        <f>INDEX(数值规划!$AL$33:$AL$42,(特技天赋!C43-1)*2+特技天赋!D43)</f>
        <v>4</v>
      </c>
      <c r="N43" s="31">
        <v>72</v>
      </c>
      <c r="Q43" s="32">
        <f>IF(特技天赋!F43&gt;0,INDEX(数值规划!$F$32:$F$63,(特技天赋!E43-1)*4+特技天赋!F43),E43)</f>
        <v>72</v>
      </c>
    </row>
    <row r="44" spans="1:17" ht="16.5" x14ac:dyDescent="0.2">
      <c r="A44" s="31">
        <v>41</v>
      </c>
      <c r="B44" s="31">
        <v>1</v>
      </c>
      <c r="C44" s="31">
        <v>3</v>
      </c>
      <c r="D44" s="31">
        <v>1</v>
      </c>
      <c r="E44" s="31">
        <v>1</v>
      </c>
      <c r="F44" s="31">
        <v>0</v>
      </c>
      <c r="G44" s="31" t="str">
        <f t="shared" si="0"/>
        <v>凤凰座技能2_1线1号天赋解锁</v>
      </c>
      <c r="H44" s="32">
        <f>INDEX(数值规划!$AH$33:$AK$42,(特技天赋!C44-1)*2+特技天赋!D44,特技天赋!E44)</f>
        <v>19</v>
      </c>
      <c r="I44" s="32">
        <f>INDEX(数值规划!$N$32:$Y$231,(((C44-1)*2+(D44-1))*4+(E44-1))*5+F44+1,(INDEX($T$3:$AI$3,B44)-1)*3+1)</f>
        <v>10</v>
      </c>
      <c r="J44" s="32">
        <f>INDEX(数值规划!$N$32:$Y$231,(((C44-1)*2+(D44-1))*4+(E44-1))*5+F44+1,(INDEX($T$3:$AI$3,B44)-1)*3+2)</f>
        <v>10</v>
      </c>
      <c r="K44" s="32">
        <f>INDEX(数值规划!$N$32:$Y$231,(((C44-1)*2+(D44-1))*4+(E44-1))*5+F44+1,(INDEX($T$3:$AI$3,B44)-1)*3+3)</f>
        <v>10</v>
      </c>
      <c r="L44" s="32">
        <f t="shared" si="1"/>
        <v>1</v>
      </c>
      <c r="M44" s="32">
        <f>INDEX(数值规划!$AL$33:$AL$42,(特技天赋!C44-1)*2+特技天赋!D44)</f>
        <v>4</v>
      </c>
      <c r="N44" s="31">
        <v>1</v>
      </c>
      <c r="Q44" s="32">
        <f>IF(特技天赋!F44&gt;0,INDEX(数值规划!$F$32:$F$63,(特技天赋!E44-1)*4+特技天赋!F44),E44)</f>
        <v>1</v>
      </c>
    </row>
    <row r="45" spans="1:17" ht="16.5" x14ac:dyDescent="0.2">
      <c r="A45" s="31">
        <v>42</v>
      </c>
      <c r="B45" s="31">
        <v>1</v>
      </c>
      <c r="C45" s="31">
        <v>3</v>
      </c>
      <c r="D45" s="31">
        <v>1</v>
      </c>
      <c r="E45" s="31">
        <v>1</v>
      </c>
      <c r="F45" s="31">
        <v>1</v>
      </c>
      <c r="G45" s="31" t="str">
        <f t="shared" si="0"/>
        <v>凤凰座技能2_1线1号天赋1级</v>
      </c>
      <c r="H45" s="32">
        <f>INDEX(数值规划!$AH$33:$AK$42,(特技天赋!C45-1)*2+特技天赋!D45,特技天赋!E45)</f>
        <v>19</v>
      </c>
      <c r="I45" s="32">
        <f>INDEX(数值规划!$N$32:$Y$231,(((C45-1)*2+(D45-1))*4+(E45-1))*5+F45+1,(INDEX($T$3:$AI$3,B45)-1)*3+1)</f>
        <v>15</v>
      </c>
      <c r="J45" s="32">
        <f>INDEX(数值规划!$N$32:$Y$231,(((C45-1)*2+(D45-1))*4+(E45-1))*5+F45+1,(INDEX($T$3:$AI$3,B45)-1)*3+2)</f>
        <v>15</v>
      </c>
      <c r="K45" s="32">
        <f>INDEX(数值规划!$N$32:$Y$231,(((C45-1)*2+(D45-1))*4+(E45-1))*5+F45+1,(INDEX($T$3:$AI$3,B45)-1)*3+3)</f>
        <v>15</v>
      </c>
      <c r="L45" s="32">
        <f t="shared" si="1"/>
        <v>1</v>
      </c>
      <c r="M45" s="32">
        <f>INDEX(数值规划!$AL$33:$AL$42,(特技天赋!C45-1)*2+特技天赋!D45)</f>
        <v>4</v>
      </c>
      <c r="N45" s="31">
        <v>19</v>
      </c>
      <c r="Q45" s="32">
        <f>IF(特技天赋!F45&gt;0,INDEX(数值规划!$F$32:$F$63,(特技天赋!E45-1)*4+特技天赋!F45),E45)</f>
        <v>19</v>
      </c>
    </row>
    <row r="46" spans="1:17" ht="16.5" x14ac:dyDescent="0.2">
      <c r="A46" s="31">
        <v>43</v>
      </c>
      <c r="B46" s="31">
        <v>1</v>
      </c>
      <c r="C46" s="31">
        <v>3</v>
      </c>
      <c r="D46" s="31">
        <v>1</v>
      </c>
      <c r="E46" s="31">
        <v>1</v>
      </c>
      <c r="F46" s="31">
        <v>2</v>
      </c>
      <c r="G46" s="31" t="str">
        <f t="shared" si="0"/>
        <v>凤凰座技能2_1线1号天赋2级</v>
      </c>
      <c r="H46" s="32">
        <f>INDEX(数值规划!$AH$33:$AK$42,(特技天赋!C46-1)*2+特技天赋!D46,特技天赋!E46)</f>
        <v>19</v>
      </c>
      <c r="I46" s="32">
        <f>INDEX(数值规划!$N$32:$Y$231,(((C46-1)*2+(D46-1))*4+(E46-1))*5+F46+1,(INDEX($T$3:$AI$3,B46)-1)*3+1)</f>
        <v>20</v>
      </c>
      <c r="J46" s="32">
        <f>INDEX(数值规划!$N$32:$Y$231,(((C46-1)*2+(D46-1))*4+(E46-1))*5+F46+1,(INDEX($T$3:$AI$3,B46)-1)*3+2)</f>
        <v>20</v>
      </c>
      <c r="K46" s="32">
        <f>INDEX(数值规划!$N$32:$Y$231,(((C46-1)*2+(D46-1))*4+(E46-1))*5+F46+1,(INDEX($T$3:$AI$3,B46)-1)*3+3)</f>
        <v>20</v>
      </c>
      <c r="L46" s="32">
        <f t="shared" si="1"/>
        <v>1</v>
      </c>
      <c r="M46" s="32">
        <f>INDEX(数值规划!$AL$33:$AL$42,(特技天赋!C46-1)*2+特技天赋!D46)</f>
        <v>4</v>
      </c>
      <c r="N46" s="31">
        <v>29</v>
      </c>
      <c r="Q46" s="32">
        <f>IF(特技天赋!F46&gt;0,INDEX(数值规划!$F$32:$F$63,(特技天赋!E46-1)*4+特技天赋!F46),E46)</f>
        <v>29</v>
      </c>
    </row>
    <row r="47" spans="1:17" ht="16.5" x14ac:dyDescent="0.2">
      <c r="A47" s="31">
        <v>44</v>
      </c>
      <c r="B47" s="31">
        <v>1</v>
      </c>
      <c r="C47" s="31">
        <v>3</v>
      </c>
      <c r="D47" s="31">
        <v>1</v>
      </c>
      <c r="E47" s="31">
        <v>1</v>
      </c>
      <c r="F47" s="31">
        <v>3</v>
      </c>
      <c r="G47" s="31" t="str">
        <f t="shared" si="0"/>
        <v>凤凰座技能2_1线1号天赋3级</v>
      </c>
      <c r="H47" s="32">
        <f>INDEX(数值规划!$AH$33:$AK$42,(特技天赋!C47-1)*2+特技天赋!D47,特技天赋!E47)</f>
        <v>19</v>
      </c>
      <c r="I47" s="32">
        <f>INDEX(数值规划!$N$32:$Y$231,(((C47-1)*2+(D47-1))*4+(E47-1))*5+F47+1,(INDEX($T$3:$AI$3,B47)-1)*3+1)</f>
        <v>25</v>
      </c>
      <c r="J47" s="32">
        <f>INDEX(数值规划!$N$32:$Y$231,(((C47-1)*2+(D47-1))*4+(E47-1))*5+F47+1,(INDEX($T$3:$AI$3,B47)-1)*3+2)</f>
        <v>25</v>
      </c>
      <c r="K47" s="32">
        <f>INDEX(数值规划!$N$32:$Y$231,(((C47-1)*2+(D47-1))*4+(E47-1))*5+F47+1,(INDEX($T$3:$AI$3,B47)-1)*3+3)</f>
        <v>25</v>
      </c>
      <c r="L47" s="32">
        <f t="shared" si="1"/>
        <v>1</v>
      </c>
      <c r="M47" s="32">
        <f>INDEX(数值规划!$AL$33:$AL$42,(特技天赋!C47-1)*2+特技天赋!D47)</f>
        <v>4</v>
      </c>
      <c r="N47" s="31">
        <v>38</v>
      </c>
      <c r="Q47" s="32">
        <f>IF(特技天赋!F47&gt;0,INDEX(数值规划!$F$32:$F$63,(特技天赋!E47-1)*4+特技天赋!F47),E47)</f>
        <v>38</v>
      </c>
    </row>
    <row r="48" spans="1:17" ht="16.5" x14ac:dyDescent="0.2">
      <c r="A48" s="31">
        <v>45</v>
      </c>
      <c r="B48" s="31">
        <v>1</v>
      </c>
      <c r="C48" s="31">
        <v>3</v>
      </c>
      <c r="D48" s="31">
        <v>1</v>
      </c>
      <c r="E48" s="31">
        <v>1</v>
      </c>
      <c r="F48" s="31">
        <v>4</v>
      </c>
      <c r="G48" s="31" t="str">
        <f t="shared" si="0"/>
        <v>凤凰座技能2_1线1号天赋4级</v>
      </c>
      <c r="H48" s="32">
        <f>INDEX(数值规划!$AH$33:$AK$42,(特技天赋!C48-1)*2+特技天赋!D48,特技天赋!E48)</f>
        <v>19</v>
      </c>
      <c r="I48" s="32">
        <f>INDEX(数值规划!$N$32:$Y$231,(((C48-1)*2+(D48-1))*4+(E48-1))*5+F48+1,(INDEX($T$3:$AI$3,B48)-1)*3+1)</f>
        <v>30</v>
      </c>
      <c r="J48" s="32">
        <f>INDEX(数值规划!$N$32:$Y$231,(((C48-1)*2+(D48-1))*4+(E48-1))*5+F48+1,(INDEX($T$3:$AI$3,B48)-1)*3+2)</f>
        <v>30</v>
      </c>
      <c r="K48" s="32">
        <f>INDEX(数值规划!$N$32:$Y$231,(((C48-1)*2+(D48-1))*4+(E48-1))*5+F48+1,(INDEX($T$3:$AI$3,B48)-1)*3+3)</f>
        <v>30</v>
      </c>
      <c r="L48" s="32">
        <f t="shared" si="1"/>
        <v>1</v>
      </c>
      <c r="M48" s="32">
        <f>INDEX(数值规划!$AL$33:$AL$42,(特技天赋!C48-1)*2+特技天赋!D48)</f>
        <v>4</v>
      </c>
      <c r="N48" s="31">
        <v>58</v>
      </c>
      <c r="Q48" s="32">
        <f>IF(特技天赋!F48&gt;0,INDEX(数值规划!$F$32:$F$63,(特技天赋!E48-1)*4+特技天赋!F48),E48)</f>
        <v>58</v>
      </c>
    </row>
    <row r="49" spans="1:17" ht="16.5" x14ac:dyDescent="0.2">
      <c r="A49" s="31">
        <v>46</v>
      </c>
      <c r="B49" s="31">
        <v>1</v>
      </c>
      <c r="C49" s="31">
        <v>3</v>
      </c>
      <c r="D49" s="31">
        <v>1</v>
      </c>
      <c r="E49" s="31">
        <v>2</v>
      </c>
      <c r="F49" s="31">
        <v>0</v>
      </c>
      <c r="G49" s="31" t="str">
        <f t="shared" si="0"/>
        <v>凤凰座技能2_1线2号天赋解锁</v>
      </c>
      <c r="H49" s="32">
        <f>INDEX(数值规划!$AH$33:$AK$42,(特技天赋!C49-1)*2+特技天赋!D49,特技天赋!E49)</f>
        <v>39</v>
      </c>
      <c r="I49" s="32">
        <f>INDEX(数值规划!$N$32:$Y$231,(((C49-1)*2+(D49-1))*4+(E49-1))*5+F49+1,(INDEX($T$3:$AI$3,B49)-1)*3+1)</f>
        <v>15</v>
      </c>
      <c r="J49" s="32">
        <f>INDEX(数值规划!$N$32:$Y$231,(((C49-1)*2+(D49-1))*4+(E49-1))*5+F49+1,(INDEX($T$3:$AI$3,B49)-1)*3+2)</f>
        <v>15</v>
      </c>
      <c r="K49" s="32">
        <f>INDEX(数值规划!$N$32:$Y$231,(((C49-1)*2+(D49-1))*4+(E49-1))*5+F49+1,(INDEX($T$3:$AI$3,B49)-1)*3+3)</f>
        <v>15</v>
      </c>
      <c r="L49" s="32">
        <f t="shared" si="1"/>
        <v>3</v>
      </c>
      <c r="M49" s="32">
        <f>INDEX(数值规划!$AL$33:$AL$42,(特技天赋!C49-1)*2+特技天赋!D49)</f>
        <v>4</v>
      </c>
      <c r="N49" s="31">
        <v>2</v>
      </c>
      <c r="Q49" s="32">
        <f>IF(特技天赋!F49&gt;0,INDEX(数值规划!$F$32:$F$63,(特技天赋!E49-1)*4+特技天赋!F49),E49)</f>
        <v>2</v>
      </c>
    </row>
    <row r="50" spans="1:17" ht="16.5" x14ac:dyDescent="0.2">
      <c r="A50" s="31">
        <v>47</v>
      </c>
      <c r="B50" s="31">
        <v>1</v>
      </c>
      <c r="C50" s="31">
        <v>3</v>
      </c>
      <c r="D50" s="31">
        <v>1</v>
      </c>
      <c r="E50" s="31">
        <v>2</v>
      </c>
      <c r="F50" s="31">
        <v>1</v>
      </c>
      <c r="G50" s="31" t="str">
        <f t="shared" si="0"/>
        <v>凤凰座技能2_1线2号天赋1级</v>
      </c>
      <c r="H50" s="32">
        <f>INDEX(数值规划!$AH$33:$AK$42,(特技天赋!C50-1)*2+特技天赋!D50,特技天赋!E50)</f>
        <v>39</v>
      </c>
      <c r="I50" s="32">
        <f>INDEX(数值规划!$N$32:$Y$231,(((C50-1)*2+(D50-1))*4+(E50-1))*5+F50+1,(INDEX($T$3:$AI$3,B50)-1)*3+1)</f>
        <v>20</v>
      </c>
      <c r="J50" s="32">
        <f>INDEX(数值规划!$N$32:$Y$231,(((C50-1)*2+(D50-1))*4+(E50-1))*5+F50+1,(INDEX($T$3:$AI$3,B50)-1)*3+2)</f>
        <v>20</v>
      </c>
      <c r="K50" s="32">
        <f>INDEX(数值规划!$N$32:$Y$231,(((C50-1)*2+(D50-1))*4+(E50-1))*5+F50+1,(INDEX($T$3:$AI$3,B50)-1)*3+3)</f>
        <v>20</v>
      </c>
      <c r="L50" s="32">
        <f t="shared" si="1"/>
        <v>3</v>
      </c>
      <c r="M50" s="32">
        <f>INDEX(数值规划!$AL$33:$AL$42,(特技天赋!C50-1)*2+特技天赋!D50)</f>
        <v>4</v>
      </c>
      <c r="N50" s="31">
        <v>24</v>
      </c>
      <c r="Q50" s="32">
        <f>IF(特技天赋!F50&gt;0,INDEX(数值规划!$F$32:$F$63,(特技天赋!E50-1)*4+特技天赋!F50),E50)</f>
        <v>24</v>
      </c>
    </row>
    <row r="51" spans="1:17" ht="16.5" x14ac:dyDescent="0.2">
      <c r="A51" s="31">
        <v>48</v>
      </c>
      <c r="B51" s="31">
        <v>1</v>
      </c>
      <c r="C51" s="31">
        <v>3</v>
      </c>
      <c r="D51" s="31">
        <v>1</v>
      </c>
      <c r="E51" s="31">
        <v>2</v>
      </c>
      <c r="F51" s="31">
        <v>2</v>
      </c>
      <c r="G51" s="31" t="str">
        <f t="shared" si="0"/>
        <v>凤凰座技能2_1线2号天赋2级</v>
      </c>
      <c r="H51" s="32">
        <f>INDEX(数值规划!$AH$33:$AK$42,(特技天赋!C51-1)*2+特技天赋!D51,特技天赋!E51)</f>
        <v>39</v>
      </c>
      <c r="I51" s="32">
        <f>INDEX(数值规划!$N$32:$Y$231,(((C51-1)*2+(D51-1))*4+(E51-1))*5+F51+1,(INDEX($T$3:$AI$3,B51)-1)*3+1)</f>
        <v>25</v>
      </c>
      <c r="J51" s="32">
        <f>INDEX(数值规划!$N$32:$Y$231,(((C51-1)*2+(D51-1))*4+(E51-1))*5+F51+1,(INDEX($T$3:$AI$3,B51)-1)*3+2)</f>
        <v>25</v>
      </c>
      <c r="K51" s="32">
        <f>INDEX(数值规划!$N$32:$Y$231,(((C51-1)*2+(D51-1))*4+(E51-1))*5+F51+1,(INDEX($T$3:$AI$3,B51)-1)*3+3)</f>
        <v>25</v>
      </c>
      <c r="L51" s="32">
        <f t="shared" si="1"/>
        <v>3</v>
      </c>
      <c r="M51" s="32">
        <f>INDEX(数值规划!$AL$33:$AL$42,(特技天赋!C51-1)*2+特技天赋!D51)</f>
        <v>4</v>
      </c>
      <c r="N51" s="31">
        <v>36</v>
      </c>
      <c r="Q51" s="32">
        <f>IF(特技天赋!F51&gt;0,INDEX(数值规划!$F$32:$F$63,(特技天赋!E51-1)*4+特技天赋!F51),E51)</f>
        <v>36</v>
      </c>
    </row>
    <row r="52" spans="1:17" ht="16.5" x14ac:dyDescent="0.2">
      <c r="A52" s="31">
        <v>49</v>
      </c>
      <c r="B52" s="31">
        <v>1</v>
      </c>
      <c r="C52" s="31">
        <v>3</v>
      </c>
      <c r="D52" s="31">
        <v>1</v>
      </c>
      <c r="E52" s="31">
        <v>2</v>
      </c>
      <c r="F52" s="31">
        <v>3</v>
      </c>
      <c r="G52" s="31" t="str">
        <f t="shared" si="0"/>
        <v>凤凰座技能2_1线2号天赋3级</v>
      </c>
      <c r="H52" s="32">
        <f>INDEX(数值规划!$AH$33:$AK$42,(特技天赋!C52-1)*2+特技天赋!D52,特技天赋!E52)</f>
        <v>39</v>
      </c>
      <c r="I52" s="32">
        <f>INDEX(数值规划!$N$32:$Y$231,(((C52-1)*2+(D52-1))*4+(E52-1))*5+F52+1,(INDEX($T$3:$AI$3,B52)-1)*3+1)</f>
        <v>30</v>
      </c>
      <c r="J52" s="32">
        <f>INDEX(数值规划!$N$32:$Y$231,(((C52-1)*2+(D52-1))*4+(E52-1))*5+F52+1,(INDEX($T$3:$AI$3,B52)-1)*3+2)</f>
        <v>30</v>
      </c>
      <c r="K52" s="32">
        <f>INDEX(数值规划!$N$32:$Y$231,(((C52-1)*2+(D52-1))*4+(E52-1))*5+F52+1,(INDEX($T$3:$AI$3,B52)-1)*3+3)</f>
        <v>30</v>
      </c>
      <c r="L52" s="32">
        <f t="shared" si="1"/>
        <v>3</v>
      </c>
      <c r="M52" s="32">
        <f>INDEX(数值规划!$AL$33:$AL$42,(特技天赋!C52-1)*2+特技天赋!D52)</f>
        <v>4</v>
      </c>
      <c r="N52" s="31">
        <v>48</v>
      </c>
      <c r="Q52" s="32">
        <f>IF(特技天赋!F52&gt;0,INDEX(数值规划!$F$32:$F$63,(特技天赋!E52-1)*4+特技天赋!F52),E52)</f>
        <v>48</v>
      </c>
    </row>
    <row r="53" spans="1:17" ht="16.5" x14ac:dyDescent="0.2">
      <c r="A53" s="31">
        <v>50</v>
      </c>
      <c r="B53" s="31">
        <v>1</v>
      </c>
      <c r="C53" s="31">
        <v>3</v>
      </c>
      <c r="D53" s="31">
        <v>1</v>
      </c>
      <c r="E53" s="31">
        <v>2</v>
      </c>
      <c r="F53" s="31">
        <v>4</v>
      </c>
      <c r="G53" s="31" t="str">
        <f t="shared" si="0"/>
        <v>凤凰座技能2_1线2号天赋4级</v>
      </c>
      <c r="H53" s="32">
        <f>INDEX(数值规划!$AH$33:$AK$42,(特技天赋!C53-1)*2+特技天赋!D53,特技天赋!E53)</f>
        <v>39</v>
      </c>
      <c r="I53" s="32">
        <f>INDEX(数值规划!$N$32:$Y$231,(((C53-1)*2+(D53-1))*4+(E53-1))*5+F53+1,(INDEX($T$3:$AI$3,B53)-1)*3+1)</f>
        <v>35</v>
      </c>
      <c r="J53" s="32">
        <f>INDEX(数值规划!$N$32:$Y$231,(((C53-1)*2+(D53-1))*4+(E53-1))*5+F53+1,(INDEX($T$3:$AI$3,B53)-1)*3+2)</f>
        <v>35</v>
      </c>
      <c r="K53" s="32">
        <f>INDEX(数值规划!$N$32:$Y$231,(((C53-1)*2+(D53-1))*4+(E53-1))*5+F53+1,(INDEX($T$3:$AI$3,B53)-1)*3+3)</f>
        <v>35</v>
      </c>
      <c r="L53" s="32">
        <f t="shared" si="1"/>
        <v>3</v>
      </c>
      <c r="M53" s="32">
        <f>INDEX(数值规划!$AL$33:$AL$42,(特技天赋!C53-1)*2+特技天赋!D53)</f>
        <v>4</v>
      </c>
      <c r="N53" s="31">
        <v>72</v>
      </c>
      <c r="Q53" s="32">
        <f>IF(特技天赋!F53&gt;0,INDEX(数值规划!$F$32:$F$63,(特技天赋!E53-1)*4+特技天赋!F53),E53)</f>
        <v>72</v>
      </c>
    </row>
    <row r="54" spans="1:17" ht="16.5" x14ac:dyDescent="0.2">
      <c r="A54" s="31">
        <v>51</v>
      </c>
      <c r="B54" s="31">
        <v>1</v>
      </c>
      <c r="C54" s="31">
        <v>3</v>
      </c>
      <c r="D54" s="31">
        <v>2</v>
      </c>
      <c r="E54" s="31">
        <v>1</v>
      </c>
      <c r="F54" s="31">
        <v>0</v>
      </c>
      <c r="G54" s="31" t="str">
        <f t="shared" si="0"/>
        <v>凤凰座技能2_2线1号天赋解锁</v>
      </c>
      <c r="H54" s="32">
        <f>INDEX(数值规划!$AH$33:$AK$42,(特技天赋!C54-1)*2+特技天赋!D54,特技天赋!E54)</f>
        <v>29</v>
      </c>
      <c r="I54" s="32">
        <f>INDEX(数值规划!$N$32:$Y$231,(((C54-1)*2+(D54-1))*4+(E54-1))*5+F54+1,(INDEX($T$3:$AI$3,B54)-1)*3+1)</f>
        <v>0</v>
      </c>
      <c r="J54" s="32">
        <f>INDEX(数值规划!$N$32:$Y$231,(((C54-1)*2+(D54-1))*4+(E54-1))*5+F54+1,(INDEX($T$3:$AI$3,B54)-1)*3+2)</f>
        <v>14</v>
      </c>
      <c r="K54" s="32">
        <f>INDEX(数值规划!$N$32:$Y$231,(((C54-1)*2+(D54-1))*4+(E54-1))*5+F54+1,(INDEX($T$3:$AI$3,B54)-1)*3+3)</f>
        <v>14</v>
      </c>
      <c r="L54" s="32">
        <f t="shared" si="1"/>
        <v>2</v>
      </c>
      <c r="M54" s="32">
        <f>INDEX(数值规划!$AL$33:$AL$42,(特技天赋!C54-1)*2+特技天赋!D54)</f>
        <v>5</v>
      </c>
      <c r="N54" s="31">
        <v>1</v>
      </c>
      <c r="Q54" s="32">
        <f>IF(特技天赋!F54&gt;0,INDEX(数值规划!$F$32:$F$63,(特技天赋!E54-1)*4+特技天赋!F54),E54)</f>
        <v>1</v>
      </c>
    </row>
    <row r="55" spans="1:17" ht="16.5" x14ac:dyDescent="0.2">
      <c r="A55" s="31">
        <v>52</v>
      </c>
      <c r="B55" s="31">
        <v>1</v>
      </c>
      <c r="C55" s="31">
        <v>3</v>
      </c>
      <c r="D55" s="31">
        <v>2</v>
      </c>
      <c r="E55" s="31">
        <v>1</v>
      </c>
      <c r="F55" s="31">
        <v>1</v>
      </c>
      <c r="G55" s="31" t="str">
        <f t="shared" si="0"/>
        <v>凤凰座技能2_2线1号天赋1级</v>
      </c>
      <c r="H55" s="32">
        <f>INDEX(数值规划!$AH$33:$AK$42,(特技天赋!C55-1)*2+特技天赋!D55,特技天赋!E55)</f>
        <v>29</v>
      </c>
      <c r="I55" s="32">
        <f>INDEX(数值规划!$N$32:$Y$231,(((C55-1)*2+(D55-1))*4+(E55-1))*5+F55+1,(INDEX($T$3:$AI$3,B55)-1)*3+1)</f>
        <v>0</v>
      </c>
      <c r="J55" s="32">
        <f>INDEX(数值规划!$N$32:$Y$231,(((C55-1)*2+(D55-1))*4+(E55-1))*5+F55+1,(INDEX($T$3:$AI$3,B55)-1)*3+2)</f>
        <v>21</v>
      </c>
      <c r="K55" s="32">
        <f>INDEX(数值规划!$N$32:$Y$231,(((C55-1)*2+(D55-1))*4+(E55-1))*5+F55+1,(INDEX($T$3:$AI$3,B55)-1)*3+3)</f>
        <v>21</v>
      </c>
      <c r="L55" s="32">
        <f t="shared" si="1"/>
        <v>2</v>
      </c>
      <c r="M55" s="32">
        <f>INDEX(数值规划!$AL$33:$AL$42,(特技天赋!C55-1)*2+特技天赋!D55)</f>
        <v>5</v>
      </c>
      <c r="N55" s="31">
        <v>19</v>
      </c>
      <c r="Q55" s="32">
        <f>IF(特技天赋!F55&gt;0,INDEX(数值规划!$F$32:$F$63,(特技天赋!E55-1)*4+特技天赋!F55),E55)</f>
        <v>19</v>
      </c>
    </row>
    <row r="56" spans="1:17" ht="16.5" x14ac:dyDescent="0.2">
      <c r="A56" s="31">
        <v>53</v>
      </c>
      <c r="B56" s="31">
        <v>1</v>
      </c>
      <c r="C56" s="31">
        <v>3</v>
      </c>
      <c r="D56" s="31">
        <v>2</v>
      </c>
      <c r="E56" s="31">
        <v>1</v>
      </c>
      <c r="F56" s="31">
        <v>2</v>
      </c>
      <c r="G56" s="31" t="str">
        <f t="shared" si="0"/>
        <v>凤凰座技能2_2线1号天赋2级</v>
      </c>
      <c r="H56" s="32">
        <f>INDEX(数值规划!$AH$33:$AK$42,(特技天赋!C56-1)*2+特技天赋!D56,特技天赋!E56)</f>
        <v>29</v>
      </c>
      <c r="I56" s="32">
        <f>INDEX(数值规划!$N$32:$Y$231,(((C56-1)*2+(D56-1))*4+(E56-1))*5+F56+1,(INDEX($T$3:$AI$3,B56)-1)*3+1)</f>
        <v>0</v>
      </c>
      <c r="J56" s="32">
        <f>INDEX(数值规划!$N$32:$Y$231,(((C56-1)*2+(D56-1))*4+(E56-1))*5+F56+1,(INDEX($T$3:$AI$3,B56)-1)*3+2)</f>
        <v>28</v>
      </c>
      <c r="K56" s="32">
        <f>INDEX(数值规划!$N$32:$Y$231,(((C56-1)*2+(D56-1))*4+(E56-1))*5+F56+1,(INDEX($T$3:$AI$3,B56)-1)*3+3)</f>
        <v>28</v>
      </c>
      <c r="L56" s="32">
        <f t="shared" si="1"/>
        <v>2</v>
      </c>
      <c r="M56" s="32">
        <f>INDEX(数值规划!$AL$33:$AL$42,(特技天赋!C56-1)*2+特技天赋!D56)</f>
        <v>5</v>
      </c>
      <c r="N56" s="31">
        <v>29</v>
      </c>
      <c r="Q56" s="32">
        <f>IF(特技天赋!F56&gt;0,INDEX(数值规划!$F$32:$F$63,(特技天赋!E56-1)*4+特技天赋!F56),E56)</f>
        <v>29</v>
      </c>
    </row>
    <row r="57" spans="1:17" ht="16.5" x14ac:dyDescent="0.2">
      <c r="A57" s="31">
        <v>54</v>
      </c>
      <c r="B57" s="31">
        <v>1</v>
      </c>
      <c r="C57" s="31">
        <v>3</v>
      </c>
      <c r="D57" s="31">
        <v>2</v>
      </c>
      <c r="E57" s="31">
        <v>1</v>
      </c>
      <c r="F57" s="31">
        <v>3</v>
      </c>
      <c r="G57" s="31" t="str">
        <f t="shared" si="0"/>
        <v>凤凰座技能2_2线1号天赋3级</v>
      </c>
      <c r="H57" s="32">
        <f>INDEX(数值规划!$AH$33:$AK$42,(特技天赋!C57-1)*2+特技天赋!D57,特技天赋!E57)</f>
        <v>29</v>
      </c>
      <c r="I57" s="32">
        <f>INDEX(数值规划!$N$32:$Y$231,(((C57-1)*2+(D57-1))*4+(E57-1))*5+F57+1,(INDEX($T$3:$AI$3,B57)-1)*3+1)</f>
        <v>0</v>
      </c>
      <c r="J57" s="32">
        <f>INDEX(数值规划!$N$32:$Y$231,(((C57-1)*2+(D57-1))*4+(E57-1))*5+F57+1,(INDEX($T$3:$AI$3,B57)-1)*3+2)</f>
        <v>35</v>
      </c>
      <c r="K57" s="32">
        <f>INDEX(数值规划!$N$32:$Y$231,(((C57-1)*2+(D57-1))*4+(E57-1))*5+F57+1,(INDEX($T$3:$AI$3,B57)-1)*3+3)</f>
        <v>35</v>
      </c>
      <c r="L57" s="32">
        <f t="shared" si="1"/>
        <v>2</v>
      </c>
      <c r="M57" s="32">
        <f>INDEX(数值规划!$AL$33:$AL$42,(特技天赋!C57-1)*2+特技天赋!D57)</f>
        <v>5</v>
      </c>
      <c r="N57" s="31">
        <v>38</v>
      </c>
      <c r="Q57" s="32">
        <f>IF(特技天赋!F57&gt;0,INDEX(数值规划!$F$32:$F$63,(特技天赋!E57-1)*4+特技天赋!F57),E57)</f>
        <v>38</v>
      </c>
    </row>
    <row r="58" spans="1:17" ht="16.5" x14ac:dyDescent="0.2">
      <c r="A58" s="31">
        <v>55</v>
      </c>
      <c r="B58" s="31">
        <v>1</v>
      </c>
      <c r="C58" s="31">
        <v>3</v>
      </c>
      <c r="D58" s="31">
        <v>2</v>
      </c>
      <c r="E58" s="31">
        <v>1</v>
      </c>
      <c r="F58" s="31">
        <v>4</v>
      </c>
      <c r="G58" s="31" t="str">
        <f t="shared" si="0"/>
        <v>凤凰座技能2_2线1号天赋4级</v>
      </c>
      <c r="H58" s="32">
        <f>INDEX(数值规划!$AH$33:$AK$42,(特技天赋!C58-1)*2+特技天赋!D58,特技天赋!E58)</f>
        <v>29</v>
      </c>
      <c r="I58" s="32">
        <f>INDEX(数值规划!$N$32:$Y$231,(((C58-1)*2+(D58-1))*4+(E58-1))*5+F58+1,(INDEX($T$3:$AI$3,B58)-1)*3+1)</f>
        <v>0</v>
      </c>
      <c r="J58" s="32">
        <f>INDEX(数值规划!$N$32:$Y$231,(((C58-1)*2+(D58-1))*4+(E58-1))*5+F58+1,(INDEX($T$3:$AI$3,B58)-1)*3+2)</f>
        <v>42</v>
      </c>
      <c r="K58" s="32">
        <f>INDEX(数值规划!$N$32:$Y$231,(((C58-1)*2+(D58-1))*4+(E58-1))*5+F58+1,(INDEX($T$3:$AI$3,B58)-1)*3+3)</f>
        <v>42</v>
      </c>
      <c r="L58" s="32">
        <f t="shared" si="1"/>
        <v>2</v>
      </c>
      <c r="M58" s="32">
        <f>INDEX(数值规划!$AL$33:$AL$42,(特技天赋!C58-1)*2+特技天赋!D58)</f>
        <v>5</v>
      </c>
      <c r="N58" s="31">
        <v>58</v>
      </c>
      <c r="Q58" s="32">
        <f>IF(特技天赋!F58&gt;0,INDEX(数值规划!$F$32:$F$63,(特技天赋!E58-1)*4+特技天赋!F58),E58)</f>
        <v>58</v>
      </c>
    </row>
    <row r="59" spans="1:17" ht="16.5" x14ac:dyDescent="0.2">
      <c r="A59" s="31">
        <v>56</v>
      </c>
      <c r="B59" s="31">
        <v>1</v>
      </c>
      <c r="C59" s="31">
        <v>3</v>
      </c>
      <c r="D59" s="31">
        <v>2</v>
      </c>
      <c r="E59" s="31">
        <v>2</v>
      </c>
      <c r="F59" s="31">
        <v>0</v>
      </c>
      <c r="G59" s="31" t="str">
        <f t="shared" si="0"/>
        <v>凤凰座技能2_2线2号天赋解锁</v>
      </c>
      <c r="H59" s="32">
        <f>INDEX(数值规划!$AH$33:$AK$42,(特技天赋!C59-1)*2+特技天赋!D59,特技天赋!E59)</f>
        <v>49</v>
      </c>
      <c r="I59" s="32">
        <f>INDEX(数值规划!$N$32:$Y$231,(((C59-1)*2+(D59-1))*4+(E59-1))*5+F59+1,(INDEX($T$3:$AI$3,B59)-1)*3+1)</f>
        <v>0</v>
      </c>
      <c r="J59" s="32">
        <f>INDEX(数值规划!$N$32:$Y$231,(((C59-1)*2+(D59-1))*4+(E59-1))*5+F59+1,(INDEX($T$3:$AI$3,B59)-1)*3+2)</f>
        <v>21</v>
      </c>
      <c r="K59" s="32">
        <f>INDEX(数值规划!$N$32:$Y$231,(((C59-1)*2+(D59-1))*4+(E59-1))*5+F59+1,(INDEX($T$3:$AI$3,B59)-1)*3+3)</f>
        <v>21</v>
      </c>
      <c r="L59" s="32">
        <f t="shared" si="1"/>
        <v>4</v>
      </c>
      <c r="M59" s="32">
        <f>INDEX(数值规划!$AL$33:$AL$42,(特技天赋!C59-1)*2+特技天赋!D59)</f>
        <v>5</v>
      </c>
      <c r="N59" s="31">
        <v>2</v>
      </c>
      <c r="Q59" s="32">
        <f>IF(特技天赋!F59&gt;0,INDEX(数值规划!$F$32:$F$63,(特技天赋!E59-1)*4+特技天赋!F59),E59)</f>
        <v>2</v>
      </c>
    </row>
    <row r="60" spans="1:17" ht="16.5" x14ac:dyDescent="0.2">
      <c r="A60" s="31">
        <v>57</v>
      </c>
      <c r="B60" s="31">
        <v>1</v>
      </c>
      <c r="C60" s="31">
        <v>3</v>
      </c>
      <c r="D60" s="31">
        <v>2</v>
      </c>
      <c r="E60" s="31">
        <v>2</v>
      </c>
      <c r="F60" s="31">
        <v>1</v>
      </c>
      <c r="G60" s="31" t="str">
        <f t="shared" si="0"/>
        <v>凤凰座技能2_2线2号天赋1级</v>
      </c>
      <c r="H60" s="32">
        <f>INDEX(数值规划!$AH$33:$AK$42,(特技天赋!C60-1)*2+特技天赋!D60,特技天赋!E60)</f>
        <v>49</v>
      </c>
      <c r="I60" s="32">
        <f>INDEX(数值规划!$N$32:$Y$231,(((C60-1)*2+(D60-1))*4+(E60-1))*5+F60+1,(INDEX($T$3:$AI$3,B60)-1)*3+1)</f>
        <v>0</v>
      </c>
      <c r="J60" s="32">
        <f>INDEX(数值规划!$N$32:$Y$231,(((C60-1)*2+(D60-1))*4+(E60-1))*5+F60+1,(INDEX($T$3:$AI$3,B60)-1)*3+2)</f>
        <v>28</v>
      </c>
      <c r="K60" s="32">
        <f>INDEX(数值规划!$N$32:$Y$231,(((C60-1)*2+(D60-1))*4+(E60-1))*5+F60+1,(INDEX($T$3:$AI$3,B60)-1)*3+3)</f>
        <v>28</v>
      </c>
      <c r="L60" s="32">
        <f t="shared" si="1"/>
        <v>4</v>
      </c>
      <c r="M60" s="32">
        <f>INDEX(数值规划!$AL$33:$AL$42,(特技天赋!C60-1)*2+特技天赋!D60)</f>
        <v>5</v>
      </c>
      <c r="N60" s="31">
        <v>24</v>
      </c>
      <c r="Q60" s="32">
        <f>IF(特技天赋!F60&gt;0,INDEX(数值规划!$F$32:$F$63,(特技天赋!E60-1)*4+特技天赋!F60),E60)</f>
        <v>24</v>
      </c>
    </row>
    <row r="61" spans="1:17" ht="16.5" x14ac:dyDescent="0.2">
      <c r="A61" s="31">
        <v>58</v>
      </c>
      <c r="B61" s="31">
        <v>1</v>
      </c>
      <c r="C61" s="31">
        <v>3</v>
      </c>
      <c r="D61" s="31">
        <v>2</v>
      </c>
      <c r="E61" s="31">
        <v>2</v>
      </c>
      <c r="F61" s="31">
        <v>2</v>
      </c>
      <c r="G61" s="31" t="str">
        <f t="shared" si="0"/>
        <v>凤凰座技能2_2线2号天赋2级</v>
      </c>
      <c r="H61" s="32">
        <f>INDEX(数值规划!$AH$33:$AK$42,(特技天赋!C61-1)*2+特技天赋!D61,特技天赋!E61)</f>
        <v>49</v>
      </c>
      <c r="I61" s="32">
        <f>INDEX(数值规划!$N$32:$Y$231,(((C61-1)*2+(D61-1))*4+(E61-1))*5+F61+1,(INDEX($T$3:$AI$3,B61)-1)*3+1)</f>
        <v>0</v>
      </c>
      <c r="J61" s="32">
        <f>INDEX(数值规划!$N$32:$Y$231,(((C61-1)*2+(D61-1))*4+(E61-1))*5+F61+1,(INDEX($T$3:$AI$3,B61)-1)*3+2)</f>
        <v>35</v>
      </c>
      <c r="K61" s="32">
        <f>INDEX(数值规划!$N$32:$Y$231,(((C61-1)*2+(D61-1))*4+(E61-1))*5+F61+1,(INDEX($T$3:$AI$3,B61)-1)*3+3)</f>
        <v>35</v>
      </c>
      <c r="L61" s="32">
        <f t="shared" si="1"/>
        <v>4</v>
      </c>
      <c r="M61" s="32">
        <f>INDEX(数值规划!$AL$33:$AL$42,(特技天赋!C61-1)*2+特技天赋!D61)</f>
        <v>5</v>
      </c>
      <c r="N61" s="31">
        <v>36</v>
      </c>
      <c r="Q61" s="32">
        <f>IF(特技天赋!F61&gt;0,INDEX(数值规划!$F$32:$F$63,(特技天赋!E61-1)*4+特技天赋!F61),E61)</f>
        <v>36</v>
      </c>
    </row>
    <row r="62" spans="1:17" ht="16.5" x14ac:dyDescent="0.2">
      <c r="A62" s="31">
        <v>59</v>
      </c>
      <c r="B62" s="31">
        <v>1</v>
      </c>
      <c r="C62" s="31">
        <v>3</v>
      </c>
      <c r="D62" s="31">
        <v>2</v>
      </c>
      <c r="E62" s="31">
        <v>2</v>
      </c>
      <c r="F62" s="31">
        <v>3</v>
      </c>
      <c r="G62" s="31" t="str">
        <f t="shared" si="0"/>
        <v>凤凰座技能2_2线2号天赋3级</v>
      </c>
      <c r="H62" s="32">
        <f>INDEX(数值规划!$AH$33:$AK$42,(特技天赋!C62-1)*2+特技天赋!D62,特技天赋!E62)</f>
        <v>49</v>
      </c>
      <c r="I62" s="32">
        <f>INDEX(数值规划!$N$32:$Y$231,(((C62-1)*2+(D62-1))*4+(E62-1))*5+F62+1,(INDEX($T$3:$AI$3,B62)-1)*3+1)</f>
        <v>0</v>
      </c>
      <c r="J62" s="32">
        <f>INDEX(数值规划!$N$32:$Y$231,(((C62-1)*2+(D62-1))*4+(E62-1))*5+F62+1,(INDEX($T$3:$AI$3,B62)-1)*3+2)</f>
        <v>42</v>
      </c>
      <c r="K62" s="32">
        <f>INDEX(数值规划!$N$32:$Y$231,(((C62-1)*2+(D62-1))*4+(E62-1))*5+F62+1,(INDEX($T$3:$AI$3,B62)-1)*3+3)</f>
        <v>42</v>
      </c>
      <c r="L62" s="32">
        <f t="shared" si="1"/>
        <v>4</v>
      </c>
      <c r="M62" s="32">
        <f>INDEX(数值规划!$AL$33:$AL$42,(特技天赋!C62-1)*2+特技天赋!D62)</f>
        <v>5</v>
      </c>
      <c r="N62" s="31">
        <v>48</v>
      </c>
      <c r="Q62" s="32">
        <f>IF(特技天赋!F62&gt;0,INDEX(数值规划!$F$32:$F$63,(特技天赋!E62-1)*4+特技天赋!F62),E62)</f>
        <v>48</v>
      </c>
    </row>
    <row r="63" spans="1:17" ht="16.5" x14ac:dyDescent="0.2">
      <c r="A63" s="31">
        <v>60</v>
      </c>
      <c r="B63" s="31">
        <v>1</v>
      </c>
      <c r="C63" s="31">
        <v>3</v>
      </c>
      <c r="D63" s="31">
        <v>2</v>
      </c>
      <c r="E63" s="31">
        <v>2</v>
      </c>
      <c r="F63" s="31">
        <v>4</v>
      </c>
      <c r="G63" s="31" t="str">
        <f t="shared" si="0"/>
        <v>凤凰座技能2_2线2号天赋4级</v>
      </c>
      <c r="H63" s="32">
        <f>INDEX(数值规划!$AH$33:$AK$42,(特技天赋!C63-1)*2+特技天赋!D63,特技天赋!E63)</f>
        <v>49</v>
      </c>
      <c r="I63" s="32">
        <f>INDEX(数值规划!$N$32:$Y$231,(((C63-1)*2+(D63-1))*4+(E63-1))*5+F63+1,(INDEX($T$3:$AI$3,B63)-1)*3+1)</f>
        <v>0</v>
      </c>
      <c r="J63" s="32">
        <f>INDEX(数值规划!$N$32:$Y$231,(((C63-1)*2+(D63-1))*4+(E63-1))*5+F63+1,(INDEX($T$3:$AI$3,B63)-1)*3+2)</f>
        <v>49</v>
      </c>
      <c r="K63" s="32">
        <f>INDEX(数值规划!$N$32:$Y$231,(((C63-1)*2+(D63-1))*4+(E63-1))*5+F63+1,(INDEX($T$3:$AI$3,B63)-1)*3+3)</f>
        <v>49</v>
      </c>
      <c r="L63" s="32">
        <f t="shared" si="1"/>
        <v>4</v>
      </c>
      <c r="M63" s="32">
        <f>INDEX(数值规划!$AL$33:$AL$42,(特技天赋!C63-1)*2+特技天赋!D63)</f>
        <v>5</v>
      </c>
      <c r="N63" s="31">
        <v>72</v>
      </c>
      <c r="Q63" s="32">
        <f>IF(特技天赋!F63&gt;0,INDEX(数值规划!$F$32:$F$63,(特技天赋!E63-1)*4+特技天赋!F63),E63)</f>
        <v>72</v>
      </c>
    </row>
    <row r="64" spans="1:17" ht="16.5" x14ac:dyDescent="0.2">
      <c r="A64" s="31">
        <v>61</v>
      </c>
      <c r="B64" s="31">
        <v>1</v>
      </c>
      <c r="C64" s="31">
        <v>4</v>
      </c>
      <c r="D64" s="31">
        <v>1</v>
      </c>
      <c r="E64" s="31">
        <v>1</v>
      </c>
      <c r="F64" s="31">
        <v>0</v>
      </c>
      <c r="G64" s="31" t="str">
        <f t="shared" si="0"/>
        <v>凤凰座技能3_1线1号天赋解锁</v>
      </c>
      <c r="H64" s="32">
        <f>INDEX(数值规划!$AH$33:$AK$42,(特技天赋!C64-1)*2+特技天赋!D64,特技天赋!E64)</f>
        <v>21</v>
      </c>
      <c r="I64" s="32">
        <f>INDEX(数值规划!$N$32:$Y$231,(((C64-1)*2+(D64-1))*4+(E64-1))*5+F64+1,(INDEX($T$3:$AI$3,B64)-1)*3+1)</f>
        <v>10</v>
      </c>
      <c r="J64" s="32">
        <f>INDEX(数值规划!$N$32:$Y$231,(((C64-1)*2+(D64-1))*4+(E64-1))*5+F64+1,(INDEX($T$3:$AI$3,B64)-1)*3+2)</f>
        <v>10</v>
      </c>
      <c r="K64" s="32">
        <f>INDEX(数值规划!$N$32:$Y$231,(((C64-1)*2+(D64-1))*4+(E64-1))*5+F64+1,(INDEX($T$3:$AI$3,B64)-1)*3+3)</f>
        <v>10</v>
      </c>
      <c r="L64" s="32">
        <f t="shared" si="1"/>
        <v>1</v>
      </c>
      <c r="M64" s="32">
        <f>INDEX(数值规划!$AL$33:$AL$42,(特技天赋!C64-1)*2+特技天赋!D64)</f>
        <v>5</v>
      </c>
      <c r="N64" s="31">
        <v>1</v>
      </c>
      <c r="Q64" s="32">
        <f>IF(特技天赋!F64&gt;0,INDEX(数值规划!$F$32:$F$63,(特技天赋!E64-1)*4+特技天赋!F64),E64)</f>
        <v>1</v>
      </c>
    </row>
    <row r="65" spans="1:17" ht="16.5" x14ac:dyDescent="0.2">
      <c r="A65" s="31">
        <v>62</v>
      </c>
      <c r="B65" s="31">
        <v>1</v>
      </c>
      <c r="C65" s="31">
        <v>4</v>
      </c>
      <c r="D65" s="31">
        <v>1</v>
      </c>
      <c r="E65" s="31">
        <v>1</v>
      </c>
      <c r="F65" s="31">
        <v>1</v>
      </c>
      <c r="G65" s="31" t="str">
        <f t="shared" si="0"/>
        <v>凤凰座技能3_1线1号天赋1级</v>
      </c>
      <c r="H65" s="32">
        <f>INDEX(数值规划!$AH$33:$AK$42,(特技天赋!C65-1)*2+特技天赋!D65,特技天赋!E65)</f>
        <v>21</v>
      </c>
      <c r="I65" s="32">
        <f>INDEX(数值规划!$N$32:$Y$231,(((C65-1)*2+(D65-1))*4+(E65-1))*5+F65+1,(INDEX($T$3:$AI$3,B65)-1)*3+1)</f>
        <v>15</v>
      </c>
      <c r="J65" s="32">
        <f>INDEX(数值规划!$N$32:$Y$231,(((C65-1)*2+(D65-1))*4+(E65-1))*5+F65+1,(INDEX($T$3:$AI$3,B65)-1)*3+2)</f>
        <v>15</v>
      </c>
      <c r="K65" s="32">
        <f>INDEX(数值规划!$N$32:$Y$231,(((C65-1)*2+(D65-1))*4+(E65-1))*5+F65+1,(INDEX($T$3:$AI$3,B65)-1)*3+3)</f>
        <v>15</v>
      </c>
      <c r="L65" s="32">
        <f t="shared" si="1"/>
        <v>1</v>
      </c>
      <c r="M65" s="32">
        <f>INDEX(数值规划!$AL$33:$AL$42,(特技天赋!C65-1)*2+特技天赋!D65)</f>
        <v>5</v>
      </c>
      <c r="N65" s="31">
        <v>19</v>
      </c>
      <c r="Q65" s="32">
        <f>IF(特技天赋!F65&gt;0,INDEX(数值规划!$F$32:$F$63,(特技天赋!E65-1)*4+特技天赋!F65),E65)</f>
        <v>19</v>
      </c>
    </row>
    <row r="66" spans="1:17" ht="16.5" x14ac:dyDescent="0.2">
      <c r="A66" s="31">
        <v>63</v>
      </c>
      <c r="B66" s="31">
        <v>1</v>
      </c>
      <c r="C66" s="31">
        <v>4</v>
      </c>
      <c r="D66" s="31">
        <v>1</v>
      </c>
      <c r="E66" s="31">
        <v>1</v>
      </c>
      <c r="F66" s="31">
        <v>2</v>
      </c>
      <c r="G66" s="31" t="str">
        <f t="shared" si="0"/>
        <v>凤凰座技能3_1线1号天赋2级</v>
      </c>
      <c r="H66" s="32">
        <f>INDEX(数值规划!$AH$33:$AK$42,(特技天赋!C66-1)*2+特技天赋!D66,特技天赋!E66)</f>
        <v>21</v>
      </c>
      <c r="I66" s="32">
        <f>INDEX(数值规划!$N$32:$Y$231,(((C66-1)*2+(D66-1))*4+(E66-1))*5+F66+1,(INDEX($T$3:$AI$3,B66)-1)*3+1)</f>
        <v>20</v>
      </c>
      <c r="J66" s="32">
        <f>INDEX(数值规划!$N$32:$Y$231,(((C66-1)*2+(D66-1))*4+(E66-1))*5+F66+1,(INDEX($T$3:$AI$3,B66)-1)*3+2)</f>
        <v>20</v>
      </c>
      <c r="K66" s="32">
        <f>INDEX(数值规划!$N$32:$Y$231,(((C66-1)*2+(D66-1))*4+(E66-1))*5+F66+1,(INDEX($T$3:$AI$3,B66)-1)*3+3)</f>
        <v>20</v>
      </c>
      <c r="L66" s="32">
        <f t="shared" si="1"/>
        <v>1</v>
      </c>
      <c r="M66" s="32">
        <f>INDEX(数值规划!$AL$33:$AL$42,(特技天赋!C66-1)*2+特技天赋!D66)</f>
        <v>5</v>
      </c>
      <c r="N66" s="31">
        <v>29</v>
      </c>
      <c r="Q66" s="32">
        <f>IF(特技天赋!F66&gt;0,INDEX(数值规划!$F$32:$F$63,(特技天赋!E66-1)*4+特技天赋!F66),E66)</f>
        <v>29</v>
      </c>
    </row>
    <row r="67" spans="1:17" ht="16.5" x14ac:dyDescent="0.2">
      <c r="A67" s="31">
        <v>64</v>
      </c>
      <c r="B67" s="31">
        <v>1</v>
      </c>
      <c r="C67" s="31">
        <v>4</v>
      </c>
      <c r="D67" s="31">
        <v>1</v>
      </c>
      <c r="E67" s="31">
        <v>1</v>
      </c>
      <c r="F67" s="31">
        <v>3</v>
      </c>
      <c r="G67" s="31" t="str">
        <f t="shared" si="0"/>
        <v>凤凰座技能3_1线1号天赋3级</v>
      </c>
      <c r="H67" s="32">
        <f>INDEX(数值规划!$AH$33:$AK$42,(特技天赋!C67-1)*2+特技天赋!D67,特技天赋!E67)</f>
        <v>21</v>
      </c>
      <c r="I67" s="32">
        <f>INDEX(数值规划!$N$32:$Y$231,(((C67-1)*2+(D67-1))*4+(E67-1))*5+F67+1,(INDEX($T$3:$AI$3,B67)-1)*3+1)</f>
        <v>25</v>
      </c>
      <c r="J67" s="32">
        <f>INDEX(数值规划!$N$32:$Y$231,(((C67-1)*2+(D67-1))*4+(E67-1))*5+F67+1,(INDEX($T$3:$AI$3,B67)-1)*3+2)</f>
        <v>25</v>
      </c>
      <c r="K67" s="32">
        <f>INDEX(数值规划!$N$32:$Y$231,(((C67-1)*2+(D67-1))*4+(E67-1))*5+F67+1,(INDEX($T$3:$AI$3,B67)-1)*3+3)</f>
        <v>25</v>
      </c>
      <c r="L67" s="32">
        <f t="shared" si="1"/>
        <v>1</v>
      </c>
      <c r="M67" s="32">
        <f>INDEX(数值规划!$AL$33:$AL$42,(特技天赋!C67-1)*2+特技天赋!D67)</f>
        <v>5</v>
      </c>
      <c r="N67" s="31">
        <v>38</v>
      </c>
      <c r="Q67" s="32">
        <f>IF(特技天赋!F67&gt;0,INDEX(数值规划!$F$32:$F$63,(特技天赋!E67-1)*4+特技天赋!F67),E67)</f>
        <v>38</v>
      </c>
    </row>
    <row r="68" spans="1:17" ht="16.5" x14ac:dyDescent="0.2">
      <c r="A68" s="31">
        <v>65</v>
      </c>
      <c r="B68" s="31">
        <v>1</v>
      </c>
      <c r="C68" s="31">
        <v>4</v>
      </c>
      <c r="D68" s="31">
        <v>1</v>
      </c>
      <c r="E68" s="31">
        <v>1</v>
      </c>
      <c r="F68" s="31">
        <v>4</v>
      </c>
      <c r="G68" s="31" t="str">
        <f t="shared" si="0"/>
        <v>凤凰座技能3_1线1号天赋4级</v>
      </c>
      <c r="H68" s="32">
        <f>INDEX(数值规划!$AH$33:$AK$42,(特技天赋!C68-1)*2+特技天赋!D68,特技天赋!E68)</f>
        <v>21</v>
      </c>
      <c r="I68" s="32">
        <f>INDEX(数值规划!$N$32:$Y$231,(((C68-1)*2+(D68-1))*4+(E68-1))*5+F68+1,(INDEX($T$3:$AI$3,B68)-1)*3+1)</f>
        <v>30</v>
      </c>
      <c r="J68" s="32">
        <f>INDEX(数值规划!$N$32:$Y$231,(((C68-1)*2+(D68-1))*4+(E68-1))*5+F68+1,(INDEX($T$3:$AI$3,B68)-1)*3+2)</f>
        <v>30</v>
      </c>
      <c r="K68" s="32">
        <f>INDEX(数值规划!$N$32:$Y$231,(((C68-1)*2+(D68-1))*4+(E68-1))*5+F68+1,(INDEX($T$3:$AI$3,B68)-1)*3+3)</f>
        <v>30</v>
      </c>
      <c r="L68" s="32">
        <f t="shared" si="1"/>
        <v>1</v>
      </c>
      <c r="M68" s="32">
        <f>INDEX(数值规划!$AL$33:$AL$42,(特技天赋!C68-1)*2+特技天赋!D68)</f>
        <v>5</v>
      </c>
      <c r="N68" s="31">
        <v>58</v>
      </c>
      <c r="Q68" s="32">
        <f>IF(特技天赋!F68&gt;0,INDEX(数值规划!$F$32:$F$63,(特技天赋!E68-1)*4+特技天赋!F68),E68)</f>
        <v>58</v>
      </c>
    </row>
    <row r="69" spans="1:17" ht="16.5" x14ac:dyDescent="0.2">
      <c r="A69" s="31">
        <v>66</v>
      </c>
      <c r="B69" s="31">
        <v>1</v>
      </c>
      <c r="C69" s="31">
        <v>4</v>
      </c>
      <c r="D69" s="31">
        <v>1</v>
      </c>
      <c r="E69" s="31">
        <v>2</v>
      </c>
      <c r="F69" s="31">
        <v>0</v>
      </c>
      <c r="G69" s="31" t="str">
        <f t="shared" ref="G69:G132" si="2">INDEX($T$4:$AI$4,B69)&amp;INDEX($T$5:$X$5,C69)&amp;"_"&amp;D69&amp;"线"&amp;E69&amp;"号天赋"&amp;IF(F69&gt;0,F69&amp;"级","解锁")</f>
        <v>凤凰座技能3_1线2号天赋解锁</v>
      </c>
      <c r="H69" s="32">
        <f>INDEX(数值规划!$AH$33:$AK$42,(特技天赋!C69-1)*2+特技天赋!D69,特技天赋!E69)</f>
        <v>41</v>
      </c>
      <c r="I69" s="32">
        <f>INDEX(数值规划!$N$32:$Y$231,(((C69-1)*2+(D69-1))*4+(E69-1))*5+F69+1,(INDEX($T$3:$AI$3,B69)-1)*3+1)</f>
        <v>15</v>
      </c>
      <c r="J69" s="32">
        <f>INDEX(数值规划!$N$32:$Y$231,(((C69-1)*2+(D69-1))*4+(E69-1))*5+F69+1,(INDEX($T$3:$AI$3,B69)-1)*3+2)</f>
        <v>15</v>
      </c>
      <c r="K69" s="32">
        <f>INDEX(数值规划!$N$32:$Y$231,(((C69-1)*2+(D69-1))*4+(E69-1))*5+F69+1,(INDEX($T$3:$AI$3,B69)-1)*3+3)</f>
        <v>15</v>
      </c>
      <c r="L69" s="32">
        <f t="shared" ref="L69:L132" si="3">(E69-1)*2+D69</f>
        <v>3</v>
      </c>
      <c r="M69" s="32">
        <f>INDEX(数值规划!$AL$33:$AL$42,(特技天赋!C69-1)*2+特技天赋!D69)</f>
        <v>5</v>
      </c>
      <c r="N69" s="31">
        <v>2</v>
      </c>
      <c r="Q69" s="32">
        <f>IF(特技天赋!F69&gt;0,INDEX(数值规划!$F$32:$F$63,(特技天赋!E69-1)*4+特技天赋!F69),E69)</f>
        <v>2</v>
      </c>
    </row>
    <row r="70" spans="1:17" ht="16.5" x14ac:dyDescent="0.2">
      <c r="A70" s="31">
        <v>67</v>
      </c>
      <c r="B70" s="31">
        <v>1</v>
      </c>
      <c r="C70" s="31">
        <v>4</v>
      </c>
      <c r="D70" s="31">
        <v>1</v>
      </c>
      <c r="E70" s="31">
        <v>2</v>
      </c>
      <c r="F70" s="31">
        <v>1</v>
      </c>
      <c r="G70" s="31" t="str">
        <f t="shared" si="2"/>
        <v>凤凰座技能3_1线2号天赋1级</v>
      </c>
      <c r="H70" s="32">
        <f>INDEX(数值规划!$AH$33:$AK$42,(特技天赋!C70-1)*2+特技天赋!D70,特技天赋!E70)</f>
        <v>41</v>
      </c>
      <c r="I70" s="32">
        <f>INDEX(数值规划!$N$32:$Y$231,(((C70-1)*2+(D70-1))*4+(E70-1))*5+F70+1,(INDEX($T$3:$AI$3,B70)-1)*3+1)</f>
        <v>20</v>
      </c>
      <c r="J70" s="32">
        <f>INDEX(数值规划!$N$32:$Y$231,(((C70-1)*2+(D70-1))*4+(E70-1))*5+F70+1,(INDEX($T$3:$AI$3,B70)-1)*3+2)</f>
        <v>20</v>
      </c>
      <c r="K70" s="32">
        <f>INDEX(数值规划!$N$32:$Y$231,(((C70-1)*2+(D70-1))*4+(E70-1))*5+F70+1,(INDEX($T$3:$AI$3,B70)-1)*3+3)</f>
        <v>20</v>
      </c>
      <c r="L70" s="32">
        <f t="shared" si="3"/>
        <v>3</v>
      </c>
      <c r="M70" s="32">
        <f>INDEX(数值规划!$AL$33:$AL$42,(特技天赋!C70-1)*2+特技天赋!D70)</f>
        <v>5</v>
      </c>
      <c r="N70" s="31">
        <v>24</v>
      </c>
      <c r="Q70" s="32">
        <f>IF(特技天赋!F70&gt;0,INDEX(数值规划!$F$32:$F$63,(特技天赋!E70-1)*4+特技天赋!F70),E70)</f>
        <v>24</v>
      </c>
    </row>
    <row r="71" spans="1:17" ht="16.5" x14ac:dyDescent="0.2">
      <c r="A71" s="31">
        <v>68</v>
      </c>
      <c r="B71" s="31">
        <v>1</v>
      </c>
      <c r="C71" s="31">
        <v>4</v>
      </c>
      <c r="D71" s="31">
        <v>1</v>
      </c>
      <c r="E71" s="31">
        <v>2</v>
      </c>
      <c r="F71" s="31">
        <v>2</v>
      </c>
      <c r="G71" s="31" t="str">
        <f t="shared" si="2"/>
        <v>凤凰座技能3_1线2号天赋2级</v>
      </c>
      <c r="H71" s="32">
        <f>INDEX(数值规划!$AH$33:$AK$42,(特技天赋!C71-1)*2+特技天赋!D71,特技天赋!E71)</f>
        <v>41</v>
      </c>
      <c r="I71" s="32">
        <f>INDEX(数值规划!$N$32:$Y$231,(((C71-1)*2+(D71-1))*4+(E71-1))*5+F71+1,(INDEX($T$3:$AI$3,B71)-1)*3+1)</f>
        <v>25</v>
      </c>
      <c r="J71" s="32">
        <f>INDEX(数值规划!$N$32:$Y$231,(((C71-1)*2+(D71-1))*4+(E71-1))*5+F71+1,(INDEX($T$3:$AI$3,B71)-1)*3+2)</f>
        <v>25</v>
      </c>
      <c r="K71" s="32">
        <f>INDEX(数值规划!$N$32:$Y$231,(((C71-1)*2+(D71-1))*4+(E71-1))*5+F71+1,(INDEX($T$3:$AI$3,B71)-1)*3+3)</f>
        <v>25</v>
      </c>
      <c r="L71" s="32">
        <f t="shared" si="3"/>
        <v>3</v>
      </c>
      <c r="M71" s="32">
        <f>INDEX(数值规划!$AL$33:$AL$42,(特技天赋!C71-1)*2+特技天赋!D71)</f>
        <v>5</v>
      </c>
      <c r="N71" s="31">
        <v>36</v>
      </c>
      <c r="Q71" s="32">
        <f>IF(特技天赋!F71&gt;0,INDEX(数值规划!$F$32:$F$63,(特技天赋!E71-1)*4+特技天赋!F71),E71)</f>
        <v>36</v>
      </c>
    </row>
    <row r="72" spans="1:17" ht="16.5" x14ac:dyDescent="0.2">
      <c r="A72" s="31">
        <v>69</v>
      </c>
      <c r="B72" s="31">
        <v>1</v>
      </c>
      <c r="C72" s="31">
        <v>4</v>
      </c>
      <c r="D72" s="31">
        <v>1</v>
      </c>
      <c r="E72" s="31">
        <v>2</v>
      </c>
      <c r="F72" s="31">
        <v>3</v>
      </c>
      <c r="G72" s="31" t="str">
        <f t="shared" si="2"/>
        <v>凤凰座技能3_1线2号天赋3级</v>
      </c>
      <c r="H72" s="32">
        <f>INDEX(数值规划!$AH$33:$AK$42,(特技天赋!C72-1)*2+特技天赋!D72,特技天赋!E72)</f>
        <v>41</v>
      </c>
      <c r="I72" s="32">
        <f>INDEX(数值规划!$N$32:$Y$231,(((C72-1)*2+(D72-1))*4+(E72-1))*5+F72+1,(INDEX($T$3:$AI$3,B72)-1)*3+1)</f>
        <v>30</v>
      </c>
      <c r="J72" s="32">
        <f>INDEX(数值规划!$N$32:$Y$231,(((C72-1)*2+(D72-1))*4+(E72-1))*5+F72+1,(INDEX($T$3:$AI$3,B72)-1)*3+2)</f>
        <v>30</v>
      </c>
      <c r="K72" s="32">
        <f>INDEX(数值规划!$N$32:$Y$231,(((C72-1)*2+(D72-1))*4+(E72-1))*5+F72+1,(INDEX($T$3:$AI$3,B72)-1)*3+3)</f>
        <v>30</v>
      </c>
      <c r="L72" s="32">
        <f t="shared" si="3"/>
        <v>3</v>
      </c>
      <c r="M72" s="32">
        <f>INDEX(数值规划!$AL$33:$AL$42,(特技天赋!C72-1)*2+特技天赋!D72)</f>
        <v>5</v>
      </c>
      <c r="N72" s="31">
        <v>48</v>
      </c>
      <c r="Q72" s="32">
        <f>IF(特技天赋!F72&gt;0,INDEX(数值规划!$F$32:$F$63,(特技天赋!E72-1)*4+特技天赋!F72),E72)</f>
        <v>48</v>
      </c>
    </row>
    <row r="73" spans="1:17" ht="16.5" x14ac:dyDescent="0.2">
      <c r="A73" s="31">
        <v>70</v>
      </c>
      <c r="B73" s="31">
        <v>1</v>
      </c>
      <c r="C73" s="31">
        <v>4</v>
      </c>
      <c r="D73" s="31">
        <v>1</v>
      </c>
      <c r="E73" s="31">
        <v>2</v>
      </c>
      <c r="F73" s="31">
        <v>4</v>
      </c>
      <c r="G73" s="31" t="str">
        <f t="shared" si="2"/>
        <v>凤凰座技能3_1线2号天赋4级</v>
      </c>
      <c r="H73" s="32">
        <f>INDEX(数值规划!$AH$33:$AK$42,(特技天赋!C73-1)*2+特技天赋!D73,特技天赋!E73)</f>
        <v>41</v>
      </c>
      <c r="I73" s="32">
        <f>INDEX(数值规划!$N$32:$Y$231,(((C73-1)*2+(D73-1))*4+(E73-1))*5+F73+1,(INDEX($T$3:$AI$3,B73)-1)*3+1)</f>
        <v>35</v>
      </c>
      <c r="J73" s="32">
        <f>INDEX(数值规划!$N$32:$Y$231,(((C73-1)*2+(D73-1))*4+(E73-1))*5+F73+1,(INDEX($T$3:$AI$3,B73)-1)*3+2)</f>
        <v>35</v>
      </c>
      <c r="K73" s="32">
        <f>INDEX(数值规划!$N$32:$Y$231,(((C73-1)*2+(D73-1))*4+(E73-1))*5+F73+1,(INDEX($T$3:$AI$3,B73)-1)*3+3)</f>
        <v>35</v>
      </c>
      <c r="L73" s="32">
        <f t="shared" si="3"/>
        <v>3</v>
      </c>
      <c r="M73" s="32">
        <f>INDEX(数值规划!$AL$33:$AL$42,(特技天赋!C73-1)*2+特技天赋!D73)</f>
        <v>5</v>
      </c>
      <c r="N73" s="31">
        <v>72</v>
      </c>
      <c r="Q73" s="32">
        <f>IF(特技天赋!F73&gt;0,INDEX(数值规划!$F$32:$F$63,(特技天赋!E73-1)*4+特技天赋!F73),E73)</f>
        <v>72</v>
      </c>
    </row>
    <row r="74" spans="1:17" ht="16.5" x14ac:dyDescent="0.2">
      <c r="A74" s="31">
        <v>71</v>
      </c>
      <c r="B74" s="31">
        <v>1</v>
      </c>
      <c r="C74" s="31">
        <v>4</v>
      </c>
      <c r="D74" s="31">
        <v>2</v>
      </c>
      <c r="E74" s="31">
        <v>1</v>
      </c>
      <c r="F74" s="31">
        <v>0</v>
      </c>
      <c r="G74" s="31" t="str">
        <f t="shared" si="2"/>
        <v>凤凰座技能3_2线1号天赋解锁</v>
      </c>
      <c r="H74" s="32">
        <f>INDEX(数值规划!$AH$33:$AK$42,(特技天赋!C74-1)*2+特技天赋!D74,特技天赋!E74)</f>
        <v>31</v>
      </c>
      <c r="I74" s="32">
        <f>INDEX(数值规划!$N$32:$Y$231,(((C74-1)*2+(D74-1))*4+(E74-1))*5+F74+1,(INDEX($T$3:$AI$3,B74)-1)*3+1)</f>
        <v>14</v>
      </c>
      <c r="J74" s="32">
        <f>INDEX(数值规划!$N$32:$Y$231,(((C74-1)*2+(D74-1))*4+(E74-1))*5+F74+1,(INDEX($T$3:$AI$3,B74)-1)*3+2)</f>
        <v>0</v>
      </c>
      <c r="K74" s="32">
        <f>INDEX(数值规划!$N$32:$Y$231,(((C74-1)*2+(D74-1))*4+(E74-1))*5+F74+1,(INDEX($T$3:$AI$3,B74)-1)*3+3)</f>
        <v>14</v>
      </c>
      <c r="L74" s="32">
        <f t="shared" si="3"/>
        <v>2</v>
      </c>
      <c r="M74" s="32">
        <f>INDEX(数值规划!$AL$33:$AL$42,(特技天赋!C74-1)*2+特技天赋!D74)</f>
        <v>6</v>
      </c>
      <c r="N74" s="31">
        <v>1</v>
      </c>
      <c r="Q74" s="32">
        <f>IF(特技天赋!F74&gt;0,INDEX(数值规划!$F$32:$F$63,(特技天赋!E74-1)*4+特技天赋!F74),E74)</f>
        <v>1</v>
      </c>
    </row>
    <row r="75" spans="1:17" ht="16.5" x14ac:dyDescent="0.2">
      <c r="A75" s="31">
        <v>72</v>
      </c>
      <c r="B75" s="31">
        <v>1</v>
      </c>
      <c r="C75" s="31">
        <v>4</v>
      </c>
      <c r="D75" s="31">
        <v>2</v>
      </c>
      <c r="E75" s="31">
        <v>1</v>
      </c>
      <c r="F75" s="31">
        <v>1</v>
      </c>
      <c r="G75" s="31" t="str">
        <f t="shared" si="2"/>
        <v>凤凰座技能3_2线1号天赋1级</v>
      </c>
      <c r="H75" s="32">
        <f>INDEX(数值规划!$AH$33:$AK$42,(特技天赋!C75-1)*2+特技天赋!D75,特技天赋!E75)</f>
        <v>31</v>
      </c>
      <c r="I75" s="32">
        <f>INDEX(数值规划!$N$32:$Y$231,(((C75-1)*2+(D75-1))*4+(E75-1))*5+F75+1,(INDEX($T$3:$AI$3,B75)-1)*3+1)</f>
        <v>21</v>
      </c>
      <c r="J75" s="32">
        <f>INDEX(数值规划!$N$32:$Y$231,(((C75-1)*2+(D75-1))*4+(E75-1))*5+F75+1,(INDEX($T$3:$AI$3,B75)-1)*3+2)</f>
        <v>0</v>
      </c>
      <c r="K75" s="32">
        <f>INDEX(数值规划!$N$32:$Y$231,(((C75-1)*2+(D75-1))*4+(E75-1))*5+F75+1,(INDEX($T$3:$AI$3,B75)-1)*3+3)</f>
        <v>21</v>
      </c>
      <c r="L75" s="32">
        <f t="shared" si="3"/>
        <v>2</v>
      </c>
      <c r="M75" s="32">
        <f>INDEX(数值规划!$AL$33:$AL$42,(特技天赋!C75-1)*2+特技天赋!D75)</f>
        <v>6</v>
      </c>
      <c r="N75" s="31">
        <v>19</v>
      </c>
      <c r="Q75" s="32">
        <f>IF(特技天赋!F75&gt;0,INDEX(数值规划!$F$32:$F$63,(特技天赋!E75-1)*4+特技天赋!F75),E75)</f>
        <v>19</v>
      </c>
    </row>
    <row r="76" spans="1:17" ht="16.5" x14ac:dyDescent="0.2">
      <c r="A76" s="31">
        <v>73</v>
      </c>
      <c r="B76" s="31">
        <v>1</v>
      </c>
      <c r="C76" s="31">
        <v>4</v>
      </c>
      <c r="D76" s="31">
        <v>2</v>
      </c>
      <c r="E76" s="31">
        <v>1</v>
      </c>
      <c r="F76" s="31">
        <v>2</v>
      </c>
      <c r="G76" s="31" t="str">
        <f t="shared" si="2"/>
        <v>凤凰座技能3_2线1号天赋2级</v>
      </c>
      <c r="H76" s="32">
        <f>INDEX(数值规划!$AH$33:$AK$42,(特技天赋!C76-1)*2+特技天赋!D76,特技天赋!E76)</f>
        <v>31</v>
      </c>
      <c r="I76" s="32">
        <f>INDEX(数值规划!$N$32:$Y$231,(((C76-1)*2+(D76-1))*4+(E76-1))*5+F76+1,(INDEX($T$3:$AI$3,B76)-1)*3+1)</f>
        <v>28</v>
      </c>
      <c r="J76" s="32">
        <f>INDEX(数值规划!$N$32:$Y$231,(((C76-1)*2+(D76-1))*4+(E76-1))*5+F76+1,(INDEX($T$3:$AI$3,B76)-1)*3+2)</f>
        <v>0</v>
      </c>
      <c r="K76" s="32">
        <f>INDEX(数值规划!$N$32:$Y$231,(((C76-1)*2+(D76-1))*4+(E76-1))*5+F76+1,(INDEX($T$3:$AI$3,B76)-1)*3+3)</f>
        <v>28</v>
      </c>
      <c r="L76" s="32">
        <f t="shared" si="3"/>
        <v>2</v>
      </c>
      <c r="M76" s="32">
        <f>INDEX(数值规划!$AL$33:$AL$42,(特技天赋!C76-1)*2+特技天赋!D76)</f>
        <v>6</v>
      </c>
      <c r="N76" s="31">
        <v>29</v>
      </c>
      <c r="Q76" s="32">
        <f>IF(特技天赋!F76&gt;0,INDEX(数值规划!$F$32:$F$63,(特技天赋!E76-1)*4+特技天赋!F76),E76)</f>
        <v>29</v>
      </c>
    </row>
    <row r="77" spans="1:17" ht="16.5" x14ac:dyDescent="0.2">
      <c r="A77" s="31">
        <v>74</v>
      </c>
      <c r="B77" s="31">
        <v>1</v>
      </c>
      <c r="C77" s="31">
        <v>4</v>
      </c>
      <c r="D77" s="31">
        <v>2</v>
      </c>
      <c r="E77" s="31">
        <v>1</v>
      </c>
      <c r="F77" s="31">
        <v>3</v>
      </c>
      <c r="G77" s="31" t="str">
        <f t="shared" si="2"/>
        <v>凤凰座技能3_2线1号天赋3级</v>
      </c>
      <c r="H77" s="32">
        <f>INDEX(数值规划!$AH$33:$AK$42,(特技天赋!C77-1)*2+特技天赋!D77,特技天赋!E77)</f>
        <v>31</v>
      </c>
      <c r="I77" s="32">
        <f>INDEX(数值规划!$N$32:$Y$231,(((C77-1)*2+(D77-1))*4+(E77-1))*5+F77+1,(INDEX($T$3:$AI$3,B77)-1)*3+1)</f>
        <v>35</v>
      </c>
      <c r="J77" s="32">
        <f>INDEX(数值规划!$N$32:$Y$231,(((C77-1)*2+(D77-1))*4+(E77-1))*5+F77+1,(INDEX($T$3:$AI$3,B77)-1)*3+2)</f>
        <v>0</v>
      </c>
      <c r="K77" s="32">
        <f>INDEX(数值规划!$N$32:$Y$231,(((C77-1)*2+(D77-1))*4+(E77-1))*5+F77+1,(INDEX($T$3:$AI$3,B77)-1)*3+3)</f>
        <v>35</v>
      </c>
      <c r="L77" s="32">
        <f t="shared" si="3"/>
        <v>2</v>
      </c>
      <c r="M77" s="32">
        <f>INDEX(数值规划!$AL$33:$AL$42,(特技天赋!C77-1)*2+特技天赋!D77)</f>
        <v>6</v>
      </c>
      <c r="N77" s="31">
        <v>38</v>
      </c>
      <c r="Q77" s="32">
        <f>IF(特技天赋!F77&gt;0,INDEX(数值规划!$F$32:$F$63,(特技天赋!E77-1)*4+特技天赋!F77),E77)</f>
        <v>38</v>
      </c>
    </row>
    <row r="78" spans="1:17" ht="16.5" x14ac:dyDescent="0.2">
      <c r="A78" s="31">
        <v>75</v>
      </c>
      <c r="B78" s="31">
        <v>1</v>
      </c>
      <c r="C78" s="31">
        <v>4</v>
      </c>
      <c r="D78" s="31">
        <v>2</v>
      </c>
      <c r="E78" s="31">
        <v>1</v>
      </c>
      <c r="F78" s="31">
        <v>4</v>
      </c>
      <c r="G78" s="31" t="str">
        <f t="shared" si="2"/>
        <v>凤凰座技能3_2线1号天赋4级</v>
      </c>
      <c r="H78" s="32">
        <f>INDEX(数值规划!$AH$33:$AK$42,(特技天赋!C78-1)*2+特技天赋!D78,特技天赋!E78)</f>
        <v>31</v>
      </c>
      <c r="I78" s="32">
        <f>INDEX(数值规划!$N$32:$Y$231,(((C78-1)*2+(D78-1))*4+(E78-1))*5+F78+1,(INDEX($T$3:$AI$3,B78)-1)*3+1)</f>
        <v>42</v>
      </c>
      <c r="J78" s="32">
        <f>INDEX(数值规划!$N$32:$Y$231,(((C78-1)*2+(D78-1))*4+(E78-1))*5+F78+1,(INDEX($T$3:$AI$3,B78)-1)*3+2)</f>
        <v>0</v>
      </c>
      <c r="K78" s="32">
        <f>INDEX(数值规划!$N$32:$Y$231,(((C78-1)*2+(D78-1))*4+(E78-1))*5+F78+1,(INDEX($T$3:$AI$3,B78)-1)*3+3)</f>
        <v>42</v>
      </c>
      <c r="L78" s="32">
        <f t="shared" si="3"/>
        <v>2</v>
      </c>
      <c r="M78" s="32">
        <f>INDEX(数值规划!$AL$33:$AL$42,(特技天赋!C78-1)*2+特技天赋!D78)</f>
        <v>6</v>
      </c>
      <c r="N78" s="31">
        <v>58</v>
      </c>
      <c r="Q78" s="32">
        <f>IF(特技天赋!F78&gt;0,INDEX(数值规划!$F$32:$F$63,(特技天赋!E78-1)*4+特技天赋!F78),E78)</f>
        <v>58</v>
      </c>
    </row>
    <row r="79" spans="1:17" ht="16.5" x14ac:dyDescent="0.2">
      <c r="A79" s="31">
        <v>76</v>
      </c>
      <c r="B79" s="31">
        <v>1</v>
      </c>
      <c r="C79" s="31">
        <v>4</v>
      </c>
      <c r="D79" s="31">
        <v>2</v>
      </c>
      <c r="E79" s="31">
        <v>2</v>
      </c>
      <c r="F79" s="31">
        <v>0</v>
      </c>
      <c r="G79" s="31" t="str">
        <f t="shared" si="2"/>
        <v>凤凰座技能3_2线2号天赋解锁</v>
      </c>
      <c r="H79" s="32">
        <f>INDEX(数值规划!$AH$33:$AK$42,(特技天赋!C79-1)*2+特技天赋!D79,特技天赋!E79)</f>
        <v>51</v>
      </c>
      <c r="I79" s="32">
        <f>INDEX(数值规划!$N$32:$Y$231,(((C79-1)*2+(D79-1))*4+(E79-1))*5+F79+1,(INDEX($T$3:$AI$3,B79)-1)*3+1)</f>
        <v>21</v>
      </c>
      <c r="J79" s="32">
        <f>INDEX(数值规划!$N$32:$Y$231,(((C79-1)*2+(D79-1))*4+(E79-1))*5+F79+1,(INDEX($T$3:$AI$3,B79)-1)*3+2)</f>
        <v>0</v>
      </c>
      <c r="K79" s="32">
        <f>INDEX(数值规划!$N$32:$Y$231,(((C79-1)*2+(D79-1))*4+(E79-1))*5+F79+1,(INDEX($T$3:$AI$3,B79)-1)*3+3)</f>
        <v>21</v>
      </c>
      <c r="L79" s="32">
        <f t="shared" si="3"/>
        <v>4</v>
      </c>
      <c r="M79" s="32">
        <f>INDEX(数值规划!$AL$33:$AL$42,(特技天赋!C79-1)*2+特技天赋!D79)</f>
        <v>6</v>
      </c>
      <c r="N79" s="31">
        <v>2</v>
      </c>
      <c r="Q79" s="32">
        <f>IF(特技天赋!F79&gt;0,INDEX(数值规划!$F$32:$F$63,(特技天赋!E79-1)*4+特技天赋!F79),E79)</f>
        <v>2</v>
      </c>
    </row>
    <row r="80" spans="1:17" ht="16.5" x14ac:dyDescent="0.2">
      <c r="A80" s="31">
        <v>77</v>
      </c>
      <c r="B80" s="31">
        <v>1</v>
      </c>
      <c r="C80" s="31">
        <v>4</v>
      </c>
      <c r="D80" s="31">
        <v>2</v>
      </c>
      <c r="E80" s="31">
        <v>2</v>
      </c>
      <c r="F80" s="31">
        <v>1</v>
      </c>
      <c r="G80" s="31" t="str">
        <f t="shared" si="2"/>
        <v>凤凰座技能3_2线2号天赋1级</v>
      </c>
      <c r="H80" s="32">
        <f>INDEX(数值规划!$AH$33:$AK$42,(特技天赋!C80-1)*2+特技天赋!D80,特技天赋!E80)</f>
        <v>51</v>
      </c>
      <c r="I80" s="32">
        <f>INDEX(数值规划!$N$32:$Y$231,(((C80-1)*2+(D80-1))*4+(E80-1))*5+F80+1,(INDEX($T$3:$AI$3,B80)-1)*3+1)</f>
        <v>28</v>
      </c>
      <c r="J80" s="32">
        <f>INDEX(数值规划!$N$32:$Y$231,(((C80-1)*2+(D80-1))*4+(E80-1))*5+F80+1,(INDEX($T$3:$AI$3,B80)-1)*3+2)</f>
        <v>0</v>
      </c>
      <c r="K80" s="32">
        <f>INDEX(数值规划!$N$32:$Y$231,(((C80-1)*2+(D80-1))*4+(E80-1))*5+F80+1,(INDEX($T$3:$AI$3,B80)-1)*3+3)</f>
        <v>28</v>
      </c>
      <c r="L80" s="32">
        <f t="shared" si="3"/>
        <v>4</v>
      </c>
      <c r="M80" s="32">
        <f>INDEX(数值规划!$AL$33:$AL$42,(特技天赋!C80-1)*2+特技天赋!D80)</f>
        <v>6</v>
      </c>
      <c r="N80" s="31">
        <v>24</v>
      </c>
      <c r="Q80" s="32">
        <f>IF(特技天赋!F80&gt;0,INDEX(数值规划!$F$32:$F$63,(特技天赋!E80-1)*4+特技天赋!F80),E80)</f>
        <v>24</v>
      </c>
    </row>
    <row r="81" spans="1:17" ht="16.5" x14ac:dyDescent="0.2">
      <c r="A81" s="31">
        <v>78</v>
      </c>
      <c r="B81" s="31">
        <v>1</v>
      </c>
      <c r="C81" s="31">
        <v>4</v>
      </c>
      <c r="D81" s="31">
        <v>2</v>
      </c>
      <c r="E81" s="31">
        <v>2</v>
      </c>
      <c r="F81" s="31">
        <v>2</v>
      </c>
      <c r="G81" s="31" t="str">
        <f t="shared" si="2"/>
        <v>凤凰座技能3_2线2号天赋2级</v>
      </c>
      <c r="H81" s="32">
        <f>INDEX(数值规划!$AH$33:$AK$42,(特技天赋!C81-1)*2+特技天赋!D81,特技天赋!E81)</f>
        <v>51</v>
      </c>
      <c r="I81" s="32">
        <f>INDEX(数值规划!$N$32:$Y$231,(((C81-1)*2+(D81-1))*4+(E81-1))*5+F81+1,(INDEX($T$3:$AI$3,B81)-1)*3+1)</f>
        <v>35</v>
      </c>
      <c r="J81" s="32">
        <f>INDEX(数值规划!$N$32:$Y$231,(((C81-1)*2+(D81-1))*4+(E81-1))*5+F81+1,(INDEX($T$3:$AI$3,B81)-1)*3+2)</f>
        <v>0</v>
      </c>
      <c r="K81" s="32">
        <f>INDEX(数值规划!$N$32:$Y$231,(((C81-1)*2+(D81-1))*4+(E81-1))*5+F81+1,(INDEX($T$3:$AI$3,B81)-1)*3+3)</f>
        <v>35</v>
      </c>
      <c r="L81" s="32">
        <f t="shared" si="3"/>
        <v>4</v>
      </c>
      <c r="M81" s="32">
        <f>INDEX(数值规划!$AL$33:$AL$42,(特技天赋!C81-1)*2+特技天赋!D81)</f>
        <v>6</v>
      </c>
      <c r="N81" s="31">
        <v>36</v>
      </c>
      <c r="Q81" s="32">
        <f>IF(特技天赋!F81&gt;0,INDEX(数值规划!$F$32:$F$63,(特技天赋!E81-1)*4+特技天赋!F81),E81)</f>
        <v>36</v>
      </c>
    </row>
    <row r="82" spans="1:17" ht="16.5" x14ac:dyDescent="0.2">
      <c r="A82" s="31">
        <v>79</v>
      </c>
      <c r="B82" s="31">
        <v>1</v>
      </c>
      <c r="C82" s="31">
        <v>4</v>
      </c>
      <c r="D82" s="31">
        <v>2</v>
      </c>
      <c r="E82" s="31">
        <v>2</v>
      </c>
      <c r="F82" s="31">
        <v>3</v>
      </c>
      <c r="G82" s="31" t="str">
        <f t="shared" si="2"/>
        <v>凤凰座技能3_2线2号天赋3级</v>
      </c>
      <c r="H82" s="32">
        <f>INDEX(数值规划!$AH$33:$AK$42,(特技天赋!C82-1)*2+特技天赋!D82,特技天赋!E82)</f>
        <v>51</v>
      </c>
      <c r="I82" s="32">
        <f>INDEX(数值规划!$N$32:$Y$231,(((C82-1)*2+(D82-1))*4+(E82-1))*5+F82+1,(INDEX($T$3:$AI$3,B82)-1)*3+1)</f>
        <v>42</v>
      </c>
      <c r="J82" s="32">
        <f>INDEX(数值规划!$N$32:$Y$231,(((C82-1)*2+(D82-1))*4+(E82-1))*5+F82+1,(INDEX($T$3:$AI$3,B82)-1)*3+2)</f>
        <v>0</v>
      </c>
      <c r="K82" s="32">
        <f>INDEX(数值规划!$N$32:$Y$231,(((C82-1)*2+(D82-1))*4+(E82-1))*5+F82+1,(INDEX($T$3:$AI$3,B82)-1)*3+3)</f>
        <v>42</v>
      </c>
      <c r="L82" s="32">
        <f t="shared" si="3"/>
        <v>4</v>
      </c>
      <c r="M82" s="32">
        <f>INDEX(数值规划!$AL$33:$AL$42,(特技天赋!C82-1)*2+特技天赋!D82)</f>
        <v>6</v>
      </c>
      <c r="N82" s="31">
        <v>48</v>
      </c>
      <c r="Q82" s="32">
        <f>IF(特技天赋!F82&gt;0,INDEX(数值规划!$F$32:$F$63,(特技天赋!E82-1)*4+特技天赋!F82),E82)</f>
        <v>48</v>
      </c>
    </row>
    <row r="83" spans="1:17" ht="16.5" x14ac:dyDescent="0.2">
      <c r="A83" s="31">
        <v>80</v>
      </c>
      <c r="B83" s="31">
        <v>1</v>
      </c>
      <c r="C83" s="31">
        <v>4</v>
      </c>
      <c r="D83" s="31">
        <v>2</v>
      </c>
      <c r="E83" s="31">
        <v>2</v>
      </c>
      <c r="F83" s="31">
        <v>4</v>
      </c>
      <c r="G83" s="31" t="str">
        <f t="shared" si="2"/>
        <v>凤凰座技能3_2线2号天赋4级</v>
      </c>
      <c r="H83" s="32">
        <f>INDEX(数值规划!$AH$33:$AK$42,(特技天赋!C83-1)*2+特技天赋!D83,特技天赋!E83)</f>
        <v>51</v>
      </c>
      <c r="I83" s="32">
        <f>INDEX(数值规划!$N$32:$Y$231,(((C83-1)*2+(D83-1))*4+(E83-1))*5+F83+1,(INDEX($T$3:$AI$3,B83)-1)*3+1)</f>
        <v>49</v>
      </c>
      <c r="J83" s="32">
        <f>INDEX(数值规划!$N$32:$Y$231,(((C83-1)*2+(D83-1))*4+(E83-1))*5+F83+1,(INDEX($T$3:$AI$3,B83)-1)*3+2)</f>
        <v>0</v>
      </c>
      <c r="K83" s="32">
        <f>INDEX(数值规划!$N$32:$Y$231,(((C83-1)*2+(D83-1))*4+(E83-1))*5+F83+1,(INDEX($T$3:$AI$3,B83)-1)*3+3)</f>
        <v>49</v>
      </c>
      <c r="L83" s="32">
        <f t="shared" si="3"/>
        <v>4</v>
      </c>
      <c r="M83" s="32">
        <f>INDEX(数值规划!$AL$33:$AL$42,(特技天赋!C83-1)*2+特技天赋!D83)</f>
        <v>6</v>
      </c>
      <c r="N83" s="31">
        <v>72</v>
      </c>
      <c r="Q83" s="32">
        <f>IF(特技天赋!F83&gt;0,INDEX(数值规划!$F$32:$F$63,(特技天赋!E83-1)*4+特技天赋!F83),E83)</f>
        <v>72</v>
      </c>
    </row>
    <row r="84" spans="1:17" ht="16.5" x14ac:dyDescent="0.2">
      <c r="A84" s="31">
        <v>81</v>
      </c>
      <c r="B84" s="31">
        <v>1</v>
      </c>
      <c r="C84" s="31">
        <v>5</v>
      </c>
      <c r="D84" s="31">
        <v>1</v>
      </c>
      <c r="E84" s="31">
        <v>1</v>
      </c>
      <c r="F84" s="31">
        <v>0</v>
      </c>
      <c r="G84" s="31" t="str">
        <f t="shared" si="2"/>
        <v>凤凰座大招_1线1号天赋解锁</v>
      </c>
      <c r="H84" s="32">
        <f>INDEX(数值规划!$AH$33:$AK$42,(特技天赋!C84-1)*2+特技天赋!D84,特技天赋!E84)</f>
        <v>23</v>
      </c>
      <c r="I84" s="32">
        <f>INDEX(数值规划!$N$32:$Y$231,(((C84-1)*2+(D84-1))*4+(E84-1))*5+F84+1,(INDEX($T$3:$AI$3,B84)-1)*3+1)</f>
        <v>12</v>
      </c>
      <c r="J84" s="32">
        <f>INDEX(数值规划!$N$32:$Y$231,(((C84-1)*2+(D84-1))*4+(E84-1))*5+F84+1,(INDEX($T$3:$AI$3,B84)-1)*3+2)</f>
        <v>12</v>
      </c>
      <c r="K84" s="32">
        <f>INDEX(数值规划!$N$32:$Y$231,(((C84-1)*2+(D84-1))*4+(E84-1))*5+F84+1,(INDEX($T$3:$AI$3,B84)-1)*3+3)</f>
        <v>12</v>
      </c>
      <c r="L84" s="32">
        <f t="shared" si="3"/>
        <v>1</v>
      </c>
      <c r="M84" s="32">
        <f>INDEX(数值规划!$AL$33:$AL$42,(特技天赋!C84-1)*2+特技天赋!D84)</f>
        <v>6</v>
      </c>
      <c r="N84" s="31">
        <v>1</v>
      </c>
      <c r="Q84" s="32">
        <f>IF(特技天赋!F84&gt;0,INDEX(数值规划!$F$32:$F$63,(特技天赋!E84-1)*4+特技天赋!F84),E84)</f>
        <v>1</v>
      </c>
    </row>
    <row r="85" spans="1:17" ht="16.5" x14ac:dyDescent="0.2">
      <c r="A85" s="31">
        <v>82</v>
      </c>
      <c r="B85" s="31">
        <v>1</v>
      </c>
      <c r="C85" s="31">
        <v>5</v>
      </c>
      <c r="D85" s="31">
        <v>1</v>
      </c>
      <c r="E85" s="31">
        <v>1</v>
      </c>
      <c r="F85" s="31">
        <v>1</v>
      </c>
      <c r="G85" s="31" t="str">
        <f t="shared" si="2"/>
        <v>凤凰座大招_1线1号天赋1级</v>
      </c>
      <c r="H85" s="32">
        <f>INDEX(数值规划!$AH$33:$AK$42,(特技天赋!C85-1)*2+特技天赋!D85,特技天赋!E85)</f>
        <v>23</v>
      </c>
      <c r="I85" s="32">
        <f>INDEX(数值规划!$N$32:$Y$231,(((C85-1)*2+(D85-1))*4+(E85-1))*5+F85+1,(INDEX($T$3:$AI$3,B85)-1)*3+1)</f>
        <v>18</v>
      </c>
      <c r="J85" s="32">
        <f>INDEX(数值规划!$N$32:$Y$231,(((C85-1)*2+(D85-1))*4+(E85-1))*5+F85+1,(INDEX($T$3:$AI$3,B85)-1)*3+2)</f>
        <v>18</v>
      </c>
      <c r="K85" s="32">
        <f>INDEX(数值规划!$N$32:$Y$231,(((C85-1)*2+(D85-1))*4+(E85-1))*5+F85+1,(INDEX($T$3:$AI$3,B85)-1)*3+3)</f>
        <v>18</v>
      </c>
      <c r="L85" s="32">
        <f t="shared" si="3"/>
        <v>1</v>
      </c>
      <c r="M85" s="32">
        <f>INDEX(数值规划!$AL$33:$AL$42,(特技天赋!C85-1)*2+特技天赋!D85)</f>
        <v>6</v>
      </c>
      <c r="N85" s="31">
        <v>19</v>
      </c>
      <c r="Q85" s="32">
        <f>IF(特技天赋!F85&gt;0,INDEX(数值规划!$F$32:$F$63,(特技天赋!E85-1)*4+特技天赋!F85),E85)</f>
        <v>19</v>
      </c>
    </row>
    <row r="86" spans="1:17" ht="16.5" x14ac:dyDescent="0.2">
      <c r="A86" s="31">
        <v>83</v>
      </c>
      <c r="B86" s="31">
        <v>1</v>
      </c>
      <c r="C86" s="31">
        <v>5</v>
      </c>
      <c r="D86" s="31">
        <v>1</v>
      </c>
      <c r="E86" s="31">
        <v>1</v>
      </c>
      <c r="F86" s="31">
        <v>2</v>
      </c>
      <c r="G86" s="31" t="str">
        <f t="shared" si="2"/>
        <v>凤凰座大招_1线1号天赋2级</v>
      </c>
      <c r="H86" s="32">
        <f>INDEX(数值规划!$AH$33:$AK$42,(特技天赋!C86-1)*2+特技天赋!D86,特技天赋!E86)</f>
        <v>23</v>
      </c>
      <c r="I86" s="32">
        <f>INDEX(数值规划!$N$32:$Y$231,(((C86-1)*2+(D86-1))*4+(E86-1))*5+F86+1,(INDEX($T$3:$AI$3,B86)-1)*3+1)</f>
        <v>24</v>
      </c>
      <c r="J86" s="32">
        <f>INDEX(数值规划!$N$32:$Y$231,(((C86-1)*2+(D86-1))*4+(E86-1))*5+F86+1,(INDEX($T$3:$AI$3,B86)-1)*3+2)</f>
        <v>24</v>
      </c>
      <c r="K86" s="32">
        <f>INDEX(数值规划!$N$32:$Y$231,(((C86-1)*2+(D86-1))*4+(E86-1))*5+F86+1,(INDEX($T$3:$AI$3,B86)-1)*3+3)</f>
        <v>24</v>
      </c>
      <c r="L86" s="32">
        <f t="shared" si="3"/>
        <v>1</v>
      </c>
      <c r="M86" s="32">
        <f>INDEX(数值规划!$AL$33:$AL$42,(特技天赋!C86-1)*2+特技天赋!D86)</f>
        <v>6</v>
      </c>
      <c r="N86" s="31">
        <v>29</v>
      </c>
      <c r="Q86" s="32">
        <f>IF(特技天赋!F86&gt;0,INDEX(数值规划!$F$32:$F$63,(特技天赋!E86-1)*4+特技天赋!F86),E86)</f>
        <v>29</v>
      </c>
    </row>
    <row r="87" spans="1:17" ht="16.5" x14ac:dyDescent="0.2">
      <c r="A87" s="31">
        <v>84</v>
      </c>
      <c r="B87" s="31">
        <v>1</v>
      </c>
      <c r="C87" s="31">
        <v>5</v>
      </c>
      <c r="D87" s="31">
        <v>1</v>
      </c>
      <c r="E87" s="31">
        <v>1</v>
      </c>
      <c r="F87" s="31">
        <v>3</v>
      </c>
      <c r="G87" s="31" t="str">
        <f t="shared" si="2"/>
        <v>凤凰座大招_1线1号天赋3级</v>
      </c>
      <c r="H87" s="32">
        <f>INDEX(数值规划!$AH$33:$AK$42,(特技天赋!C87-1)*2+特技天赋!D87,特技天赋!E87)</f>
        <v>23</v>
      </c>
      <c r="I87" s="32">
        <f>INDEX(数值规划!$N$32:$Y$231,(((C87-1)*2+(D87-1))*4+(E87-1))*5+F87+1,(INDEX($T$3:$AI$3,B87)-1)*3+1)</f>
        <v>30</v>
      </c>
      <c r="J87" s="32">
        <f>INDEX(数值规划!$N$32:$Y$231,(((C87-1)*2+(D87-1))*4+(E87-1))*5+F87+1,(INDEX($T$3:$AI$3,B87)-1)*3+2)</f>
        <v>30</v>
      </c>
      <c r="K87" s="32">
        <f>INDEX(数值规划!$N$32:$Y$231,(((C87-1)*2+(D87-1))*4+(E87-1))*5+F87+1,(INDEX($T$3:$AI$3,B87)-1)*3+3)</f>
        <v>30</v>
      </c>
      <c r="L87" s="32">
        <f t="shared" si="3"/>
        <v>1</v>
      </c>
      <c r="M87" s="32">
        <f>INDEX(数值规划!$AL$33:$AL$42,(特技天赋!C87-1)*2+特技天赋!D87)</f>
        <v>6</v>
      </c>
      <c r="N87" s="31">
        <v>38</v>
      </c>
      <c r="Q87" s="32">
        <f>IF(特技天赋!F87&gt;0,INDEX(数值规划!$F$32:$F$63,(特技天赋!E87-1)*4+特技天赋!F87),E87)</f>
        <v>38</v>
      </c>
    </row>
    <row r="88" spans="1:17" ht="16.5" x14ac:dyDescent="0.2">
      <c r="A88" s="31">
        <v>85</v>
      </c>
      <c r="B88" s="31">
        <v>1</v>
      </c>
      <c r="C88" s="31">
        <v>5</v>
      </c>
      <c r="D88" s="31">
        <v>1</v>
      </c>
      <c r="E88" s="31">
        <v>1</v>
      </c>
      <c r="F88" s="31">
        <v>4</v>
      </c>
      <c r="G88" s="31" t="str">
        <f t="shared" si="2"/>
        <v>凤凰座大招_1线1号天赋4级</v>
      </c>
      <c r="H88" s="32">
        <f>INDEX(数值规划!$AH$33:$AK$42,(特技天赋!C88-1)*2+特技天赋!D88,特技天赋!E88)</f>
        <v>23</v>
      </c>
      <c r="I88" s="32">
        <f>INDEX(数值规划!$N$32:$Y$231,(((C88-1)*2+(D88-1))*4+(E88-1))*5+F88+1,(INDEX($T$3:$AI$3,B88)-1)*3+1)</f>
        <v>36</v>
      </c>
      <c r="J88" s="32">
        <f>INDEX(数值规划!$N$32:$Y$231,(((C88-1)*2+(D88-1))*4+(E88-1))*5+F88+1,(INDEX($T$3:$AI$3,B88)-1)*3+2)</f>
        <v>36</v>
      </c>
      <c r="K88" s="32">
        <f>INDEX(数值规划!$N$32:$Y$231,(((C88-1)*2+(D88-1))*4+(E88-1))*5+F88+1,(INDEX($T$3:$AI$3,B88)-1)*3+3)</f>
        <v>36</v>
      </c>
      <c r="L88" s="32">
        <f t="shared" si="3"/>
        <v>1</v>
      </c>
      <c r="M88" s="32">
        <f>INDEX(数值规划!$AL$33:$AL$42,(特技天赋!C88-1)*2+特技天赋!D88)</f>
        <v>6</v>
      </c>
      <c r="N88" s="31">
        <v>58</v>
      </c>
      <c r="Q88" s="32">
        <f>IF(特技天赋!F88&gt;0,INDEX(数值规划!$F$32:$F$63,(特技天赋!E88-1)*4+特技天赋!F88),E88)</f>
        <v>58</v>
      </c>
    </row>
    <row r="89" spans="1:17" ht="16.5" x14ac:dyDescent="0.2">
      <c r="A89" s="31">
        <v>86</v>
      </c>
      <c r="B89" s="31">
        <v>1</v>
      </c>
      <c r="C89" s="31">
        <v>5</v>
      </c>
      <c r="D89" s="31">
        <v>1</v>
      </c>
      <c r="E89" s="31">
        <v>2</v>
      </c>
      <c r="F89" s="31">
        <v>0</v>
      </c>
      <c r="G89" s="31" t="str">
        <f t="shared" si="2"/>
        <v>凤凰座大招_1线2号天赋解锁</v>
      </c>
      <c r="H89" s="32">
        <f>INDEX(数值规划!$AH$33:$AK$42,(特技天赋!C89-1)*2+特技天赋!D89,特技天赋!E89)</f>
        <v>43</v>
      </c>
      <c r="I89" s="32">
        <f>INDEX(数值规划!$N$32:$Y$231,(((C89-1)*2+(D89-1))*4+(E89-1))*5+F89+1,(INDEX($T$3:$AI$3,B89)-1)*3+1)</f>
        <v>18</v>
      </c>
      <c r="J89" s="32">
        <f>INDEX(数值规划!$N$32:$Y$231,(((C89-1)*2+(D89-1))*4+(E89-1))*5+F89+1,(INDEX($T$3:$AI$3,B89)-1)*3+2)</f>
        <v>18</v>
      </c>
      <c r="K89" s="32">
        <f>INDEX(数值规划!$N$32:$Y$231,(((C89-1)*2+(D89-1))*4+(E89-1))*5+F89+1,(INDEX($T$3:$AI$3,B89)-1)*3+3)</f>
        <v>18</v>
      </c>
      <c r="L89" s="32">
        <f t="shared" si="3"/>
        <v>3</v>
      </c>
      <c r="M89" s="32">
        <f>INDEX(数值规划!$AL$33:$AL$42,(特技天赋!C89-1)*2+特技天赋!D89)</f>
        <v>6</v>
      </c>
      <c r="N89" s="31">
        <v>2</v>
      </c>
      <c r="Q89" s="32">
        <f>IF(特技天赋!F89&gt;0,INDEX(数值规划!$F$32:$F$63,(特技天赋!E89-1)*4+特技天赋!F89),E89)</f>
        <v>2</v>
      </c>
    </row>
    <row r="90" spans="1:17" ht="16.5" x14ac:dyDescent="0.2">
      <c r="A90" s="31">
        <v>87</v>
      </c>
      <c r="B90" s="31">
        <v>1</v>
      </c>
      <c r="C90" s="31">
        <v>5</v>
      </c>
      <c r="D90" s="31">
        <v>1</v>
      </c>
      <c r="E90" s="31">
        <v>2</v>
      </c>
      <c r="F90" s="31">
        <v>1</v>
      </c>
      <c r="G90" s="31" t="str">
        <f t="shared" si="2"/>
        <v>凤凰座大招_1线2号天赋1级</v>
      </c>
      <c r="H90" s="32">
        <f>INDEX(数值规划!$AH$33:$AK$42,(特技天赋!C90-1)*2+特技天赋!D90,特技天赋!E90)</f>
        <v>43</v>
      </c>
      <c r="I90" s="32">
        <f>INDEX(数值规划!$N$32:$Y$231,(((C90-1)*2+(D90-1))*4+(E90-1))*5+F90+1,(INDEX($T$3:$AI$3,B90)-1)*3+1)</f>
        <v>24</v>
      </c>
      <c r="J90" s="32">
        <f>INDEX(数值规划!$N$32:$Y$231,(((C90-1)*2+(D90-1))*4+(E90-1))*5+F90+1,(INDEX($T$3:$AI$3,B90)-1)*3+2)</f>
        <v>24</v>
      </c>
      <c r="K90" s="32">
        <f>INDEX(数值规划!$N$32:$Y$231,(((C90-1)*2+(D90-1))*4+(E90-1))*5+F90+1,(INDEX($T$3:$AI$3,B90)-1)*3+3)</f>
        <v>24</v>
      </c>
      <c r="L90" s="32">
        <f t="shared" si="3"/>
        <v>3</v>
      </c>
      <c r="M90" s="32">
        <f>INDEX(数值规划!$AL$33:$AL$42,(特技天赋!C90-1)*2+特技天赋!D90)</f>
        <v>6</v>
      </c>
      <c r="N90" s="31">
        <v>24</v>
      </c>
      <c r="Q90" s="32">
        <f>IF(特技天赋!F90&gt;0,INDEX(数值规划!$F$32:$F$63,(特技天赋!E90-1)*4+特技天赋!F90),E90)</f>
        <v>24</v>
      </c>
    </row>
    <row r="91" spans="1:17" ht="16.5" x14ac:dyDescent="0.2">
      <c r="A91" s="31">
        <v>88</v>
      </c>
      <c r="B91" s="31">
        <v>1</v>
      </c>
      <c r="C91" s="31">
        <v>5</v>
      </c>
      <c r="D91" s="31">
        <v>1</v>
      </c>
      <c r="E91" s="31">
        <v>2</v>
      </c>
      <c r="F91" s="31">
        <v>2</v>
      </c>
      <c r="G91" s="31" t="str">
        <f t="shared" si="2"/>
        <v>凤凰座大招_1线2号天赋2级</v>
      </c>
      <c r="H91" s="32">
        <f>INDEX(数值规划!$AH$33:$AK$42,(特技天赋!C91-1)*2+特技天赋!D91,特技天赋!E91)</f>
        <v>43</v>
      </c>
      <c r="I91" s="32">
        <f>INDEX(数值规划!$N$32:$Y$231,(((C91-1)*2+(D91-1))*4+(E91-1))*5+F91+1,(INDEX($T$3:$AI$3,B91)-1)*3+1)</f>
        <v>30</v>
      </c>
      <c r="J91" s="32">
        <f>INDEX(数值规划!$N$32:$Y$231,(((C91-1)*2+(D91-1))*4+(E91-1))*5+F91+1,(INDEX($T$3:$AI$3,B91)-1)*3+2)</f>
        <v>30</v>
      </c>
      <c r="K91" s="32">
        <f>INDEX(数值规划!$N$32:$Y$231,(((C91-1)*2+(D91-1))*4+(E91-1))*5+F91+1,(INDEX($T$3:$AI$3,B91)-1)*3+3)</f>
        <v>30</v>
      </c>
      <c r="L91" s="32">
        <f t="shared" si="3"/>
        <v>3</v>
      </c>
      <c r="M91" s="32">
        <f>INDEX(数值规划!$AL$33:$AL$42,(特技天赋!C91-1)*2+特技天赋!D91)</f>
        <v>6</v>
      </c>
      <c r="N91" s="31">
        <v>36</v>
      </c>
      <c r="Q91" s="32">
        <f>IF(特技天赋!F91&gt;0,INDEX(数值规划!$F$32:$F$63,(特技天赋!E91-1)*4+特技天赋!F91),E91)</f>
        <v>36</v>
      </c>
    </row>
    <row r="92" spans="1:17" ht="16.5" x14ac:dyDescent="0.2">
      <c r="A92" s="31">
        <v>89</v>
      </c>
      <c r="B92" s="31">
        <v>1</v>
      </c>
      <c r="C92" s="31">
        <v>5</v>
      </c>
      <c r="D92" s="31">
        <v>1</v>
      </c>
      <c r="E92" s="31">
        <v>2</v>
      </c>
      <c r="F92" s="31">
        <v>3</v>
      </c>
      <c r="G92" s="31" t="str">
        <f t="shared" si="2"/>
        <v>凤凰座大招_1线2号天赋3级</v>
      </c>
      <c r="H92" s="32">
        <f>INDEX(数值规划!$AH$33:$AK$42,(特技天赋!C92-1)*2+特技天赋!D92,特技天赋!E92)</f>
        <v>43</v>
      </c>
      <c r="I92" s="32">
        <f>INDEX(数值规划!$N$32:$Y$231,(((C92-1)*2+(D92-1))*4+(E92-1))*5+F92+1,(INDEX($T$3:$AI$3,B92)-1)*3+1)</f>
        <v>36</v>
      </c>
      <c r="J92" s="32">
        <f>INDEX(数值规划!$N$32:$Y$231,(((C92-1)*2+(D92-1))*4+(E92-1))*5+F92+1,(INDEX($T$3:$AI$3,B92)-1)*3+2)</f>
        <v>36</v>
      </c>
      <c r="K92" s="32">
        <f>INDEX(数值规划!$N$32:$Y$231,(((C92-1)*2+(D92-1))*4+(E92-1))*5+F92+1,(INDEX($T$3:$AI$3,B92)-1)*3+3)</f>
        <v>36</v>
      </c>
      <c r="L92" s="32">
        <f t="shared" si="3"/>
        <v>3</v>
      </c>
      <c r="M92" s="32">
        <f>INDEX(数值规划!$AL$33:$AL$42,(特技天赋!C92-1)*2+特技天赋!D92)</f>
        <v>6</v>
      </c>
      <c r="N92" s="31">
        <v>48</v>
      </c>
      <c r="Q92" s="32">
        <f>IF(特技天赋!F92&gt;0,INDEX(数值规划!$F$32:$F$63,(特技天赋!E92-1)*4+特技天赋!F92),E92)</f>
        <v>48</v>
      </c>
    </row>
    <row r="93" spans="1:17" ht="16.5" x14ac:dyDescent="0.2">
      <c r="A93" s="31">
        <v>90</v>
      </c>
      <c r="B93" s="31">
        <v>1</v>
      </c>
      <c r="C93" s="31">
        <v>5</v>
      </c>
      <c r="D93" s="31">
        <v>1</v>
      </c>
      <c r="E93" s="31">
        <v>2</v>
      </c>
      <c r="F93" s="31">
        <v>4</v>
      </c>
      <c r="G93" s="31" t="str">
        <f t="shared" si="2"/>
        <v>凤凰座大招_1线2号天赋4级</v>
      </c>
      <c r="H93" s="32">
        <f>INDEX(数值规划!$AH$33:$AK$42,(特技天赋!C93-1)*2+特技天赋!D93,特技天赋!E93)</f>
        <v>43</v>
      </c>
      <c r="I93" s="32">
        <f>INDEX(数值规划!$N$32:$Y$231,(((C93-1)*2+(D93-1))*4+(E93-1))*5+F93+1,(INDEX($T$3:$AI$3,B93)-1)*3+1)</f>
        <v>42</v>
      </c>
      <c r="J93" s="32">
        <f>INDEX(数值规划!$N$32:$Y$231,(((C93-1)*2+(D93-1))*4+(E93-1))*5+F93+1,(INDEX($T$3:$AI$3,B93)-1)*3+2)</f>
        <v>42</v>
      </c>
      <c r="K93" s="32">
        <f>INDEX(数值规划!$N$32:$Y$231,(((C93-1)*2+(D93-1))*4+(E93-1))*5+F93+1,(INDEX($T$3:$AI$3,B93)-1)*3+3)</f>
        <v>42</v>
      </c>
      <c r="L93" s="32">
        <f t="shared" si="3"/>
        <v>3</v>
      </c>
      <c r="M93" s="32">
        <f>INDEX(数值规划!$AL$33:$AL$42,(特技天赋!C93-1)*2+特技天赋!D93)</f>
        <v>6</v>
      </c>
      <c r="N93" s="31">
        <v>72</v>
      </c>
      <c r="Q93" s="32">
        <f>IF(特技天赋!F93&gt;0,INDEX(数值规划!$F$32:$F$63,(特技天赋!E93-1)*4+特技天赋!F93),E93)</f>
        <v>72</v>
      </c>
    </row>
    <row r="94" spans="1:17" ht="16.5" x14ac:dyDescent="0.2">
      <c r="A94" s="31">
        <v>91</v>
      </c>
      <c r="B94" s="31">
        <v>1</v>
      </c>
      <c r="C94" s="31">
        <v>5</v>
      </c>
      <c r="D94" s="31">
        <v>2</v>
      </c>
      <c r="E94" s="31">
        <v>1</v>
      </c>
      <c r="F94" s="31">
        <v>0</v>
      </c>
      <c r="G94" s="31" t="str">
        <f t="shared" si="2"/>
        <v>凤凰座大招_2线1号天赋解锁</v>
      </c>
      <c r="H94" s="32">
        <f>INDEX(数值规划!$AH$33:$AK$42,(特技天赋!C94-1)*2+特技天赋!D94,特技天赋!E94)</f>
        <v>33</v>
      </c>
      <c r="I94" s="32">
        <f>INDEX(数值规划!$N$32:$Y$231,(((C94-1)*2+(D94-1))*4+(E94-1))*5+F94+1,(INDEX($T$3:$AI$3,B94)-1)*3+1)</f>
        <v>12</v>
      </c>
      <c r="J94" s="32">
        <f>INDEX(数值规划!$N$32:$Y$231,(((C94-1)*2+(D94-1))*4+(E94-1))*5+F94+1,(INDEX($T$3:$AI$3,B94)-1)*3+2)</f>
        <v>12</v>
      </c>
      <c r="K94" s="32">
        <f>INDEX(数值规划!$N$32:$Y$231,(((C94-1)*2+(D94-1))*4+(E94-1))*5+F94+1,(INDEX($T$3:$AI$3,B94)-1)*3+3)</f>
        <v>12</v>
      </c>
      <c r="L94" s="32">
        <f t="shared" si="3"/>
        <v>2</v>
      </c>
      <c r="M94" s="32">
        <f>INDEX(数值规划!$AL$33:$AL$42,(特技天赋!C94-1)*2+特技天赋!D94)</f>
        <v>2</v>
      </c>
      <c r="N94" s="31">
        <v>1</v>
      </c>
      <c r="Q94" s="32">
        <f>IF(特技天赋!F94&gt;0,INDEX(数值规划!$F$32:$F$63,(特技天赋!E94-1)*4+特技天赋!F94),E94)</f>
        <v>1</v>
      </c>
    </row>
    <row r="95" spans="1:17" ht="16.5" x14ac:dyDescent="0.2">
      <c r="A95" s="31">
        <v>92</v>
      </c>
      <c r="B95" s="31">
        <v>1</v>
      </c>
      <c r="C95" s="31">
        <v>5</v>
      </c>
      <c r="D95" s="31">
        <v>2</v>
      </c>
      <c r="E95" s="31">
        <v>1</v>
      </c>
      <c r="F95" s="31">
        <v>1</v>
      </c>
      <c r="G95" s="31" t="str">
        <f t="shared" si="2"/>
        <v>凤凰座大招_2线1号天赋1级</v>
      </c>
      <c r="H95" s="32">
        <f>INDEX(数值规划!$AH$33:$AK$42,(特技天赋!C95-1)*2+特技天赋!D95,特技天赋!E95)</f>
        <v>33</v>
      </c>
      <c r="I95" s="32">
        <f>INDEX(数值规划!$N$32:$Y$231,(((C95-1)*2+(D95-1))*4+(E95-1))*5+F95+1,(INDEX($T$3:$AI$3,B95)-1)*3+1)</f>
        <v>18</v>
      </c>
      <c r="J95" s="32">
        <f>INDEX(数值规划!$N$32:$Y$231,(((C95-1)*2+(D95-1))*4+(E95-1))*5+F95+1,(INDEX($T$3:$AI$3,B95)-1)*3+2)</f>
        <v>18</v>
      </c>
      <c r="K95" s="32">
        <f>INDEX(数值规划!$N$32:$Y$231,(((C95-1)*2+(D95-1))*4+(E95-1))*5+F95+1,(INDEX($T$3:$AI$3,B95)-1)*3+3)</f>
        <v>18</v>
      </c>
      <c r="L95" s="32">
        <f t="shared" si="3"/>
        <v>2</v>
      </c>
      <c r="M95" s="32">
        <f>INDEX(数值规划!$AL$33:$AL$42,(特技天赋!C95-1)*2+特技天赋!D95)</f>
        <v>2</v>
      </c>
      <c r="N95" s="31">
        <v>19</v>
      </c>
      <c r="Q95" s="32">
        <f>IF(特技天赋!F95&gt;0,INDEX(数值规划!$F$32:$F$63,(特技天赋!E95-1)*4+特技天赋!F95),E95)</f>
        <v>19</v>
      </c>
    </row>
    <row r="96" spans="1:17" ht="16.5" x14ac:dyDescent="0.2">
      <c r="A96" s="31">
        <v>93</v>
      </c>
      <c r="B96" s="31">
        <v>1</v>
      </c>
      <c r="C96" s="31">
        <v>5</v>
      </c>
      <c r="D96" s="31">
        <v>2</v>
      </c>
      <c r="E96" s="31">
        <v>1</v>
      </c>
      <c r="F96" s="31">
        <v>2</v>
      </c>
      <c r="G96" s="31" t="str">
        <f t="shared" si="2"/>
        <v>凤凰座大招_2线1号天赋2级</v>
      </c>
      <c r="H96" s="32">
        <f>INDEX(数值规划!$AH$33:$AK$42,(特技天赋!C96-1)*2+特技天赋!D96,特技天赋!E96)</f>
        <v>33</v>
      </c>
      <c r="I96" s="32">
        <f>INDEX(数值规划!$N$32:$Y$231,(((C96-1)*2+(D96-1))*4+(E96-1))*5+F96+1,(INDEX($T$3:$AI$3,B96)-1)*3+1)</f>
        <v>24</v>
      </c>
      <c r="J96" s="32">
        <f>INDEX(数值规划!$N$32:$Y$231,(((C96-1)*2+(D96-1))*4+(E96-1))*5+F96+1,(INDEX($T$3:$AI$3,B96)-1)*3+2)</f>
        <v>24</v>
      </c>
      <c r="K96" s="32">
        <f>INDEX(数值规划!$N$32:$Y$231,(((C96-1)*2+(D96-1))*4+(E96-1))*5+F96+1,(INDEX($T$3:$AI$3,B96)-1)*3+3)</f>
        <v>24</v>
      </c>
      <c r="L96" s="32">
        <f t="shared" si="3"/>
        <v>2</v>
      </c>
      <c r="M96" s="32">
        <f>INDEX(数值规划!$AL$33:$AL$42,(特技天赋!C96-1)*2+特技天赋!D96)</f>
        <v>2</v>
      </c>
      <c r="N96" s="31">
        <v>29</v>
      </c>
      <c r="Q96" s="32">
        <f>IF(特技天赋!F96&gt;0,INDEX(数值规划!$F$32:$F$63,(特技天赋!E96-1)*4+特技天赋!F96),E96)</f>
        <v>29</v>
      </c>
    </row>
    <row r="97" spans="1:17" ht="16.5" x14ac:dyDescent="0.2">
      <c r="A97" s="31">
        <v>94</v>
      </c>
      <c r="B97" s="31">
        <v>1</v>
      </c>
      <c r="C97" s="31">
        <v>5</v>
      </c>
      <c r="D97" s="31">
        <v>2</v>
      </c>
      <c r="E97" s="31">
        <v>1</v>
      </c>
      <c r="F97" s="31">
        <v>3</v>
      </c>
      <c r="G97" s="31" t="str">
        <f t="shared" si="2"/>
        <v>凤凰座大招_2线1号天赋3级</v>
      </c>
      <c r="H97" s="32">
        <f>INDEX(数值规划!$AH$33:$AK$42,(特技天赋!C97-1)*2+特技天赋!D97,特技天赋!E97)</f>
        <v>33</v>
      </c>
      <c r="I97" s="32">
        <f>INDEX(数值规划!$N$32:$Y$231,(((C97-1)*2+(D97-1))*4+(E97-1))*5+F97+1,(INDEX($T$3:$AI$3,B97)-1)*3+1)</f>
        <v>30</v>
      </c>
      <c r="J97" s="32">
        <f>INDEX(数值规划!$N$32:$Y$231,(((C97-1)*2+(D97-1))*4+(E97-1))*5+F97+1,(INDEX($T$3:$AI$3,B97)-1)*3+2)</f>
        <v>30</v>
      </c>
      <c r="K97" s="32">
        <f>INDEX(数值规划!$N$32:$Y$231,(((C97-1)*2+(D97-1))*4+(E97-1))*5+F97+1,(INDEX($T$3:$AI$3,B97)-1)*3+3)</f>
        <v>30</v>
      </c>
      <c r="L97" s="32">
        <f t="shared" si="3"/>
        <v>2</v>
      </c>
      <c r="M97" s="32">
        <f>INDEX(数值规划!$AL$33:$AL$42,(特技天赋!C97-1)*2+特技天赋!D97)</f>
        <v>2</v>
      </c>
      <c r="N97" s="31">
        <v>38</v>
      </c>
      <c r="Q97" s="32">
        <f>IF(特技天赋!F97&gt;0,INDEX(数值规划!$F$32:$F$63,(特技天赋!E97-1)*4+特技天赋!F97),E97)</f>
        <v>38</v>
      </c>
    </row>
    <row r="98" spans="1:17" ht="16.5" x14ac:dyDescent="0.2">
      <c r="A98" s="31">
        <v>95</v>
      </c>
      <c r="B98" s="31">
        <v>1</v>
      </c>
      <c r="C98" s="31">
        <v>5</v>
      </c>
      <c r="D98" s="31">
        <v>2</v>
      </c>
      <c r="E98" s="31">
        <v>1</v>
      </c>
      <c r="F98" s="31">
        <v>4</v>
      </c>
      <c r="G98" s="31" t="str">
        <f t="shared" si="2"/>
        <v>凤凰座大招_2线1号天赋4级</v>
      </c>
      <c r="H98" s="32">
        <f>INDEX(数值规划!$AH$33:$AK$42,(特技天赋!C98-1)*2+特技天赋!D98,特技天赋!E98)</f>
        <v>33</v>
      </c>
      <c r="I98" s="32">
        <f>INDEX(数值规划!$N$32:$Y$231,(((C98-1)*2+(D98-1))*4+(E98-1))*5+F98+1,(INDEX($T$3:$AI$3,B98)-1)*3+1)</f>
        <v>36</v>
      </c>
      <c r="J98" s="32">
        <f>INDEX(数值规划!$N$32:$Y$231,(((C98-1)*2+(D98-1))*4+(E98-1))*5+F98+1,(INDEX($T$3:$AI$3,B98)-1)*3+2)</f>
        <v>36</v>
      </c>
      <c r="K98" s="32">
        <f>INDEX(数值规划!$N$32:$Y$231,(((C98-1)*2+(D98-1))*4+(E98-1))*5+F98+1,(INDEX($T$3:$AI$3,B98)-1)*3+3)</f>
        <v>36</v>
      </c>
      <c r="L98" s="32">
        <f t="shared" si="3"/>
        <v>2</v>
      </c>
      <c r="M98" s="32">
        <f>INDEX(数值规划!$AL$33:$AL$42,(特技天赋!C98-1)*2+特技天赋!D98)</f>
        <v>2</v>
      </c>
      <c r="N98" s="31">
        <v>58</v>
      </c>
      <c r="Q98" s="32">
        <f>IF(特技天赋!F98&gt;0,INDEX(数值规划!$F$32:$F$63,(特技天赋!E98-1)*4+特技天赋!F98),E98)</f>
        <v>58</v>
      </c>
    </row>
    <row r="99" spans="1:17" ht="16.5" x14ac:dyDescent="0.2">
      <c r="A99" s="31">
        <v>96</v>
      </c>
      <c r="B99" s="31">
        <v>1</v>
      </c>
      <c r="C99" s="31">
        <v>5</v>
      </c>
      <c r="D99" s="31">
        <v>2</v>
      </c>
      <c r="E99" s="31">
        <v>2</v>
      </c>
      <c r="F99" s="31">
        <v>0</v>
      </c>
      <c r="G99" s="31" t="str">
        <f t="shared" si="2"/>
        <v>凤凰座大招_2线2号天赋解锁</v>
      </c>
      <c r="H99" s="32">
        <f>INDEX(数值规划!$AH$33:$AK$42,(特技天赋!C99-1)*2+特技天赋!D99,特技天赋!E99)</f>
        <v>53</v>
      </c>
      <c r="I99" s="32">
        <f>INDEX(数值规划!$N$32:$Y$231,(((C99-1)*2+(D99-1))*4+(E99-1))*5+F99+1,(INDEX($T$3:$AI$3,B99)-1)*3+1)</f>
        <v>18</v>
      </c>
      <c r="J99" s="32">
        <f>INDEX(数值规划!$N$32:$Y$231,(((C99-1)*2+(D99-1))*4+(E99-1))*5+F99+1,(INDEX($T$3:$AI$3,B99)-1)*3+2)</f>
        <v>18</v>
      </c>
      <c r="K99" s="32">
        <f>INDEX(数值规划!$N$32:$Y$231,(((C99-1)*2+(D99-1))*4+(E99-1))*5+F99+1,(INDEX($T$3:$AI$3,B99)-1)*3+3)</f>
        <v>18</v>
      </c>
      <c r="L99" s="32">
        <f t="shared" si="3"/>
        <v>4</v>
      </c>
      <c r="M99" s="32">
        <f>INDEX(数值规划!$AL$33:$AL$42,(特技天赋!C99-1)*2+特技天赋!D99)</f>
        <v>2</v>
      </c>
      <c r="N99" s="31">
        <v>2</v>
      </c>
      <c r="Q99" s="32">
        <f>IF(特技天赋!F99&gt;0,INDEX(数值规划!$F$32:$F$63,(特技天赋!E99-1)*4+特技天赋!F99),E99)</f>
        <v>2</v>
      </c>
    </row>
    <row r="100" spans="1:17" ht="16.5" x14ac:dyDescent="0.2">
      <c r="A100" s="31">
        <v>97</v>
      </c>
      <c r="B100" s="31">
        <v>1</v>
      </c>
      <c r="C100" s="31">
        <v>5</v>
      </c>
      <c r="D100" s="31">
        <v>2</v>
      </c>
      <c r="E100" s="31">
        <v>2</v>
      </c>
      <c r="F100" s="31">
        <v>1</v>
      </c>
      <c r="G100" s="31" t="str">
        <f t="shared" si="2"/>
        <v>凤凰座大招_2线2号天赋1级</v>
      </c>
      <c r="H100" s="32">
        <f>INDEX(数值规划!$AH$33:$AK$42,(特技天赋!C100-1)*2+特技天赋!D100,特技天赋!E100)</f>
        <v>53</v>
      </c>
      <c r="I100" s="32">
        <f>INDEX(数值规划!$N$32:$Y$231,(((C100-1)*2+(D100-1))*4+(E100-1))*5+F100+1,(INDEX($T$3:$AI$3,B100)-1)*3+1)</f>
        <v>24</v>
      </c>
      <c r="J100" s="32">
        <f>INDEX(数值规划!$N$32:$Y$231,(((C100-1)*2+(D100-1))*4+(E100-1))*5+F100+1,(INDEX($T$3:$AI$3,B100)-1)*3+2)</f>
        <v>24</v>
      </c>
      <c r="K100" s="32">
        <f>INDEX(数值规划!$N$32:$Y$231,(((C100-1)*2+(D100-1))*4+(E100-1))*5+F100+1,(INDEX($T$3:$AI$3,B100)-1)*3+3)</f>
        <v>24</v>
      </c>
      <c r="L100" s="32">
        <f t="shared" si="3"/>
        <v>4</v>
      </c>
      <c r="M100" s="32">
        <f>INDEX(数值规划!$AL$33:$AL$42,(特技天赋!C100-1)*2+特技天赋!D100)</f>
        <v>2</v>
      </c>
      <c r="N100" s="31">
        <v>24</v>
      </c>
      <c r="Q100" s="32">
        <f>IF(特技天赋!F100&gt;0,INDEX(数值规划!$F$32:$F$63,(特技天赋!E100-1)*4+特技天赋!F100),E100)</f>
        <v>24</v>
      </c>
    </row>
    <row r="101" spans="1:17" ht="16.5" x14ac:dyDescent="0.2">
      <c r="A101" s="31">
        <v>98</v>
      </c>
      <c r="B101" s="31">
        <v>1</v>
      </c>
      <c r="C101" s="31">
        <v>5</v>
      </c>
      <c r="D101" s="31">
        <v>2</v>
      </c>
      <c r="E101" s="31">
        <v>2</v>
      </c>
      <c r="F101" s="31">
        <v>2</v>
      </c>
      <c r="G101" s="31" t="str">
        <f t="shared" si="2"/>
        <v>凤凰座大招_2线2号天赋2级</v>
      </c>
      <c r="H101" s="32">
        <f>INDEX(数值规划!$AH$33:$AK$42,(特技天赋!C101-1)*2+特技天赋!D101,特技天赋!E101)</f>
        <v>53</v>
      </c>
      <c r="I101" s="32">
        <f>INDEX(数值规划!$N$32:$Y$231,(((C101-1)*2+(D101-1))*4+(E101-1))*5+F101+1,(INDEX($T$3:$AI$3,B101)-1)*3+1)</f>
        <v>30</v>
      </c>
      <c r="J101" s="32">
        <f>INDEX(数值规划!$N$32:$Y$231,(((C101-1)*2+(D101-1))*4+(E101-1))*5+F101+1,(INDEX($T$3:$AI$3,B101)-1)*3+2)</f>
        <v>30</v>
      </c>
      <c r="K101" s="32">
        <f>INDEX(数值规划!$N$32:$Y$231,(((C101-1)*2+(D101-1))*4+(E101-1))*5+F101+1,(INDEX($T$3:$AI$3,B101)-1)*3+3)</f>
        <v>30</v>
      </c>
      <c r="L101" s="32">
        <f t="shared" si="3"/>
        <v>4</v>
      </c>
      <c r="M101" s="32">
        <f>INDEX(数值规划!$AL$33:$AL$42,(特技天赋!C101-1)*2+特技天赋!D101)</f>
        <v>2</v>
      </c>
      <c r="N101" s="31">
        <v>36</v>
      </c>
      <c r="Q101" s="32">
        <f>IF(特技天赋!F101&gt;0,INDEX(数值规划!$F$32:$F$63,(特技天赋!E101-1)*4+特技天赋!F101),E101)</f>
        <v>36</v>
      </c>
    </row>
    <row r="102" spans="1:17" ht="16.5" x14ac:dyDescent="0.2">
      <c r="A102" s="31">
        <v>99</v>
      </c>
      <c r="B102" s="31">
        <v>1</v>
      </c>
      <c r="C102" s="31">
        <v>5</v>
      </c>
      <c r="D102" s="31">
        <v>2</v>
      </c>
      <c r="E102" s="31">
        <v>2</v>
      </c>
      <c r="F102" s="31">
        <v>3</v>
      </c>
      <c r="G102" s="31" t="str">
        <f t="shared" si="2"/>
        <v>凤凰座大招_2线2号天赋3级</v>
      </c>
      <c r="H102" s="32">
        <f>INDEX(数值规划!$AH$33:$AK$42,(特技天赋!C102-1)*2+特技天赋!D102,特技天赋!E102)</f>
        <v>53</v>
      </c>
      <c r="I102" s="32">
        <f>INDEX(数值规划!$N$32:$Y$231,(((C102-1)*2+(D102-1))*4+(E102-1))*5+F102+1,(INDEX($T$3:$AI$3,B102)-1)*3+1)</f>
        <v>36</v>
      </c>
      <c r="J102" s="32">
        <f>INDEX(数值规划!$N$32:$Y$231,(((C102-1)*2+(D102-1))*4+(E102-1))*5+F102+1,(INDEX($T$3:$AI$3,B102)-1)*3+2)</f>
        <v>36</v>
      </c>
      <c r="K102" s="32">
        <f>INDEX(数值规划!$N$32:$Y$231,(((C102-1)*2+(D102-1))*4+(E102-1))*5+F102+1,(INDEX($T$3:$AI$3,B102)-1)*3+3)</f>
        <v>36</v>
      </c>
      <c r="L102" s="32">
        <f t="shared" si="3"/>
        <v>4</v>
      </c>
      <c r="M102" s="32">
        <f>INDEX(数值规划!$AL$33:$AL$42,(特技天赋!C102-1)*2+特技天赋!D102)</f>
        <v>2</v>
      </c>
      <c r="N102" s="31">
        <v>48</v>
      </c>
      <c r="Q102" s="32">
        <f>IF(特技天赋!F102&gt;0,INDEX(数值规划!$F$32:$F$63,(特技天赋!E102-1)*4+特技天赋!F102),E102)</f>
        <v>48</v>
      </c>
    </row>
    <row r="103" spans="1:17" ht="16.5" x14ac:dyDescent="0.2">
      <c r="A103" s="31">
        <v>100</v>
      </c>
      <c r="B103" s="31">
        <v>1</v>
      </c>
      <c r="C103" s="31">
        <v>5</v>
      </c>
      <c r="D103" s="31">
        <v>2</v>
      </c>
      <c r="E103" s="31">
        <v>2</v>
      </c>
      <c r="F103" s="31">
        <v>4</v>
      </c>
      <c r="G103" s="31" t="str">
        <f t="shared" si="2"/>
        <v>凤凰座大招_2线2号天赋4级</v>
      </c>
      <c r="H103" s="32">
        <f>INDEX(数值规划!$AH$33:$AK$42,(特技天赋!C103-1)*2+特技天赋!D103,特技天赋!E103)</f>
        <v>53</v>
      </c>
      <c r="I103" s="32">
        <f>INDEX(数值规划!$N$32:$Y$231,(((C103-1)*2+(D103-1))*4+(E103-1))*5+F103+1,(INDEX($T$3:$AI$3,B103)-1)*3+1)</f>
        <v>42</v>
      </c>
      <c r="J103" s="32">
        <f>INDEX(数值规划!$N$32:$Y$231,(((C103-1)*2+(D103-1))*4+(E103-1))*5+F103+1,(INDEX($T$3:$AI$3,B103)-1)*3+2)</f>
        <v>42</v>
      </c>
      <c r="K103" s="32">
        <f>INDEX(数值规划!$N$32:$Y$231,(((C103-1)*2+(D103-1))*4+(E103-1))*5+F103+1,(INDEX($T$3:$AI$3,B103)-1)*3+3)</f>
        <v>42</v>
      </c>
      <c r="L103" s="32">
        <f t="shared" si="3"/>
        <v>4</v>
      </c>
      <c r="M103" s="32">
        <f>INDEX(数值规划!$AL$33:$AL$42,(特技天赋!C103-1)*2+特技天赋!D103)</f>
        <v>2</v>
      </c>
      <c r="N103" s="31">
        <v>72</v>
      </c>
      <c r="Q103" s="32">
        <f>IF(特技天赋!F103&gt;0,INDEX(数值规划!$F$32:$F$63,(特技天赋!E103-1)*4+特技天赋!F103),E103)</f>
        <v>72</v>
      </c>
    </row>
    <row r="104" spans="1:17" ht="16.5" x14ac:dyDescent="0.2">
      <c r="A104" s="31">
        <v>101</v>
      </c>
      <c r="B104" s="31">
        <v>2</v>
      </c>
      <c r="C104" s="31">
        <v>1</v>
      </c>
      <c r="D104" s="31">
        <v>1</v>
      </c>
      <c r="E104" s="31">
        <v>1</v>
      </c>
      <c r="F104" s="31">
        <v>0</v>
      </c>
      <c r="G104" s="31" t="str">
        <f t="shared" si="2"/>
        <v>巨爵座普攻_1线1号天赋解锁</v>
      </c>
      <c r="H104" s="32">
        <f>INDEX(数值规划!$AH$33:$AK$42,(特技天赋!C104-1)*2+特技天赋!D104,特技天赋!E104)</f>
        <v>15</v>
      </c>
      <c r="I104" s="32">
        <f>INDEX(数值规划!$N$32:$Y$231,(((C104-1)*2+(D104-1))*4+(E104-1))*5+F104+1,(INDEX($T$3:$AI$3,B104)-1)*3+1)</f>
        <v>14</v>
      </c>
      <c r="J104" s="32">
        <f>INDEX(数值规划!$N$32:$Y$231,(((C104-1)*2+(D104-1))*4+(E104-1))*5+F104+1,(INDEX($T$3:$AI$3,B104)-1)*3+2)</f>
        <v>0</v>
      </c>
      <c r="K104" s="32">
        <f>INDEX(数值规划!$N$32:$Y$231,(((C104-1)*2+(D104-1))*4+(E104-1))*5+F104+1,(INDEX($T$3:$AI$3,B104)-1)*3+3)</f>
        <v>14</v>
      </c>
      <c r="L104" s="32">
        <f t="shared" si="3"/>
        <v>1</v>
      </c>
      <c r="M104" s="32">
        <f>INDEX(数值规划!$AL$33:$AL$42,(特技天赋!C104-1)*2+特技天赋!D104)</f>
        <v>2</v>
      </c>
      <c r="N104" s="31">
        <v>1</v>
      </c>
      <c r="Q104" s="32">
        <f>IF(特技天赋!F104&gt;0,INDEX(数值规划!$F$32:$F$63,(特技天赋!E104-1)*4+特技天赋!F104),E104)</f>
        <v>1</v>
      </c>
    </row>
    <row r="105" spans="1:17" ht="16.5" x14ac:dyDescent="0.2">
      <c r="A105" s="31">
        <v>102</v>
      </c>
      <c r="B105" s="31">
        <v>2</v>
      </c>
      <c r="C105" s="31">
        <v>1</v>
      </c>
      <c r="D105" s="31">
        <v>1</v>
      </c>
      <c r="E105" s="31">
        <v>1</v>
      </c>
      <c r="F105" s="31">
        <v>1</v>
      </c>
      <c r="G105" s="31" t="str">
        <f t="shared" si="2"/>
        <v>巨爵座普攻_1线1号天赋1级</v>
      </c>
      <c r="H105" s="32">
        <f>INDEX(数值规划!$AH$33:$AK$42,(特技天赋!C105-1)*2+特技天赋!D105,特技天赋!E105)</f>
        <v>15</v>
      </c>
      <c r="I105" s="32">
        <f>INDEX(数值规划!$N$32:$Y$231,(((C105-1)*2+(D105-1))*4+(E105-1))*5+F105+1,(INDEX($T$3:$AI$3,B105)-1)*3+1)</f>
        <v>21</v>
      </c>
      <c r="J105" s="32">
        <f>INDEX(数值规划!$N$32:$Y$231,(((C105-1)*2+(D105-1))*4+(E105-1))*5+F105+1,(INDEX($T$3:$AI$3,B105)-1)*3+2)</f>
        <v>0</v>
      </c>
      <c r="K105" s="32">
        <f>INDEX(数值规划!$N$32:$Y$231,(((C105-1)*2+(D105-1))*4+(E105-1))*5+F105+1,(INDEX($T$3:$AI$3,B105)-1)*3+3)</f>
        <v>21</v>
      </c>
      <c r="L105" s="32">
        <f t="shared" si="3"/>
        <v>1</v>
      </c>
      <c r="M105" s="32">
        <f>INDEX(数值规划!$AL$33:$AL$42,(特技天赋!C105-1)*2+特技天赋!D105)</f>
        <v>2</v>
      </c>
      <c r="N105" s="31">
        <v>19</v>
      </c>
      <c r="Q105" s="32">
        <f>IF(特技天赋!F105&gt;0,INDEX(数值规划!$F$32:$F$63,(特技天赋!E105-1)*4+特技天赋!F105),E105)</f>
        <v>19</v>
      </c>
    </row>
    <row r="106" spans="1:17" ht="16.5" x14ac:dyDescent="0.2">
      <c r="A106" s="31">
        <v>103</v>
      </c>
      <c r="B106" s="31">
        <v>2</v>
      </c>
      <c r="C106" s="31">
        <v>1</v>
      </c>
      <c r="D106" s="31">
        <v>1</v>
      </c>
      <c r="E106" s="31">
        <v>1</v>
      </c>
      <c r="F106" s="31">
        <v>2</v>
      </c>
      <c r="G106" s="31" t="str">
        <f t="shared" si="2"/>
        <v>巨爵座普攻_1线1号天赋2级</v>
      </c>
      <c r="H106" s="32">
        <f>INDEX(数值规划!$AH$33:$AK$42,(特技天赋!C106-1)*2+特技天赋!D106,特技天赋!E106)</f>
        <v>15</v>
      </c>
      <c r="I106" s="32">
        <f>INDEX(数值规划!$N$32:$Y$231,(((C106-1)*2+(D106-1))*4+(E106-1))*5+F106+1,(INDEX($T$3:$AI$3,B106)-1)*3+1)</f>
        <v>28</v>
      </c>
      <c r="J106" s="32">
        <f>INDEX(数值规划!$N$32:$Y$231,(((C106-1)*2+(D106-1))*4+(E106-1))*5+F106+1,(INDEX($T$3:$AI$3,B106)-1)*3+2)</f>
        <v>0</v>
      </c>
      <c r="K106" s="32">
        <f>INDEX(数值规划!$N$32:$Y$231,(((C106-1)*2+(D106-1))*4+(E106-1))*5+F106+1,(INDEX($T$3:$AI$3,B106)-1)*3+3)</f>
        <v>28</v>
      </c>
      <c r="L106" s="32">
        <f t="shared" si="3"/>
        <v>1</v>
      </c>
      <c r="M106" s="32">
        <f>INDEX(数值规划!$AL$33:$AL$42,(特技天赋!C106-1)*2+特技天赋!D106)</f>
        <v>2</v>
      </c>
      <c r="N106" s="31">
        <v>29</v>
      </c>
      <c r="Q106" s="32">
        <f>IF(特技天赋!F106&gt;0,INDEX(数值规划!$F$32:$F$63,(特技天赋!E106-1)*4+特技天赋!F106),E106)</f>
        <v>29</v>
      </c>
    </row>
    <row r="107" spans="1:17" ht="16.5" x14ac:dyDescent="0.2">
      <c r="A107" s="31">
        <v>104</v>
      </c>
      <c r="B107" s="31">
        <v>2</v>
      </c>
      <c r="C107" s="31">
        <v>1</v>
      </c>
      <c r="D107" s="31">
        <v>1</v>
      </c>
      <c r="E107" s="31">
        <v>1</v>
      </c>
      <c r="F107" s="31">
        <v>3</v>
      </c>
      <c r="G107" s="31" t="str">
        <f t="shared" si="2"/>
        <v>巨爵座普攻_1线1号天赋3级</v>
      </c>
      <c r="H107" s="32">
        <f>INDEX(数值规划!$AH$33:$AK$42,(特技天赋!C107-1)*2+特技天赋!D107,特技天赋!E107)</f>
        <v>15</v>
      </c>
      <c r="I107" s="32">
        <f>INDEX(数值规划!$N$32:$Y$231,(((C107-1)*2+(D107-1))*4+(E107-1))*5+F107+1,(INDEX($T$3:$AI$3,B107)-1)*3+1)</f>
        <v>35</v>
      </c>
      <c r="J107" s="32">
        <f>INDEX(数值规划!$N$32:$Y$231,(((C107-1)*2+(D107-1))*4+(E107-1))*5+F107+1,(INDEX($T$3:$AI$3,B107)-1)*3+2)</f>
        <v>0</v>
      </c>
      <c r="K107" s="32">
        <f>INDEX(数值规划!$N$32:$Y$231,(((C107-1)*2+(D107-1))*4+(E107-1))*5+F107+1,(INDEX($T$3:$AI$3,B107)-1)*3+3)</f>
        <v>35</v>
      </c>
      <c r="L107" s="32">
        <f t="shared" si="3"/>
        <v>1</v>
      </c>
      <c r="M107" s="32">
        <f>INDEX(数值规划!$AL$33:$AL$42,(特技天赋!C107-1)*2+特技天赋!D107)</f>
        <v>2</v>
      </c>
      <c r="N107" s="31">
        <v>38</v>
      </c>
      <c r="Q107" s="32">
        <f>IF(特技天赋!F107&gt;0,INDEX(数值规划!$F$32:$F$63,(特技天赋!E107-1)*4+特技天赋!F107),E107)</f>
        <v>38</v>
      </c>
    </row>
    <row r="108" spans="1:17" ht="16.5" x14ac:dyDescent="0.2">
      <c r="A108" s="31">
        <v>105</v>
      </c>
      <c r="B108" s="31">
        <v>2</v>
      </c>
      <c r="C108" s="31">
        <v>1</v>
      </c>
      <c r="D108" s="31">
        <v>1</v>
      </c>
      <c r="E108" s="31">
        <v>1</v>
      </c>
      <c r="F108" s="31">
        <v>4</v>
      </c>
      <c r="G108" s="31" t="str">
        <f t="shared" si="2"/>
        <v>巨爵座普攻_1线1号天赋4级</v>
      </c>
      <c r="H108" s="32">
        <f>INDEX(数值规划!$AH$33:$AK$42,(特技天赋!C108-1)*2+特技天赋!D108,特技天赋!E108)</f>
        <v>15</v>
      </c>
      <c r="I108" s="32">
        <f>INDEX(数值规划!$N$32:$Y$231,(((C108-1)*2+(D108-1))*4+(E108-1))*5+F108+1,(INDEX($T$3:$AI$3,B108)-1)*3+1)</f>
        <v>42</v>
      </c>
      <c r="J108" s="32">
        <f>INDEX(数值规划!$N$32:$Y$231,(((C108-1)*2+(D108-1))*4+(E108-1))*5+F108+1,(INDEX($T$3:$AI$3,B108)-1)*3+2)</f>
        <v>0</v>
      </c>
      <c r="K108" s="32">
        <f>INDEX(数值规划!$N$32:$Y$231,(((C108-1)*2+(D108-1))*4+(E108-1))*5+F108+1,(INDEX($T$3:$AI$3,B108)-1)*3+3)</f>
        <v>42</v>
      </c>
      <c r="L108" s="32">
        <f t="shared" si="3"/>
        <v>1</v>
      </c>
      <c r="M108" s="32">
        <f>INDEX(数值规划!$AL$33:$AL$42,(特技天赋!C108-1)*2+特技天赋!D108)</f>
        <v>2</v>
      </c>
      <c r="N108" s="31">
        <v>58</v>
      </c>
      <c r="Q108" s="32">
        <f>IF(特技天赋!F108&gt;0,INDEX(数值规划!$F$32:$F$63,(特技天赋!E108-1)*4+特技天赋!F108),E108)</f>
        <v>58</v>
      </c>
    </row>
    <row r="109" spans="1:17" ht="16.5" x14ac:dyDescent="0.2">
      <c r="A109" s="31">
        <v>106</v>
      </c>
      <c r="B109" s="31">
        <v>2</v>
      </c>
      <c r="C109" s="31">
        <v>1</v>
      </c>
      <c r="D109" s="31">
        <v>1</v>
      </c>
      <c r="E109" s="31">
        <v>2</v>
      </c>
      <c r="F109" s="31">
        <v>0</v>
      </c>
      <c r="G109" s="31" t="str">
        <f t="shared" si="2"/>
        <v>巨爵座普攻_1线2号天赋解锁</v>
      </c>
      <c r="H109" s="32">
        <f>INDEX(数值规划!$AH$33:$AK$42,(特技天赋!C109-1)*2+特技天赋!D109,特技天赋!E109)</f>
        <v>35</v>
      </c>
      <c r="I109" s="32">
        <f>INDEX(数值规划!$N$32:$Y$231,(((C109-1)*2+(D109-1))*4+(E109-1))*5+F109+1,(INDEX($T$3:$AI$3,B109)-1)*3+1)</f>
        <v>21</v>
      </c>
      <c r="J109" s="32">
        <f>INDEX(数值规划!$N$32:$Y$231,(((C109-1)*2+(D109-1))*4+(E109-1))*5+F109+1,(INDEX($T$3:$AI$3,B109)-1)*3+2)</f>
        <v>0</v>
      </c>
      <c r="K109" s="32">
        <f>INDEX(数值规划!$N$32:$Y$231,(((C109-1)*2+(D109-1))*4+(E109-1))*5+F109+1,(INDEX($T$3:$AI$3,B109)-1)*3+3)</f>
        <v>21</v>
      </c>
      <c r="L109" s="32">
        <f t="shared" si="3"/>
        <v>3</v>
      </c>
      <c r="M109" s="32">
        <f>INDEX(数值规划!$AL$33:$AL$42,(特技天赋!C109-1)*2+特技天赋!D109)</f>
        <v>2</v>
      </c>
      <c r="N109" s="31">
        <v>2</v>
      </c>
      <c r="Q109" s="32">
        <f>IF(特技天赋!F109&gt;0,INDEX(数值规划!$F$32:$F$63,(特技天赋!E109-1)*4+特技天赋!F109),E109)</f>
        <v>2</v>
      </c>
    </row>
    <row r="110" spans="1:17" ht="16.5" x14ac:dyDescent="0.2">
      <c r="A110" s="31">
        <v>107</v>
      </c>
      <c r="B110" s="31">
        <v>2</v>
      </c>
      <c r="C110" s="31">
        <v>1</v>
      </c>
      <c r="D110" s="31">
        <v>1</v>
      </c>
      <c r="E110" s="31">
        <v>2</v>
      </c>
      <c r="F110" s="31">
        <v>1</v>
      </c>
      <c r="G110" s="31" t="str">
        <f t="shared" si="2"/>
        <v>巨爵座普攻_1线2号天赋1级</v>
      </c>
      <c r="H110" s="32">
        <f>INDEX(数值规划!$AH$33:$AK$42,(特技天赋!C110-1)*2+特技天赋!D110,特技天赋!E110)</f>
        <v>35</v>
      </c>
      <c r="I110" s="32">
        <f>INDEX(数值规划!$N$32:$Y$231,(((C110-1)*2+(D110-1))*4+(E110-1))*5+F110+1,(INDEX($T$3:$AI$3,B110)-1)*3+1)</f>
        <v>28</v>
      </c>
      <c r="J110" s="32">
        <f>INDEX(数值规划!$N$32:$Y$231,(((C110-1)*2+(D110-1))*4+(E110-1))*5+F110+1,(INDEX($T$3:$AI$3,B110)-1)*3+2)</f>
        <v>0</v>
      </c>
      <c r="K110" s="32">
        <f>INDEX(数值规划!$N$32:$Y$231,(((C110-1)*2+(D110-1))*4+(E110-1))*5+F110+1,(INDEX($T$3:$AI$3,B110)-1)*3+3)</f>
        <v>28</v>
      </c>
      <c r="L110" s="32">
        <f t="shared" si="3"/>
        <v>3</v>
      </c>
      <c r="M110" s="32">
        <f>INDEX(数值规划!$AL$33:$AL$42,(特技天赋!C110-1)*2+特技天赋!D110)</f>
        <v>2</v>
      </c>
      <c r="N110" s="31">
        <v>24</v>
      </c>
      <c r="Q110" s="32">
        <f>IF(特技天赋!F110&gt;0,INDEX(数值规划!$F$32:$F$63,(特技天赋!E110-1)*4+特技天赋!F110),E110)</f>
        <v>24</v>
      </c>
    </row>
    <row r="111" spans="1:17" ht="16.5" x14ac:dyDescent="0.2">
      <c r="A111" s="31">
        <v>108</v>
      </c>
      <c r="B111" s="31">
        <v>2</v>
      </c>
      <c r="C111" s="31">
        <v>1</v>
      </c>
      <c r="D111" s="31">
        <v>1</v>
      </c>
      <c r="E111" s="31">
        <v>2</v>
      </c>
      <c r="F111" s="31">
        <v>2</v>
      </c>
      <c r="G111" s="31" t="str">
        <f t="shared" si="2"/>
        <v>巨爵座普攻_1线2号天赋2级</v>
      </c>
      <c r="H111" s="32">
        <f>INDEX(数值规划!$AH$33:$AK$42,(特技天赋!C111-1)*2+特技天赋!D111,特技天赋!E111)</f>
        <v>35</v>
      </c>
      <c r="I111" s="32">
        <f>INDEX(数值规划!$N$32:$Y$231,(((C111-1)*2+(D111-1))*4+(E111-1))*5+F111+1,(INDEX($T$3:$AI$3,B111)-1)*3+1)</f>
        <v>35</v>
      </c>
      <c r="J111" s="32">
        <f>INDEX(数值规划!$N$32:$Y$231,(((C111-1)*2+(D111-1))*4+(E111-1))*5+F111+1,(INDEX($T$3:$AI$3,B111)-1)*3+2)</f>
        <v>0</v>
      </c>
      <c r="K111" s="32">
        <f>INDEX(数值规划!$N$32:$Y$231,(((C111-1)*2+(D111-1))*4+(E111-1))*5+F111+1,(INDEX($T$3:$AI$3,B111)-1)*3+3)</f>
        <v>35</v>
      </c>
      <c r="L111" s="32">
        <f t="shared" si="3"/>
        <v>3</v>
      </c>
      <c r="M111" s="32">
        <f>INDEX(数值规划!$AL$33:$AL$42,(特技天赋!C111-1)*2+特技天赋!D111)</f>
        <v>2</v>
      </c>
      <c r="N111" s="31">
        <v>36</v>
      </c>
      <c r="Q111" s="32">
        <f>IF(特技天赋!F111&gt;0,INDEX(数值规划!$F$32:$F$63,(特技天赋!E111-1)*4+特技天赋!F111),E111)</f>
        <v>36</v>
      </c>
    </row>
    <row r="112" spans="1:17" ht="16.5" x14ac:dyDescent="0.2">
      <c r="A112" s="31">
        <v>109</v>
      </c>
      <c r="B112" s="31">
        <v>2</v>
      </c>
      <c r="C112" s="31">
        <v>1</v>
      </c>
      <c r="D112" s="31">
        <v>1</v>
      </c>
      <c r="E112" s="31">
        <v>2</v>
      </c>
      <c r="F112" s="31">
        <v>3</v>
      </c>
      <c r="G112" s="31" t="str">
        <f t="shared" si="2"/>
        <v>巨爵座普攻_1线2号天赋3级</v>
      </c>
      <c r="H112" s="32">
        <f>INDEX(数值规划!$AH$33:$AK$42,(特技天赋!C112-1)*2+特技天赋!D112,特技天赋!E112)</f>
        <v>35</v>
      </c>
      <c r="I112" s="32">
        <f>INDEX(数值规划!$N$32:$Y$231,(((C112-1)*2+(D112-1))*4+(E112-1))*5+F112+1,(INDEX($T$3:$AI$3,B112)-1)*3+1)</f>
        <v>42</v>
      </c>
      <c r="J112" s="32">
        <f>INDEX(数值规划!$N$32:$Y$231,(((C112-1)*2+(D112-1))*4+(E112-1))*5+F112+1,(INDEX($T$3:$AI$3,B112)-1)*3+2)</f>
        <v>0</v>
      </c>
      <c r="K112" s="32">
        <f>INDEX(数值规划!$N$32:$Y$231,(((C112-1)*2+(D112-1))*4+(E112-1))*5+F112+1,(INDEX($T$3:$AI$3,B112)-1)*3+3)</f>
        <v>42</v>
      </c>
      <c r="L112" s="32">
        <f t="shared" si="3"/>
        <v>3</v>
      </c>
      <c r="M112" s="32">
        <f>INDEX(数值规划!$AL$33:$AL$42,(特技天赋!C112-1)*2+特技天赋!D112)</f>
        <v>2</v>
      </c>
      <c r="N112" s="31">
        <v>48</v>
      </c>
      <c r="Q112" s="32">
        <f>IF(特技天赋!F112&gt;0,INDEX(数值规划!$F$32:$F$63,(特技天赋!E112-1)*4+特技天赋!F112),E112)</f>
        <v>48</v>
      </c>
    </row>
    <row r="113" spans="1:17" ht="16.5" x14ac:dyDescent="0.2">
      <c r="A113" s="31">
        <v>110</v>
      </c>
      <c r="B113" s="31">
        <v>2</v>
      </c>
      <c r="C113" s="31">
        <v>1</v>
      </c>
      <c r="D113" s="31">
        <v>1</v>
      </c>
      <c r="E113" s="31">
        <v>2</v>
      </c>
      <c r="F113" s="31">
        <v>4</v>
      </c>
      <c r="G113" s="31" t="str">
        <f t="shared" si="2"/>
        <v>巨爵座普攻_1线2号天赋4级</v>
      </c>
      <c r="H113" s="32">
        <f>INDEX(数值规划!$AH$33:$AK$42,(特技天赋!C113-1)*2+特技天赋!D113,特技天赋!E113)</f>
        <v>35</v>
      </c>
      <c r="I113" s="32">
        <f>INDEX(数值规划!$N$32:$Y$231,(((C113-1)*2+(D113-1))*4+(E113-1))*5+F113+1,(INDEX($T$3:$AI$3,B113)-1)*3+1)</f>
        <v>49</v>
      </c>
      <c r="J113" s="32">
        <f>INDEX(数值规划!$N$32:$Y$231,(((C113-1)*2+(D113-1))*4+(E113-1))*5+F113+1,(INDEX($T$3:$AI$3,B113)-1)*3+2)</f>
        <v>0</v>
      </c>
      <c r="K113" s="32">
        <f>INDEX(数值规划!$N$32:$Y$231,(((C113-1)*2+(D113-1))*4+(E113-1))*5+F113+1,(INDEX($T$3:$AI$3,B113)-1)*3+3)</f>
        <v>49</v>
      </c>
      <c r="L113" s="32">
        <f t="shared" si="3"/>
        <v>3</v>
      </c>
      <c r="M113" s="32">
        <f>INDEX(数值规划!$AL$33:$AL$42,(特技天赋!C113-1)*2+特技天赋!D113)</f>
        <v>2</v>
      </c>
      <c r="N113" s="31">
        <v>72</v>
      </c>
      <c r="Q113" s="32">
        <f>IF(特技天赋!F113&gt;0,INDEX(数值规划!$F$32:$F$63,(特技天赋!E113-1)*4+特技天赋!F113),E113)</f>
        <v>72</v>
      </c>
    </row>
    <row r="114" spans="1:17" ht="16.5" x14ac:dyDescent="0.2">
      <c r="A114" s="31">
        <v>111</v>
      </c>
      <c r="B114" s="31">
        <v>2</v>
      </c>
      <c r="C114" s="31">
        <v>1</v>
      </c>
      <c r="D114" s="31">
        <v>2</v>
      </c>
      <c r="E114" s="31">
        <v>1</v>
      </c>
      <c r="F114" s="31">
        <v>0</v>
      </c>
      <c r="G114" s="31" t="str">
        <f t="shared" si="2"/>
        <v>巨爵座普攻_2线1号天赋解锁</v>
      </c>
      <c r="H114" s="32">
        <f>INDEX(数值规划!$AH$33:$AK$42,(特技天赋!C114-1)*2+特技天赋!D114,特技天赋!E114)</f>
        <v>25</v>
      </c>
      <c r="I114" s="32">
        <f>INDEX(数值规划!$N$32:$Y$231,(((C114-1)*2+(D114-1))*4+(E114-1))*5+F114+1,(INDEX($T$3:$AI$3,B114)-1)*3+1)</f>
        <v>0</v>
      </c>
      <c r="J114" s="32">
        <f>INDEX(数值规划!$N$32:$Y$231,(((C114-1)*2+(D114-1))*4+(E114-1))*5+F114+1,(INDEX($T$3:$AI$3,B114)-1)*3+2)</f>
        <v>14</v>
      </c>
      <c r="K114" s="32">
        <f>INDEX(数值规划!$N$32:$Y$231,(((C114-1)*2+(D114-1))*4+(E114-1))*5+F114+1,(INDEX($T$3:$AI$3,B114)-1)*3+3)</f>
        <v>14</v>
      </c>
      <c r="L114" s="32">
        <f t="shared" si="3"/>
        <v>2</v>
      </c>
      <c r="M114" s="32">
        <f>INDEX(数值规划!$AL$33:$AL$42,(特技天赋!C114-1)*2+特技天赋!D114)</f>
        <v>3</v>
      </c>
      <c r="N114" s="31">
        <v>1</v>
      </c>
      <c r="Q114" s="32">
        <f>IF(特技天赋!F114&gt;0,INDEX(数值规划!$F$32:$F$63,(特技天赋!E114-1)*4+特技天赋!F114),E114)</f>
        <v>1</v>
      </c>
    </row>
    <row r="115" spans="1:17" ht="16.5" x14ac:dyDescent="0.2">
      <c r="A115" s="31">
        <v>112</v>
      </c>
      <c r="B115" s="31">
        <v>2</v>
      </c>
      <c r="C115" s="31">
        <v>1</v>
      </c>
      <c r="D115" s="31">
        <v>2</v>
      </c>
      <c r="E115" s="31">
        <v>1</v>
      </c>
      <c r="F115" s="31">
        <v>1</v>
      </c>
      <c r="G115" s="31" t="str">
        <f t="shared" si="2"/>
        <v>巨爵座普攻_2线1号天赋1级</v>
      </c>
      <c r="H115" s="32">
        <f>INDEX(数值规划!$AH$33:$AK$42,(特技天赋!C115-1)*2+特技天赋!D115,特技天赋!E115)</f>
        <v>25</v>
      </c>
      <c r="I115" s="32">
        <f>INDEX(数值规划!$N$32:$Y$231,(((C115-1)*2+(D115-1))*4+(E115-1))*5+F115+1,(INDEX($T$3:$AI$3,B115)-1)*3+1)</f>
        <v>0</v>
      </c>
      <c r="J115" s="32">
        <f>INDEX(数值规划!$N$32:$Y$231,(((C115-1)*2+(D115-1))*4+(E115-1))*5+F115+1,(INDEX($T$3:$AI$3,B115)-1)*3+2)</f>
        <v>21</v>
      </c>
      <c r="K115" s="32">
        <f>INDEX(数值规划!$N$32:$Y$231,(((C115-1)*2+(D115-1))*4+(E115-1))*5+F115+1,(INDEX($T$3:$AI$3,B115)-1)*3+3)</f>
        <v>21</v>
      </c>
      <c r="L115" s="32">
        <f t="shared" si="3"/>
        <v>2</v>
      </c>
      <c r="M115" s="32">
        <f>INDEX(数值规划!$AL$33:$AL$42,(特技天赋!C115-1)*2+特技天赋!D115)</f>
        <v>3</v>
      </c>
      <c r="N115" s="31">
        <v>19</v>
      </c>
      <c r="Q115" s="32">
        <f>IF(特技天赋!F115&gt;0,INDEX(数值规划!$F$32:$F$63,(特技天赋!E115-1)*4+特技天赋!F115),E115)</f>
        <v>19</v>
      </c>
    </row>
    <row r="116" spans="1:17" ht="16.5" x14ac:dyDescent="0.2">
      <c r="A116" s="31">
        <v>113</v>
      </c>
      <c r="B116" s="31">
        <v>2</v>
      </c>
      <c r="C116" s="31">
        <v>1</v>
      </c>
      <c r="D116" s="31">
        <v>2</v>
      </c>
      <c r="E116" s="31">
        <v>1</v>
      </c>
      <c r="F116" s="31">
        <v>2</v>
      </c>
      <c r="G116" s="31" t="str">
        <f t="shared" si="2"/>
        <v>巨爵座普攻_2线1号天赋2级</v>
      </c>
      <c r="H116" s="32">
        <f>INDEX(数值规划!$AH$33:$AK$42,(特技天赋!C116-1)*2+特技天赋!D116,特技天赋!E116)</f>
        <v>25</v>
      </c>
      <c r="I116" s="32">
        <f>INDEX(数值规划!$N$32:$Y$231,(((C116-1)*2+(D116-1))*4+(E116-1))*5+F116+1,(INDEX($T$3:$AI$3,B116)-1)*3+1)</f>
        <v>0</v>
      </c>
      <c r="J116" s="32">
        <f>INDEX(数值规划!$N$32:$Y$231,(((C116-1)*2+(D116-1))*4+(E116-1))*5+F116+1,(INDEX($T$3:$AI$3,B116)-1)*3+2)</f>
        <v>28</v>
      </c>
      <c r="K116" s="32">
        <f>INDEX(数值规划!$N$32:$Y$231,(((C116-1)*2+(D116-1))*4+(E116-1))*5+F116+1,(INDEX($T$3:$AI$3,B116)-1)*3+3)</f>
        <v>28</v>
      </c>
      <c r="L116" s="32">
        <f t="shared" si="3"/>
        <v>2</v>
      </c>
      <c r="M116" s="32">
        <f>INDEX(数值规划!$AL$33:$AL$42,(特技天赋!C116-1)*2+特技天赋!D116)</f>
        <v>3</v>
      </c>
      <c r="N116" s="31">
        <v>29</v>
      </c>
      <c r="Q116" s="32">
        <f>IF(特技天赋!F116&gt;0,INDEX(数值规划!$F$32:$F$63,(特技天赋!E116-1)*4+特技天赋!F116),E116)</f>
        <v>29</v>
      </c>
    </row>
    <row r="117" spans="1:17" ht="16.5" x14ac:dyDescent="0.2">
      <c r="A117" s="31">
        <v>114</v>
      </c>
      <c r="B117" s="31">
        <v>2</v>
      </c>
      <c r="C117" s="31">
        <v>1</v>
      </c>
      <c r="D117" s="31">
        <v>2</v>
      </c>
      <c r="E117" s="31">
        <v>1</v>
      </c>
      <c r="F117" s="31">
        <v>3</v>
      </c>
      <c r="G117" s="31" t="str">
        <f t="shared" si="2"/>
        <v>巨爵座普攻_2线1号天赋3级</v>
      </c>
      <c r="H117" s="32">
        <f>INDEX(数值规划!$AH$33:$AK$42,(特技天赋!C117-1)*2+特技天赋!D117,特技天赋!E117)</f>
        <v>25</v>
      </c>
      <c r="I117" s="32">
        <f>INDEX(数值规划!$N$32:$Y$231,(((C117-1)*2+(D117-1))*4+(E117-1))*5+F117+1,(INDEX($T$3:$AI$3,B117)-1)*3+1)</f>
        <v>0</v>
      </c>
      <c r="J117" s="32">
        <f>INDEX(数值规划!$N$32:$Y$231,(((C117-1)*2+(D117-1))*4+(E117-1))*5+F117+1,(INDEX($T$3:$AI$3,B117)-1)*3+2)</f>
        <v>35</v>
      </c>
      <c r="K117" s="32">
        <f>INDEX(数值规划!$N$32:$Y$231,(((C117-1)*2+(D117-1))*4+(E117-1))*5+F117+1,(INDEX($T$3:$AI$3,B117)-1)*3+3)</f>
        <v>35</v>
      </c>
      <c r="L117" s="32">
        <f t="shared" si="3"/>
        <v>2</v>
      </c>
      <c r="M117" s="32">
        <f>INDEX(数值规划!$AL$33:$AL$42,(特技天赋!C117-1)*2+特技天赋!D117)</f>
        <v>3</v>
      </c>
      <c r="N117" s="31">
        <v>38</v>
      </c>
      <c r="Q117" s="32">
        <f>IF(特技天赋!F117&gt;0,INDEX(数值规划!$F$32:$F$63,(特技天赋!E117-1)*4+特技天赋!F117),E117)</f>
        <v>38</v>
      </c>
    </row>
    <row r="118" spans="1:17" ht="16.5" x14ac:dyDescent="0.2">
      <c r="A118" s="31">
        <v>115</v>
      </c>
      <c r="B118" s="31">
        <v>2</v>
      </c>
      <c r="C118" s="31">
        <v>1</v>
      </c>
      <c r="D118" s="31">
        <v>2</v>
      </c>
      <c r="E118" s="31">
        <v>1</v>
      </c>
      <c r="F118" s="31">
        <v>4</v>
      </c>
      <c r="G118" s="31" t="str">
        <f t="shared" si="2"/>
        <v>巨爵座普攻_2线1号天赋4级</v>
      </c>
      <c r="H118" s="32">
        <f>INDEX(数值规划!$AH$33:$AK$42,(特技天赋!C118-1)*2+特技天赋!D118,特技天赋!E118)</f>
        <v>25</v>
      </c>
      <c r="I118" s="32">
        <f>INDEX(数值规划!$N$32:$Y$231,(((C118-1)*2+(D118-1))*4+(E118-1))*5+F118+1,(INDEX($T$3:$AI$3,B118)-1)*3+1)</f>
        <v>0</v>
      </c>
      <c r="J118" s="32">
        <f>INDEX(数值规划!$N$32:$Y$231,(((C118-1)*2+(D118-1))*4+(E118-1))*5+F118+1,(INDEX($T$3:$AI$3,B118)-1)*3+2)</f>
        <v>42</v>
      </c>
      <c r="K118" s="32">
        <f>INDEX(数值规划!$N$32:$Y$231,(((C118-1)*2+(D118-1))*4+(E118-1))*5+F118+1,(INDEX($T$3:$AI$3,B118)-1)*3+3)</f>
        <v>42</v>
      </c>
      <c r="L118" s="32">
        <f t="shared" si="3"/>
        <v>2</v>
      </c>
      <c r="M118" s="32">
        <f>INDEX(数值规划!$AL$33:$AL$42,(特技天赋!C118-1)*2+特技天赋!D118)</f>
        <v>3</v>
      </c>
      <c r="N118" s="31">
        <v>58</v>
      </c>
      <c r="Q118" s="32">
        <f>IF(特技天赋!F118&gt;0,INDEX(数值规划!$F$32:$F$63,(特技天赋!E118-1)*4+特技天赋!F118),E118)</f>
        <v>58</v>
      </c>
    </row>
    <row r="119" spans="1:17" ht="16.5" x14ac:dyDescent="0.2">
      <c r="A119" s="31">
        <v>116</v>
      </c>
      <c r="B119" s="31">
        <v>2</v>
      </c>
      <c r="C119" s="31">
        <v>1</v>
      </c>
      <c r="D119" s="31">
        <v>2</v>
      </c>
      <c r="E119" s="31">
        <v>2</v>
      </c>
      <c r="F119" s="31">
        <v>0</v>
      </c>
      <c r="G119" s="31" t="str">
        <f t="shared" si="2"/>
        <v>巨爵座普攻_2线2号天赋解锁</v>
      </c>
      <c r="H119" s="32">
        <f>INDEX(数值规划!$AH$33:$AK$42,(特技天赋!C119-1)*2+特技天赋!D119,特技天赋!E119)</f>
        <v>45</v>
      </c>
      <c r="I119" s="32">
        <f>INDEX(数值规划!$N$32:$Y$231,(((C119-1)*2+(D119-1))*4+(E119-1))*5+F119+1,(INDEX($T$3:$AI$3,B119)-1)*3+1)</f>
        <v>0</v>
      </c>
      <c r="J119" s="32">
        <f>INDEX(数值规划!$N$32:$Y$231,(((C119-1)*2+(D119-1))*4+(E119-1))*5+F119+1,(INDEX($T$3:$AI$3,B119)-1)*3+2)</f>
        <v>21</v>
      </c>
      <c r="K119" s="32">
        <f>INDEX(数值规划!$N$32:$Y$231,(((C119-1)*2+(D119-1))*4+(E119-1))*5+F119+1,(INDEX($T$3:$AI$3,B119)-1)*3+3)</f>
        <v>21</v>
      </c>
      <c r="L119" s="32">
        <f t="shared" si="3"/>
        <v>4</v>
      </c>
      <c r="M119" s="32">
        <f>INDEX(数值规划!$AL$33:$AL$42,(特技天赋!C119-1)*2+特技天赋!D119)</f>
        <v>3</v>
      </c>
      <c r="N119" s="31">
        <v>2</v>
      </c>
      <c r="Q119" s="32">
        <f>IF(特技天赋!F119&gt;0,INDEX(数值规划!$F$32:$F$63,(特技天赋!E119-1)*4+特技天赋!F119),E119)</f>
        <v>2</v>
      </c>
    </row>
    <row r="120" spans="1:17" ht="16.5" x14ac:dyDescent="0.2">
      <c r="A120" s="31">
        <v>117</v>
      </c>
      <c r="B120" s="31">
        <v>2</v>
      </c>
      <c r="C120" s="31">
        <v>1</v>
      </c>
      <c r="D120" s="31">
        <v>2</v>
      </c>
      <c r="E120" s="31">
        <v>2</v>
      </c>
      <c r="F120" s="31">
        <v>1</v>
      </c>
      <c r="G120" s="31" t="str">
        <f t="shared" si="2"/>
        <v>巨爵座普攻_2线2号天赋1级</v>
      </c>
      <c r="H120" s="32">
        <f>INDEX(数值规划!$AH$33:$AK$42,(特技天赋!C120-1)*2+特技天赋!D120,特技天赋!E120)</f>
        <v>45</v>
      </c>
      <c r="I120" s="32">
        <f>INDEX(数值规划!$N$32:$Y$231,(((C120-1)*2+(D120-1))*4+(E120-1))*5+F120+1,(INDEX($T$3:$AI$3,B120)-1)*3+1)</f>
        <v>0</v>
      </c>
      <c r="J120" s="32">
        <f>INDEX(数值规划!$N$32:$Y$231,(((C120-1)*2+(D120-1))*4+(E120-1))*5+F120+1,(INDEX($T$3:$AI$3,B120)-1)*3+2)</f>
        <v>28</v>
      </c>
      <c r="K120" s="32">
        <f>INDEX(数值规划!$N$32:$Y$231,(((C120-1)*2+(D120-1))*4+(E120-1))*5+F120+1,(INDEX($T$3:$AI$3,B120)-1)*3+3)</f>
        <v>28</v>
      </c>
      <c r="L120" s="32">
        <f t="shared" si="3"/>
        <v>4</v>
      </c>
      <c r="M120" s="32">
        <f>INDEX(数值规划!$AL$33:$AL$42,(特技天赋!C120-1)*2+特技天赋!D120)</f>
        <v>3</v>
      </c>
      <c r="N120" s="31">
        <v>24</v>
      </c>
      <c r="Q120" s="32">
        <f>IF(特技天赋!F120&gt;0,INDEX(数值规划!$F$32:$F$63,(特技天赋!E120-1)*4+特技天赋!F120),E120)</f>
        <v>24</v>
      </c>
    </row>
    <row r="121" spans="1:17" ht="16.5" x14ac:dyDescent="0.2">
      <c r="A121" s="31">
        <v>118</v>
      </c>
      <c r="B121" s="31">
        <v>2</v>
      </c>
      <c r="C121" s="31">
        <v>1</v>
      </c>
      <c r="D121" s="31">
        <v>2</v>
      </c>
      <c r="E121" s="31">
        <v>2</v>
      </c>
      <c r="F121" s="31">
        <v>2</v>
      </c>
      <c r="G121" s="31" t="str">
        <f t="shared" si="2"/>
        <v>巨爵座普攻_2线2号天赋2级</v>
      </c>
      <c r="H121" s="32">
        <f>INDEX(数值规划!$AH$33:$AK$42,(特技天赋!C121-1)*2+特技天赋!D121,特技天赋!E121)</f>
        <v>45</v>
      </c>
      <c r="I121" s="32">
        <f>INDEX(数值规划!$N$32:$Y$231,(((C121-1)*2+(D121-1))*4+(E121-1))*5+F121+1,(INDEX($T$3:$AI$3,B121)-1)*3+1)</f>
        <v>0</v>
      </c>
      <c r="J121" s="32">
        <f>INDEX(数值规划!$N$32:$Y$231,(((C121-1)*2+(D121-1))*4+(E121-1))*5+F121+1,(INDEX($T$3:$AI$3,B121)-1)*3+2)</f>
        <v>35</v>
      </c>
      <c r="K121" s="32">
        <f>INDEX(数值规划!$N$32:$Y$231,(((C121-1)*2+(D121-1))*4+(E121-1))*5+F121+1,(INDEX($T$3:$AI$3,B121)-1)*3+3)</f>
        <v>35</v>
      </c>
      <c r="L121" s="32">
        <f t="shared" si="3"/>
        <v>4</v>
      </c>
      <c r="M121" s="32">
        <f>INDEX(数值规划!$AL$33:$AL$42,(特技天赋!C121-1)*2+特技天赋!D121)</f>
        <v>3</v>
      </c>
      <c r="N121" s="31">
        <v>36</v>
      </c>
      <c r="Q121" s="32">
        <f>IF(特技天赋!F121&gt;0,INDEX(数值规划!$F$32:$F$63,(特技天赋!E121-1)*4+特技天赋!F121),E121)</f>
        <v>36</v>
      </c>
    </row>
    <row r="122" spans="1:17" ht="16.5" x14ac:dyDescent="0.2">
      <c r="A122" s="31">
        <v>119</v>
      </c>
      <c r="B122" s="31">
        <v>2</v>
      </c>
      <c r="C122" s="31">
        <v>1</v>
      </c>
      <c r="D122" s="31">
        <v>2</v>
      </c>
      <c r="E122" s="31">
        <v>2</v>
      </c>
      <c r="F122" s="31">
        <v>3</v>
      </c>
      <c r="G122" s="31" t="str">
        <f t="shared" si="2"/>
        <v>巨爵座普攻_2线2号天赋3级</v>
      </c>
      <c r="H122" s="32">
        <f>INDEX(数值规划!$AH$33:$AK$42,(特技天赋!C122-1)*2+特技天赋!D122,特技天赋!E122)</f>
        <v>45</v>
      </c>
      <c r="I122" s="32">
        <f>INDEX(数值规划!$N$32:$Y$231,(((C122-1)*2+(D122-1))*4+(E122-1))*5+F122+1,(INDEX($T$3:$AI$3,B122)-1)*3+1)</f>
        <v>0</v>
      </c>
      <c r="J122" s="32">
        <f>INDEX(数值规划!$N$32:$Y$231,(((C122-1)*2+(D122-1))*4+(E122-1))*5+F122+1,(INDEX($T$3:$AI$3,B122)-1)*3+2)</f>
        <v>42</v>
      </c>
      <c r="K122" s="32">
        <f>INDEX(数值规划!$N$32:$Y$231,(((C122-1)*2+(D122-1))*4+(E122-1))*5+F122+1,(INDEX($T$3:$AI$3,B122)-1)*3+3)</f>
        <v>42</v>
      </c>
      <c r="L122" s="32">
        <f t="shared" si="3"/>
        <v>4</v>
      </c>
      <c r="M122" s="32">
        <f>INDEX(数值规划!$AL$33:$AL$42,(特技天赋!C122-1)*2+特技天赋!D122)</f>
        <v>3</v>
      </c>
      <c r="N122" s="31">
        <v>48</v>
      </c>
      <c r="Q122" s="32">
        <f>IF(特技天赋!F122&gt;0,INDEX(数值规划!$F$32:$F$63,(特技天赋!E122-1)*4+特技天赋!F122),E122)</f>
        <v>48</v>
      </c>
    </row>
    <row r="123" spans="1:17" ht="16.5" x14ac:dyDescent="0.2">
      <c r="A123" s="31">
        <v>120</v>
      </c>
      <c r="B123" s="31">
        <v>2</v>
      </c>
      <c r="C123" s="31">
        <v>1</v>
      </c>
      <c r="D123" s="31">
        <v>2</v>
      </c>
      <c r="E123" s="31">
        <v>2</v>
      </c>
      <c r="F123" s="31">
        <v>4</v>
      </c>
      <c r="G123" s="31" t="str">
        <f t="shared" si="2"/>
        <v>巨爵座普攻_2线2号天赋4级</v>
      </c>
      <c r="H123" s="32">
        <f>INDEX(数值规划!$AH$33:$AK$42,(特技天赋!C123-1)*2+特技天赋!D123,特技天赋!E123)</f>
        <v>45</v>
      </c>
      <c r="I123" s="32">
        <f>INDEX(数值规划!$N$32:$Y$231,(((C123-1)*2+(D123-1))*4+(E123-1))*5+F123+1,(INDEX($T$3:$AI$3,B123)-1)*3+1)</f>
        <v>0</v>
      </c>
      <c r="J123" s="32">
        <f>INDEX(数值规划!$N$32:$Y$231,(((C123-1)*2+(D123-1))*4+(E123-1))*5+F123+1,(INDEX($T$3:$AI$3,B123)-1)*3+2)</f>
        <v>49</v>
      </c>
      <c r="K123" s="32">
        <f>INDEX(数值规划!$N$32:$Y$231,(((C123-1)*2+(D123-1))*4+(E123-1))*5+F123+1,(INDEX($T$3:$AI$3,B123)-1)*3+3)</f>
        <v>49</v>
      </c>
      <c r="L123" s="32">
        <f t="shared" si="3"/>
        <v>4</v>
      </c>
      <c r="M123" s="32">
        <f>INDEX(数值规划!$AL$33:$AL$42,(特技天赋!C123-1)*2+特技天赋!D123)</f>
        <v>3</v>
      </c>
      <c r="N123" s="31">
        <v>72</v>
      </c>
      <c r="Q123" s="32">
        <f>IF(特技天赋!F123&gt;0,INDEX(数值规划!$F$32:$F$63,(特技天赋!E123-1)*4+特技天赋!F123),E123)</f>
        <v>72</v>
      </c>
    </row>
    <row r="124" spans="1:17" ht="16.5" x14ac:dyDescent="0.2">
      <c r="A124" s="31">
        <v>121</v>
      </c>
      <c r="B124" s="31">
        <v>2</v>
      </c>
      <c r="C124" s="31">
        <v>2</v>
      </c>
      <c r="D124" s="31">
        <v>1</v>
      </c>
      <c r="E124" s="31">
        <v>1</v>
      </c>
      <c r="F124" s="31">
        <v>0</v>
      </c>
      <c r="G124" s="31" t="str">
        <f t="shared" si="2"/>
        <v>巨爵座技能1_1线1号天赋解锁</v>
      </c>
      <c r="H124" s="32">
        <f>INDEX(数值规划!$AH$33:$AK$42,(特技天赋!C124-1)*2+特技天赋!D124,特技天赋!E124)</f>
        <v>17</v>
      </c>
      <c r="I124" s="32">
        <f>INDEX(数值规划!$N$32:$Y$231,(((C124-1)*2+(D124-1))*4+(E124-1))*5+F124+1,(INDEX($T$3:$AI$3,B124)-1)*3+1)</f>
        <v>14</v>
      </c>
      <c r="J124" s="32">
        <f>INDEX(数值规划!$N$32:$Y$231,(((C124-1)*2+(D124-1))*4+(E124-1))*5+F124+1,(INDEX($T$3:$AI$3,B124)-1)*3+2)</f>
        <v>0</v>
      </c>
      <c r="K124" s="32">
        <f>INDEX(数值规划!$N$32:$Y$231,(((C124-1)*2+(D124-1))*4+(E124-1))*5+F124+1,(INDEX($T$3:$AI$3,B124)-1)*3+3)</f>
        <v>14</v>
      </c>
      <c r="L124" s="32">
        <f t="shared" si="3"/>
        <v>1</v>
      </c>
      <c r="M124" s="32">
        <f>INDEX(数值规划!$AL$33:$AL$42,(特技天赋!C124-1)*2+特技天赋!D124)</f>
        <v>3</v>
      </c>
      <c r="N124" s="31">
        <v>1</v>
      </c>
      <c r="Q124" s="32">
        <f>IF(特技天赋!F124&gt;0,INDEX(数值规划!$F$32:$F$63,(特技天赋!E124-1)*4+特技天赋!F124),E124)</f>
        <v>1</v>
      </c>
    </row>
    <row r="125" spans="1:17" ht="16.5" x14ac:dyDescent="0.2">
      <c r="A125" s="31">
        <v>122</v>
      </c>
      <c r="B125" s="31">
        <v>2</v>
      </c>
      <c r="C125" s="31">
        <v>2</v>
      </c>
      <c r="D125" s="31">
        <v>1</v>
      </c>
      <c r="E125" s="31">
        <v>1</v>
      </c>
      <c r="F125" s="31">
        <v>1</v>
      </c>
      <c r="G125" s="31" t="str">
        <f t="shared" si="2"/>
        <v>巨爵座技能1_1线1号天赋1级</v>
      </c>
      <c r="H125" s="32">
        <f>INDEX(数值规划!$AH$33:$AK$42,(特技天赋!C125-1)*2+特技天赋!D125,特技天赋!E125)</f>
        <v>17</v>
      </c>
      <c r="I125" s="32">
        <f>INDEX(数值规划!$N$32:$Y$231,(((C125-1)*2+(D125-1))*4+(E125-1))*5+F125+1,(INDEX($T$3:$AI$3,B125)-1)*3+1)</f>
        <v>21</v>
      </c>
      <c r="J125" s="32">
        <f>INDEX(数值规划!$N$32:$Y$231,(((C125-1)*2+(D125-1))*4+(E125-1))*5+F125+1,(INDEX($T$3:$AI$3,B125)-1)*3+2)</f>
        <v>0</v>
      </c>
      <c r="K125" s="32">
        <f>INDEX(数值规划!$N$32:$Y$231,(((C125-1)*2+(D125-1))*4+(E125-1))*5+F125+1,(INDEX($T$3:$AI$3,B125)-1)*3+3)</f>
        <v>21</v>
      </c>
      <c r="L125" s="32">
        <f t="shared" si="3"/>
        <v>1</v>
      </c>
      <c r="M125" s="32">
        <f>INDEX(数值规划!$AL$33:$AL$42,(特技天赋!C125-1)*2+特技天赋!D125)</f>
        <v>3</v>
      </c>
      <c r="N125" s="31">
        <v>19</v>
      </c>
      <c r="Q125" s="32">
        <f>IF(特技天赋!F125&gt;0,INDEX(数值规划!$F$32:$F$63,(特技天赋!E125-1)*4+特技天赋!F125),E125)</f>
        <v>19</v>
      </c>
    </row>
    <row r="126" spans="1:17" ht="16.5" x14ac:dyDescent="0.2">
      <c r="A126" s="31">
        <v>123</v>
      </c>
      <c r="B126" s="31">
        <v>2</v>
      </c>
      <c r="C126" s="31">
        <v>2</v>
      </c>
      <c r="D126" s="31">
        <v>1</v>
      </c>
      <c r="E126" s="31">
        <v>1</v>
      </c>
      <c r="F126" s="31">
        <v>2</v>
      </c>
      <c r="G126" s="31" t="str">
        <f t="shared" si="2"/>
        <v>巨爵座技能1_1线1号天赋2级</v>
      </c>
      <c r="H126" s="32">
        <f>INDEX(数值规划!$AH$33:$AK$42,(特技天赋!C126-1)*2+特技天赋!D126,特技天赋!E126)</f>
        <v>17</v>
      </c>
      <c r="I126" s="32">
        <f>INDEX(数值规划!$N$32:$Y$231,(((C126-1)*2+(D126-1))*4+(E126-1))*5+F126+1,(INDEX($T$3:$AI$3,B126)-1)*3+1)</f>
        <v>28</v>
      </c>
      <c r="J126" s="32">
        <f>INDEX(数值规划!$N$32:$Y$231,(((C126-1)*2+(D126-1))*4+(E126-1))*5+F126+1,(INDEX($T$3:$AI$3,B126)-1)*3+2)</f>
        <v>0</v>
      </c>
      <c r="K126" s="32">
        <f>INDEX(数值规划!$N$32:$Y$231,(((C126-1)*2+(D126-1))*4+(E126-1))*5+F126+1,(INDEX($T$3:$AI$3,B126)-1)*3+3)</f>
        <v>28</v>
      </c>
      <c r="L126" s="32">
        <f t="shared" si="3"/>
        <v>1</v>
      </c>
      <c r="M126" s="32">
        <f>INDEX(数值规划!$AL$33:$AL$42,(特技天赋!C126-1)*2+特技天赋!D126)</f>
        <v>3</v>
      </c>
      <c r="N126" s="31">
        <v>29</v>
      </c>
      <c r="Q126" s="32">
        <f>IF(特技天赋!F126&gt;0,INDEX(数值规划!$F$32:$F$63,(特技天赋!E126-1)*4+特技天赋!F126),E126)</f>
        <v>29</v>
      </c>
    </row>
    <row r="127" spans="1:17" ht="16.5" x14ac:dyDescent="0.2">
      <c r="A127" s="31">
        <v>124</v>
      </c>
      <c r="B127" s="31">
        <v>2</v>
      </c>
      <c r="C127" s="31">
        <v>2</v>
      </c>
      <c r="D127" s="31">
        <v>1</v>
      </c>
      <c r="E127" s="31">
        <v>1</v>
      </c>
      <c r="F127" s="31">
        <v>3</v>
      </c>
      <c r="G127" s="31" t="str">
        <f t="shared" si="2"/>
        <v>巨爵座技能1_1线1号天赋3级</v>
      </c>
      <c r="H127" s="32">
        <f>INDEX(数值规划!$AH$33:$AK$42,(特技天赋!C127-1)*2+特技天赋!D127,特技天赋!E127)</f>
        <v>17</v>
      </c>
      <c r="I127" s="32">
        <f>INDEX(数值规划!$N$32:$Y$231,(((C127-1)*2+(D127-1))*4+(E127-1))*5+F127+1,(INDEX($T$3:$AI$3,B127)-1)*3+1)</f>
        <v>35</v>
      </c>
      <c r="J127" s="32">
        <f>INDEX(数值规划!$N$32:$Y$231,(((C127-1)*2+(D127-1))*4+(E127-1))*5+F127+1,(INDEX($T$3:$AI$3,B127)-1)*3+2)</f>
        <v>0</v>
      </c>
      <c r="K127" s="32">
        <f>INDEX(数值规划!$N$32:$Y$231,(((C127-1)*2+(D127-1))*4+(E127-1))*5+F127+1,(INDEX($T$3:$AI$3,B127)-1)*3+3)</f>
        <v>35</v>
      </c>
      <c r="L127" s="32">
        <f t="shared" si="3"/>
        <v>1</v>
      </c>
      <c r="M127" s="32">
        <f>INDEX(数值规划!$AL$33:$AL$42,(特技天赋!C127-1)*2+特技天赋!D127)</f>
        <v>3</v>
      </c>
      <c r="N127" s="31">
        <v>38</v>
      </c>
      <c r="Q127" s="32">
        <f>IF(特技天赋!F127&gt;0,INDEX(数值规划!$F$32:$F$63,(特技天赋!E127-1)*4+特技天赋!F127),E127)</f>
        <v>38</v>
      </c>
    </row>
    <row r="128" spans="1:17" ht="16.5" x14ac:dyDescent="0.2">
      <c r="A128" s="31">
        <v>125</v>
      </c>
      <c r="B128" s="31">
        <v>2</v>
      </c>
      <c r="C128" s="31">
        <v>2</v>
      </c>
      <c r="D128" s="31">
        <v>1</v>
      </c>
      <c r="E128" s="31">
        <v>1</v>
      </c>
      <c r="F128" s="31">
        <v>4</v>
      </c>
      <c r="G128" s="31" t="str">
        <f t="shared" si="2"/>
        <v>巨爵座技能1_1线1号天赋4级</v>
      </c>
      <c r="H128" s="32">
        <f>INDEX(数值规划!$AH$33:$AK$42,(特技天赋!C128-1)*2+特技天赋!D128,特技天赋!E128)</f>
        <v>17</v>
      </c>
      <c r="I128" s="32">
        <f>INDEX(数值规划!$N$32:$Y$231,(((C128-1)*2+(D128-1))*4+(E128-1))*5+F128+1,(INDEX($T$3:$AI$3,B128)-1)*3+1)</f>
        <v>42</v>
      </c>
      <c r="J128" s="32">
        <f>INDEX(数值规划!$N$32:$Y$231,(((C128-1)*2+(D128-1))*4+(E128-1))*5+F128+1,(INDEX($T$3:$AI$3,B128)-1)*3+2)</f>
        <v>0</v>
      </c>
      <c r="K128" s="32">
        <f>INDEX(数值规划!$N$32:$Y$231,(((C128-1)*2+(D128-1))*4+(E128-1))*5+F128+1,(INDEX($T$3:$AI$3,B128)-1)*3+3)</f>
        <v>42</v>
      </c>
      <c r="L128" s="32">
        <f t="shared" si="3"/>
        <v>1</v>
      </c>
      <c r="M128" s="32">
        <f>INDEX(数值规划!$AL$33:$AL$42,(特技天赋!C128-1)*2+特技天赋!D128)</f>
        <v>3</v>
      </c>
      <c r="N128" s="31">
        <v>58</v>
      </c>
      <c r="Q128" s="32">
        <f>IF(特技天赋!F128&gt;0,INDEX(数值规划!$F$32:$F$63,(特技天赋!E128-1)*4+特技天赋!F128),E128)</f>
        <v>58</v>
      </c>
    </row>
    <row r="129" spans="1:17" ht="16.5" x14ac:dyDescent="0.2">
      <c r="A129" s="31">
        <v>126</v>
      </c>
      <c r="B129" s="31">
        <v>2</v>
      </c>
      <c r="C129" s="31">
        <v>2</v>
      </c>
      <c r="D129" s="31">
        <v>1</v>
      </c>
      <c r="E129" s="31">
        <v>2</v>
      </c>
      <c r="F129" s="31">
        <v>0</v>
      </c>
      <c r="G129" s="31" t="str">
        <f t="shared" si="2"/>
        <v>巨爵座技能1_1线2号天赋解锁</v>
      </c>
      <c r="H129" s="32">
        <f>INDEX(数值规划!$AH$33:$AK$42,(特技天赋!C129-1)*2+特技天赋!D129,特技天赋!E129)</f>
        <v>37</v>
      </c>
      <c r="I129" s="32">
        <f>INDEX(数值规划!$N$32:$Y$231,(((C129-1)*2+(D129-1))*4+(E129-1))*5+F129+1,(INDEX($T$3:$AI$3,B129)-1)*3+1)</f>
        <v>21</v>
      </c>
      <c r="J129" s="32">
        <f>INDEX(数值规划!$N$32:$Y$231,(((C129-1)*2+(D129-1))*4+(E129-1))*5+F129+1,(INDEX($T$3:$AI$3,B129)-1)*3+2)</f>
        <v>0</v>
      </c>
      <c r="K129" s="32">
        <f>INDEX(数值规划!$N$32:$Y$231,(((C129-1)*2+(D129-1))*4+(E129-1))*5+F129+1,(INDEX($T$3:$AI$3,B129)-1)*3+3)</f>
        <v>21</v>
      </c>
      <c r="L129" s="32">
        <f t="shared" si="3"/>
        <v>3</v>
      </c>
      <c r="M129" s="32">
        <f>INDEX(数值规划!$AL$33:$AL$42,(特技天赋!C129-1)*2+特技天赋!D129)</f>
        <v>3</v>
      </c>
      <c r="N129" s="31">
        <v>2</v>
      </c>
      <c r="Q129" s="32">
        <f>IF(特技天赋!F129&gt;0,INDEX(数值规划!$F$32:$F$63,(特技天赋!E129-1)*4+特技天赋!F129),E129)</f>
        <v>2</v>
      </c>
    </row>
    <row r="130" spans="1:17" ht="16.5" x14ac:dyDescent="0.2">
      <c r="A130" s="31">
        <v>127</v>
      </c>
      <c r="B130" s="31">
        <v>2</v>
      </c>
      <c r="C130" s="31">
        <v>2</v>
      </c>
      <c r="D130" s="31">
        <v>1</v>
      </c>
      <c r="E130" s="31">
        <v>2</v>
      </c>
      <c r="F130" s="31">
        <v>1</v>
      </c>
      <c r="G130" s="31" t="str">
        <f t="shared" si="2"/>
        <v>巨爵座技能1_1线2号天赋1级</v>
      </c>
      <c r="H130" s="32">
        <f>INDEX(数值规划!$AH$33:$AK$42,(特技天赋!C130-1)*2+特技天赋!D130,特技天赋!E130)</f>
        <v>37</v>
      </c>
      <c r="I130" s="32">
        <f>INDEX(数值规划!$N$32:$Y$231,(((C130-1)*2+(D130-1))*4+(E130-1))*5+F130+1,(INDEX($T$3:$AI$3,B130)-1)*3+1)</f>
        <v>28</v>
      </c>
      <c r="J130" s="32">
        <f>INDEX(数值规划!$N$32:$Y$231,(((C130-1)*2+(D130-1))*4+(E130-1))*5+F130+1,(INDEX($T$3:$AI$3,B130)-1)*3+2)</f>
        <v>0</v>
      </c>
      <c r="K130" s="32">
        <f>INDEX(数值规划!$N$32:$Y$231,(((C130-1)*2+(D130-1))*4+(E130-1))*5+F130+1,(INDEX($T$3:$AI$3,B130)-1)*3+3)</f>
        <v>28</v>
      </c>
      <c r="L130" s="32">
        <f t="shared" si="3"/>
        <v>3</v>
      </c>
      <c r="M130" s="32">
        <f>INDEX(数值规划!$AL$33:$AL$42,(特技天赋!C130-1)*2+特技天赋!D130)</f>
        <v>3</v>
      </c>
      <c r="N130" s="31">
        <v>24</v>
      </c>
      <c r="Q130" s="32">
        <f>IF(特技天赋!F130&gt;0,INDEX(数值规划!$F$32:$F$63,(特技天赋!E130-1)*4+特技天赋!F130),E130)</f>
        <v>24</v>
      </c>
    </row>
    <row r="131" spans="1:17" ht="16.5" x14ac:dyDescent="0.2">
      <c r="A131" s="31">
        <v>128</v>
      </c>
      <c r="B131" s="31">
        <v>2</v>
      </c>
      <c r="C131" s="31">
        <v>2</v>
      </c>
      <c r="D131" s="31">
        <v>1</v>
      </c>
      <c r="E131" s="31">
        <v>2</v>
      </c>
      <c r="F131" s="31">
        <v>2</v>
      </c>
      <c r="G131" s="31" t="str">
        <f t="shared" si="2"/>
        <v>巨爵座技能1_1线2号天赋2级</v>
      </c>
      <c r="H131" s="32">
        <f>INDEX(数值规划!$AH$33:$AK$42,(特技天赋!C131-1)*2+特技天赋!D131,特技天赋!E131)</f>
        <v>37</v>
      </c>
      <c r="I131" s="32">
        <f>INDEX(数值规划!$N$32:$Y$231,(((C131-1)*2+(D131-1))*4+(E131-1))*5+F131+1,(INDEX($T$3:$AI$3,B131)-1)*3+1)</f>
        <v>35</v>
      </c>
      <c r="J131" s="32">
        <f>INDEX(数值规划!$N$32:$Y$231,(((C131-1)*2+(D131-1))*4+(E131-1))*5+F131+1,(INDEX($T$3:$AI$3,B131)-1)*3+2)</f>
        <v>0</v>
      </c>
      <c r="K131" s="32">
        <f>INDEX(数值规划!$N$32:$Y$231,(((C131-1)*2+(D131-1))*4+(E131-1))*5+F131+1,(INDEX($T$3:$AI$3,B131)-1)*3+3)</f>
        <v>35</v>
      </c>
      <c r="L131" s="32">
        <f t="shared" si="3"/>
        <v>3</v>
      </c>
      <c r="M131" s="32">
        <f>INDEX(数值规划!$AL$33:$AL$42,(特技天赋!C131-1)*2+特技天赋!D131)</f>
        <v>3</v>
      </c>
      <c r="N131" s="31">
        <v>36</v>
      </c>
      <c r="Q131" s="32">
        <f>IF(特技天赋!F131&gt;0,INDEX(数值规划!$F$32:$F$63,(特技天赋!E131-1)*4+特技天赋!F131),E131)</f>
        <v>36</v>
      </c>
    </row>
    <row r="132" spans="1:17" ht="16.5" x14ac:dyDescent="0.2">
      <c r="A132" s="31">
        <v>129</v>
      </c>
      <c r="B132" s="31">
        <v>2</v>
      </c>
      <c r="C132" s="31">
        <v>2</v>
      </c>
      <c r="D132" s="31">
        <v>1</v>
      </c>
      <c r="E132" s="31">
        <v>2</v>
      </c>
      <c r="F132" s="31">
        <v>3</v>
      </c>
      <c r="G132" s="31" t="str">
        <f t="shared" si="2"/>
        <v>巨爵座技能1_1线2号天赋3级</v>
      </c>
      <c r="H132" s="32">
        <f>INDEX(数值规划!$AH$33:$AK$42,(特技天赋!C132-1)*2+特技天赋!D132,特技天赋!E132)</f>
        <v>37</v>
      </c>
      <c r="I132" s="32">
        <f>INDEX(数值规划!$N$32:$Y$231,(((C132-1)*2+(D132-1))*4+(E132-1))*5+F132+1,(INDEX($T$3:$AI$3,B132)-1)*3+1)</f>
        <v>42</v>
      </c>
      <c r="J132" s="32">
        <f>INDEX(数值规划!$N$32:$Y$231,(((C132-1)*2+(D132-1))*4+(E132-1))*5+F132+1,(INDEX($T$3:$AI$3,B132)-1)*3+2)</f>
        <v>0</v>
      </c>
      <c r="K132" s="32">
        <f>INDEX(数值规划!$N$32:$Y$231,(((C132-1)*2+(D132-1))*4+(E132-1))*5+F132+1,(INDEX($T$3:$AI$3,B132)-1)*3+3)</f>
        <v>42</v>
      </c>
      <c r="L132" s="32">
        <f t="shared" si="3"/>
        <v>3</v>
      </c>
      <c r="M132" s="32">
        <f>INDEX(数值规划!$AL$33:$AL$42,(特技天赋!C132-1)*2+特技天赋!D132)</f>
        <v>3</v>
      </c>
      <c r="N132" s="31">
        <v>48</v>
      </c>
      <c r="Q132" s="32">
        <f>IF(特技天赋!F132&gt;0,INDEX(数值规划!$F$32:$F$63,(特技天赋!E132-1)*4+特技天赋!F132),E132)</f>
        <v>48</v>
      </c>
    </row>
    <row r="133" spans="1:17" ht="16.5" x14ac:dyDescent="0.2">
      <c r="A133" s="31">
        <v>130</v>
      </c>
      <c r="B133" s="31">
        <v>2</v>
      </c>
      <c r="C133" s="31">
        <v>2</v>
      </c>
      <c r="D133" s="31">
        <v>1</v>
      </c>
      <c r="E133" s="31">
        <v>2</v>
      </c>
      <c r="F133" s="31">
        <v>4</v>
      </c>
      <c r="G133" s="31" t="str">
        <f t="shared" ref="G133:G196" si="4">INDEX($T$4:$AI$4,B133)&amp;INDEX($T$5:$X$5,C133)&amp;"_"&amp;D133&amp;"线"&amp;E133&amp;"号天赋"&amp;IF(F133&gt;0,F133&amp;"级","解锁")</f>
        <v>巨爵座技能1_1线2号天赋4级</v>
      </c>
      <c r="H133" s="32">
        <f>INDEX(数值规划!$AH$33:$AK$42,(特技天赋!C133-1)*2+特技天赋!D133,特技天赋!E133)</f>
        <v>37</v>
      </c>
      <c r="I133" s="32">
        <f>INDEX(数值规划!$N$32:$Y$231,(((C133-1)*2+(D133-1))*4+(E133-1))*5+F133+1,(INDEX($T$3:$AI$3,B133)-1)*3+1)</f>
        <v>49</v>
      </c>
      <c r="J133" s="32">
        <f>INDEX(数值规划!$N$32:$Y$231,(((C133-1)*2+(D133-1))*4+(E133-1))*5+F133+1,(INDEX($T$3:$AI$3,B133)-1)*3+2)</f>
        <v>0</v>
      </c>
      <c r="K133" s="32">
        <f>INDEX(数值规划!$N$32:$Y$231,(((C133-1)*2+(D133-1))*4+(E133-1))*5+F133+1,(INDEX($T$3:$AI$3,B133)-1)*3+3)</f>
        <v>49</v>
      </c>
      <c r="L133" s="32">
        <f t="shared" ref="L133:L196" si="5">(E133-1)*2+D133</f>
        <v>3</v>
      </c>
      <c r="M133" s="32">
        <f>INDEX(数值规划!$AL$33:$AL$42,(特技天赋!C133-1)*2+特技天赋!D133)</f>
        <v>3</v>
      </c>
      <c r="N133" s="31">
        <v>72</v>
      </c>
      <c r="Q133" s="32">
        <f>IF(特技天赋!F133&gt;0,INDEX(数值规划!$F$32:$F$63,(特技天赋!E133-1)*4+特技天赋!F133),E133)</f>
        <v>72</v>
      </c>
    </row>
    <row r="134" spans="1:17" ht="16.5" x14ac:dyDescent="0.2">
      <c r="A134" s="31">
        <v>131</v>
      </c>
      <c r="B134" s="31">
        <v>2</v>
      </c>
      <c r="C134" s="31">
        <v>2</v>
      </c>
      <c r="D134" s="31">
        <v>2</v>
      </c>
      <c r="E134" s="31">
        <v>1</v>
      </c>
      <c r="F134" s="31">
        <v>0</v>
      </c>
      <c r="G134" s="31" t="str">
        <f t="shared" si="4"/>
        <v>巨爵座技能1_2线1号天赋解锁</v>
      </c>
      <c r="H134" s="32">
        <f>INDEX(数值规划!$AH$33:$AK$42,(特技天赋!C134-1)*2+特技天赋!D134,特技天赋!E134)</f>
        <v>27</v>
      </c>
      <c r="I134" s="32">
        <f>INDEX(数值规划!$N$32:$Y$231,(((C134-1)*2+(D134-1))*4+(E134-1))*5+F134+1,(INDEX($T$3:$AI$3,B134)-1)*3+1)</f>
        <v>0</v>
      </c>
      <c r="J134" s="32">
        <f>INDEX(数值规划!$N$32:$Y$231,(((C134-1)*2+(D134-1))*4+(E134-1))*5+F134+1,(INDEX($T$3:$AI$3,B134)-1)*3+2)</f>
        <v>14</v>
      </c>
      <c r="K134" s="32">
        <f>INDEX(数值规划!$N$32:$Y$231,(((C134-1)*2+(D134-1))*4+(E134-1))*5+F134+1,(INDEX($T$3:$AI$3,B134)-1)*3+3)</f>
        <v>14</v>
      </c>
      <c r="L134" s="32">
        <f t="shared" si="5"/>
        <v>2</v>
      </c>
      <c r="M134" s="32">
        <f>INDEX(数值规划!$AL$33:$AL$42,(特技天赋!C134-1)*2+特技天赋!D134)</f>
        <v>4</v>
      </c>
      <c r="N134" s="31">
        <v>1</v>
      </c>
      <c r="Q134" s="32">
        <f>IF(特技天赋!F134&gt;0,INDEX(数值规划!$F$32:$F$63,(特技天赋!E134-1)*4+特技天赋!F134),E134)</f>
        <v>1</v>
      </c>
    </row>
    <row r="135" spans="1:17" ht="16.5" x14ac:dyDescent="0.2">
      <c r="A135" s="31">
        <v>132</v>
      </c>
      <c r="B135" s="31">
        <v>2</v>
      </c>
      <c r="C135" s="31">
        <v>2</v>
      </c>
      <c r="D135" s="31">
        <v>2</v>
      </c>
      <c r="E135" s="31">
        <v>1</v>
      </c>
      <c r="F135" s="31">
        <v>1</v>
      </c>
      <c r="G135" s="31" t="str">
        <f t="shared" si="4"/>
        <v>巨爵座技能1_2线1号天赋1级</v>
      </c>
      <c r="H135" s="32">
        <f>INDEX(数值规划!$AH$33:$AK$42,(特技天赋!C135-1)*2+特技天赋!D135,特技天赋!E135)</f>
        <v>27</v>
      </c>
      <c r="I135" s="32">
        <f>INDEX(数值规划!$N$32:$Y$231,(((C135-1)*2+(D135-1))*4+(E135-1))*5+F135+1,(INDEX($T$3:$AI$3,B135)-1)*3+1)</f>
        <v>0</v>
      </c>
      <c r="J135" s="32">
        <f>INDEX(数值规划!$N$32:$Y$231,(((C135-1)*2+(D135-1))*4+(E135-1))*5+F135+1,(INDEX($T$3:$AI$3,B135)-1)*3+2)</f>
        <v>21</v>
      </c>
      <c r="K135" s="32">
        <f>INDEX(数值规划!$N$32:$Y$231,(((C135-1)*2+(D135-1))*4+(E135-1))*5+F135+1,(INDEX($T$3:$AI$3,B135)-1)*3+3)</f>
        <v>21</v>
      </c>
      <c r="L135" s="32">
        <f t="shared" si="5"/>
        <v>2</v>
      </c>
      <c r="M135" s="32">
        <f>INDEX(数值规划!$AL$33:$AL$42,(特技天赋!C135-1)*2+特技天赋!D135)</f>
        <v>4</v>
      </c>
      <c r="N135" s="31">
        <v>19</v>
      </c>
      <c r="Q135" s="32">
        <f>IF(特技天赋!F135&gt;0,INDEX(数值规划!$F$32:$F$63,(特技天赋!E135-1)*4+特技天赋!F135),E135)</f>
        <v>19</v>
      </c>
    </row>
    <row r="136" spans="1:17" ht="16.5" x14ac:dyDescent="0.2">
      <c r="A136" s="31">
        <v>133</v>
      </c>
      <c r="B136" s="31">
        <v>2</v>
      </c>
      <c r="C136" s="31">
        <v>2</v>
      </c>
      <c r="D136" s="31">
        <v>2</v>
      </c>
      <c r="E136" s="31">
        <v>1</v>
      </c>
      <c r="F136" s="31">
        <v>2</v>
      </c>
      <c r="G136" s="31" t="str">
        <f t="shared" si="4"/>
        <v>巨爵座技能1_2线1号天赋2级</v>
      </c>
      <c r="H136" s="32">
        <f>INDEX(数值规划!$AH$33:$AK$42,(特技天赋!C136-1)*2+特技天赋!D136,特技天赋!E136)</f>
        <v>27</v>
      </c>
      <c r="I136" s="32">
        <f>INDEX(数值规划!$N$32:$Y$231,(((C136-1)*2+(D136-1))*4+(E136-1))*5+F136+1,(INDEX($T$3:$AI$3,B136)-1)*3+1)</f>
        <v>0</v>
      </c>
      <c r="J136" s="32">
        <f>INDEX(数值规划!$N$32:$Y$231,(((C136-1)*2+(D136-1))*4+(E136-1))*5+F136+1,(INDEX($T$3:$AI$3,B136)-1)*3+2)</f>
        <v>28</v>
      </c>
      <c r="K136" s="32">
        <f>INDEX(数值规划!$N$32:$Y$231,(((C136-1)*2+(D136-1))*4+(E136-1))*5+F136+1,(INDEX($T$3:$AI$3,B136)-1)*3+3)</f>
        <v>28</v>
      </c>
      <c r="L136" s="32">
        <f t="shared" si="5"/>
        <v>2</v>
      </c>
      <c r="M136" s="32">
        <f>INDEX(数值规划!$AL$33:$AL$42,(特技天赋!C136-1)*2+特技天赋!D136)</f>
        <v>4</v>
      </c>
      <c r="N136" s="31">
        <v>29</v>
      </c>
      <c r="Q136" s="32">
        <f>IF(特技天赋!F136&gt;0,INDEX(数值规划!$F$32:$F$63,(特技天赋!E136-1)*4+特技天赋!F136),E136)</f>
        <v>29</v>
      </c>
    </row>
    <row r="137" spans="1:17" ht="16.5" x14ac:dyDescent="0.2">
      <c r="A137" s="31">
        <v>134</v>
      </c>
      <c r="B137" s="31">
        <v>2</v>
      </c>
      <c r="C137" s="31">
        <v>2</v>
      </c>
      <c r="D137" s="31">
        <v>2</v>
      </c>
      <c r="E137" s="31">
        <v>1</v>
      </c>
      <c r="F137" s="31">
        <v>3</v>
      </c>
      <c r="G137" s="31" t="str">
        <f t="shared" si="4"/>
        <v>巨爵座技能1_2线1号天赋3级</v>
      </c>
      <c r="H137" s="32">
        <f>INDEX(数值规划!$AH$33:$AK$42,(特技天赋!C137-1)*2+特技天赋!D137,特技天赋!E137)</f>
        <v>27</v>
      </c>
      <c r="I137" s="32">
        <f>INDEX(数值规划!$N$32:$Y$231,(((C137-1)*2+(D137-1))*4+(E137-1))*5+F137+1,(INDEX($T$3:$AI$3,B137)-1)*3+1)</f>
        <v>0</v>
      </c>
      <c r="J137" s="32">
        <f>INDEX(数值规划!$N$32:$Y$231,(((C137-1)*2+(D137-1))*4+(E137-1))*5+F137+1,(INDEX($T$3:$AI$3,B137)-1)*3+2)</f>
        <v>35</v>
      </c>
      <c r="K137" s="32">
        <f>INDEX(数值规划!$N$32:$Y$231,(((C137-1)*2+(D137-1))*4+(E137-1))*5+F137+1,(INDEX($T$3:$AI$3,B137)-1)*3+3)</f>
        <v>35</v>
      </c>
      <c r="L137" s="32">
        <f t="shared" si="5"/>
        <v>2</v>
      </c>
      <c r="M137" s="32">
        <f>INDEX(数值规划!$AL$33:$AL$42,(特技天赋!C137-1)*2+特技天赋!D137)</f>
        <v>4</v>
      </c>
      <c r="N137" s="31">
        <v>38</v>
      </c>
      <c r="Q137" s="32">
        <f>IF(特技天赋!F137&gt;0,INDEX(数值规划!$F$32:$F$63,(特技天赋!E137-1)*4+特技天赋!F137),E137)</f>
        <v>38</v>
      </c>
    </row>
    <row r="138" spans="1:17" ht="16.5" x14ac:dyDescent="0.2">
      <c r="A138" s="31">
        <v>135</v>
      </c>
      <c r="B138" s="31">
        <v>2</v>
      </c>
      <c r="C138" s="31">
        <v>2</v>
      </c>
      <c r="D138" s="31">
        <v>2</v>
      </c>
      <c r="E138" s="31">
        <v>1</v>
      </c>
      <c r="F138" s="31">
        <v>4</v>
      </c>
      <c r="G138" s="31" t="str">
        <f t="shared" si="4"/>
        <v>巨爵座技能1_2线1号天赋4级</v>
      </c>
      <c r="H138" s="32">
        <f>INDEX(数值规划!$AH$33:$AK$42,(特技天赋!C138-1)*2+特技天赋!D138,特技天赋!E138)</f>
        <v>27</v>
      </c>
      <c r="I138" s="32">
        <f>INDEX(数值规划!$N$32:$Y$231,(((C138-1)*2+(D138-1))*4+(E138-1))*5+F138+1,(INDEX($T$3:$AI$3,B138)-1)*3+1)</f>
        <v>0</v>
      </c>
      <c r="J138" s="32">
        <f>INDEX(数值规划!$N$32:$Y$231,(((C138-1)*2+(D138-1))*4+(E138-1))*5+F138+1,(INDEX($T$3:$AI$3,B138)-1)*3+2)</f>
        <v>42</v>
      </c>
      <c r="K138" s="32">
        <f>INDEX(数值规划!$N$32:$Y$231,(((C138-1)*2+(D138-1))*4+(E138-1))*5+F138+1,(INDEX($T$3:$AI$3,B138)-1)*3+3)</f>
        <v>42</v>
      </c>
      <c r="L138" s="32">
        <f t="shared" si="5"/>
        <v>2</v>
      </c>
      <c r="M138" s="32">
        <f>INDEX(数值规划!$AL$33:$AL$42,(特技天赋!C138-1)*2+特技天赋!D138)</f>
        <v>4</v>
      </c>
      <c r="N138" s="31">
        <v>58</v>
      </c>
      <c r="Q138" s="32">
        <f>IF(特技天赋!F138&gt;0,INDEX(数值规划!$F$32:$F$63,(特技天赋!E138-1)*4+特技天赋!F138),E138)</f>
        <v>58</v>
      </c>
    </row>
    <row r="139" spans="1:17" ht="16.5" x14ac:dyDescent="0.2">
      <c r="A139" s="31">
        <v>136</v>
      </c>
      <c r="B139" s="31">
        <v>2</v>
      </c>
      <c r="C139" s="31">
        <v>2</v>
      </c>
      <c r="D139" s="31">
        <v>2</v>
      </c>
      <c r="E139" s="31">
        <v>2</v>
      </c>
      <c r="F139" s="31">
        <v>0</v>
      </c>
      <c r="G139" s="31" t="str">
        <f t="shared" si="4"/>
        <v>巨爵座技能1_2线2号天赋解锁</v>
      </c>
      <c r="H139" s="32">
        <f>INDEX(数值规划!$AH$33:$AK$42,(特技天赋!C139-1)*2+特技天赋!D139,特技天赋!E139)</f>
        <v>47</v>
      </c>
      <c r="I139" s="32">
        <f>INDEX(数值规划!$N$32:$Y$231,(((C139-1)*2+(D139-1))*4+(E139-1))*5+F139+1,(INDEX($T$3:$AI$3,B139)-1)*3+1)</f>
        <v>0</v>
      </c>
      <c r="J139" s="32">
        <f>INDEX(数值规划!$N$32:$Y$231,(((C139-1)*2+(D139-1))*4+(E139-1))*5+F139+1,(INDEX($T$3:$AI$3,B139)-1)*3+2)</f>
        <v>21</v>
      </c>
      <c r="K139" s="32">
        <f>INDEX(数值规划!$N$32:$Y$231,(((C139-1)*2+(D139-1))*4+(E139-1))*5+F139+1,(INDEX($T$3:$AI$3,B139)-1)*3+3)</f>
        <v>21</v>
      </c>
      <c r="L139" s="32">
        <f t="shared" si="5"/>
        <v>4</v>
      </c>
      <c r="M139" s="32">
        <f>INDEX(数值规划!$AL$33:$AL$42,(特技天赋!C139-1)*2+特技天赋!D139)</f>
        <v>4</v>
      </c>
      <c r="N139" s="31">
        <v>2</v>
      </c>
      <c r="Q139" s="32">
        <f>IF(特技天赋!F139&gt;0,INDEX(数值规划!$F$32:$F$63,(特技天赋!E139-1)*4+特技天赋!F139),E139)</f>
        <v>2</v>
      </c>
    </row>
    <row r="140" spans="1:17" ht="16.5" x14ac:dyDescent="0.2">
      <c r="A140" s="31">
        <v>137</v>
      </c>
      <c r="B140" s="31">
        <v>2</v>
      </c>
      <c r="C140" s="31">
        <v>2</v>
      </c>
      <c r="D140" s="31">
        <v>2</v>
      </c>
      <c r="E140" s="31">
        <v>2</v>
      </c>
      <c r="F140" s="31">
        <v>1</v>
      </c>
      <c r="G140" s="31" t="str">
        <f t="shared" si="4"/>
        <v>巨爵座技能1_2线2号天赋1级</v>
      </c>
      <c r="H140" s="32">
        <f>INDEX(数值规划!$AH$33:$AK$42,(特技天赋!C140-1)*2+特技天赋!D140,特技天赋!E140)</f>
        <v>47</v>
      </c>
      <c r="I140" s="32">
        <f>INDEX(数值规划!$N$32:$Y$231,(((C140-1)*2+(D140-1))*4+(E140-1))*5+F140+1,(INDEX($T$3:$AI$3,B140)-1)*3+1)</f>
        <v>0</v>
      </c>
      <c r="J140" s="32">
        <f>INDEX(数值规划!$N$32:$Y$231,(((C140-1)*2+(D140-1))*4+(E140-1))*5+F140+1,(INDEX($T$3:$AI$3,B140)-1)*3+2)</f>
        <v>28</v>
      </c>
      <c r="K140" s="32">
        <f>INDEX(数值规划!$N$32:$Y$231,(((C140-1)*2+(D140-1))*4+(E140-1))*5+F140+1,(INDEX($T$3:$AI$3,B140)-1)*3+3)</f>
        <v>28</v>
      </c>
      <c r="L140" s="32">
        <f t="shared" si="5"/>
        <v>4</v>
      </c>
      <c r="M140" s="32">
        <f>INDEX(数值规划!$AL$33:$AL$42,(特技天赋!C140-1)*2+特技天赋!D140)</f>
        <v>4</v>
      </c>
      <c r="N140" s="31">
        <v>24</v>
      </c>
      <c r="Q140" s="32">
        <f>IF(特技天赋!F140&gt;0,INDEX(数值规划!$F$32:$F$63,(特技天赋!E140-1)*4+特技天赋!F140),E140)</f>
        <v>24</v>
      </c>
    </row>
    <row r="141" spans="1:17" ht="16.5" x14ac:dyDescent="0.2">
      <c r="A141" s="31">
        <v>138</v>
      </c>
      <c r="B141" s="31">
        <v>2</v>
      </c>
      <c r="C141" s="31">
        <v>2</v>
      </c>
      <c r="D141" s="31">
        <v>2</v>
      </c>
      <c r="E141" s="31">
        <v>2</v>
      </c>
      <c r="F141" s="31">
        <v>2</v>
      </c>
      <c r="G141" s="31" t="str">
        <f t="shared" si="4"/>
        <v>巨爵座技能1_2线2号天赋2级</v>
      </c>
      <c r="H141" s="32">
        <f>INDEX(数值规划!$AH$33:$AK$42,(特技天赋!C141-1)*2+特技天赋!D141,特技天赋!E141)</f>
        <v>47</v>
      </c>
      <c r="I141" s="32">
        <f>INDEX(数值规划!$N$32:$Y$231,(((C141-1)*2+(D141-1))*4+(E141-1))*5+F141+1,(INDEX($T$3:$AI$3,B141)-1)*3+1)</f>
        <v>0</v>
      </c>
      <c r="J141" s="32">
        <f>INDEX(数值规划!$N$32:$Y$231,(((C141-1)*2+(D141-1))*4+(E141-1))*5+F141+1,(INDEX($T$3:$AI$3,B141)-1)*3+2)</f>
        <v>35</v>
      </c>
      <c r="K141" s="32">
        <f>INDEX(数值规划!$N$32:$Y$231,(((C141-1)*2+(D141-1))*4+(E141-1))*5+F141+1,(INDEX($T$3:$AI$3,B141)-1)*3+3)</f>
        <v>35</v>
      </c>
      <c r="L141" s="32">
        <f t="shared" si="5"/>
        <v>4</v>
      </c>
      <c r="M141" s="32">
        <f>INDEX(数值规划!$AL$33:$AL$42,(特技天赋!C141-1)*2+特技天赋!D141)</f>
        <v>4</v>
      </c>
      <c r="N141" s="31">
        <v>36</v>
      </c>
      <c r="Q141" s="32">
        <f>IF(特技天赋!F141&gt;0,INDEX(数值规划!$F$32:$F$63,(特技天赋!E141-1)*4+特技天赋!F141),E141)</f>
        <v>36</v>
      </c>
    </row>
    <row r="142" spans="1:17" ht="16.5" x14ac:dyDescent="0.2">
      <c r="A142" s="31">
        <v>139</v>
      </c>
      <c r="B142" s="31">
        <v>2</v>
      </c>
      <c r="C142" s="31">
        <v>2</v>
      </c>
      <c r="D142" s="31">
        <v>2</v>
      </c>
      <c r="E142" s="31">
        <v>2</v>
      </c>
      <c r="F142" s="31">
        <v>3</v>
      </c>
      <c r="G142" s="31" t="str">
        <f t="shared" si="4"/>
        <v>巨爵座技能1_2线2号天赋3级</v>
      </c>
      <c r="H142" s="32">
        <f>INDEX(数值规划!$AH$33:$AK$42,(特技天赋!C142-1)*2+特技天赋!D142,特技天赋!E142)</f>
        <v>47</v>
      </c>
      <c r="I142" s="32">
        <f>INDEX(数值规划!$N$32:$Y$231,(((C142-1)*2+(D142-1))*4+(E142-1))*5+F142+1,(INDEX($T$3:$AI$3,B142)-1)*3+1)</f>
        <v>0</v>
      </c>
      <c r="J142" s="32">
        <f>INDEX(数值规划!$N$32:$Y$231,(((C142-1)*2+(D142-1))*4+(E142-1))*5+F142+1,(INDEX($T$3:$AI$3,B142)-1)*3+2)</f>
        <v>42</v>
      </c>
      <c r="K142" s="32">
        <f>INDEX(数值规划!$N$32:$Y$231,(((C142-1)*2+(D142-1))*4+(E142-1))*5+F142+1,(INDEX($T$3:$AI$3,B142)-1)*3+3)</f>
        <v>42</v>
      </c>
      <c r="L142" s="32">
        <f t="shared" si="5"/>
        <v>4</v>
      </c>
      <c r="M142" s="32">
        <f>INDEX(数值规划!$AL$33:$AL$42,(特技天赋!C142-1)*2+特技天赋!D142)</f>
        <v>4</v>
      </c>
      <c r="N142" s="31">
        <v>48</v>
      </c>
      <c r="Q142" s="32">
        <f>IF(特技天赋!F142&gt;0,INDEX(数值规划!$F$32:$F$63,(特技天赋!E142-1)*4+特技天赋!F142),E142)</f>
        <v>48</v>
      </c>
    </row>
    <row r="143" spans="1:17" ht="16.5" x14ac:dyDescent="0.2">
      <c r="A143" s="31">
        <v>140</v>
      </c>
      <c r="B143" s="31">
        <v>2</v>
      </c>
      <c r="C143" s="31">
        <v>2</v>
      </c>
      <c r="D143" s="31">
        <v>2</v>
      </c>
      <c r="E143" s="31">
        <v>2</v>
      </c>
      <c r="F143" s="31">
        <v>4</v>
      </c>
      <c r="G143" s="31" t="str">
        <f t="shared" si="4"/>
        <v>巨爵座技能1_2线2号天赋4级</v>
      </c>
      <c r="H143" s="32">
        <f>INDEX(数值规划!$AH$33:$AK$42,(特技天赋!C143-1)*2+特技天赋!D143,特技天赋!E143)</f>
        <v>47</v>
      </c>
      <c r="I143" s="32">
        <f>INDEX(数值规划!$N$32:$Y$231,(((C143-1)*2+(D143-1))*4+(E143-1))*5+F143+1,(INDEX($T$3:$AI$3,B143)-1)*3+1)</f>
        <v>0</v>
      </c>
      <c r="J143" s="32">
        <f>INDEX(数值规划!$N$32:$Y$231,(((C143-1)*2+(D143-1))*4+(E143-1))*5+F143+1,(INDEX($T$3:$AI$3,B143)-1)*3+2)</f>
        <v>49</v>
      </c>
      <c r="K143" s="32">
        <f>INDEX(数值规划!$N$32:$Y$231,(((C143-1)*2+(D143-1))*4+(E143-1))*5+F143+1,(INDEX($T$3:$AI$3,B143)-1)*3+3)</f>
        <v>49</v>
      </c>
      <c r="L143" s="32">
        <f t="shared" si="5"/>
        <v>4</v>
      </c>
      <c r="M143" s="32">
        <f>INDEX(数值规划!$AL$33:$AL$42,(特技天赋!C143-1)*2+特技天赋!D143)</f>
        <v>4</v>
      </c>
      <c r="N143" s="31">
        <v>72</v>
      </c>
      <c r="Q143" s="32">
        <f>IF(特技天赋!F143&gt;0,INDEX(数值规划!$F$32:$F$63,(特技天赋!E143-1)*4+特技天赋!F143),E143)</f>
        <v>72</v>
      </c>
    </row>
    <row r="144" spans="1:17" ht="16.5" x14ac:dyDescent="0.2">
      <c r="A144" s="31">
        <v>141</v>
      </c>
      <c r="B144" s="31">
        <v>2</v>
      </c>
      <c r="C144" s="31">
        <v>3</v>
      </c>
      <c r="D144" s="31">
        <v>1</v>
      </c>
      <c r="E144" s="31">
        <v>1</v>
      </c>
      <c r="F144" s="31">
        <v>0</v>
      </c>
      <c r="G144" s="31" t="str">
        <f t="shared" si="4"/>
        <v>巨爵座技能2_1线1号天赋解锁</v>
      </c>
      <c r="H144" s="32">
        <f>INDEX(数值规划!$AH$33:$AK$42,(特技天赋!C144-1)*2+特技天赋!D144,特技天赋!E144)</f>
        <v>19</v>
      </c>
      <c r="I144" s="32">
        <f>INDEX(数值规划!$N$32:$Y$231,(((C144-1)*2+(D144-1))*4+(E144-1))*5+F144+1,(INDEX($T$3:$AI$3,B144)-1)*3+1)</f>
        <v>10</v>
      </c>
      <c r="J144" s="32">
        <f>INDEX(数值规划!$N$32:$Y$231,(((C144-1)*2+(D144-1))*4+(E144-1))*5+F144+1,(INDEX($T$3:$AI$3,B144)-1)*3+2)</f>
        <v>10</v>
      </c>
      <c r="K144" s="32">
        <f>INDEX(数值规划!$N$32:$Y$231,(((C144-1)*2+(D144-1))*4+(E144-1))*5+F144+1,(INDEX($T$3:$AI$3,B144)-1)*3+3)</f>
        <v>10</v>
      </c>
      <c r="L144" s="32">
        <f t="shared" si="5"/>
        <v>1</v>
      </c>
      <c r="M144" s="32">
        <f>INDEX(数值规划!$AL$33:$AL$42,(特技天赋!C144-1)*2+特技天赋!D144)</f>
        <v>4</v>
      </c>
      <c r="N144" s="31">
        <v>1</v>
      </c>
      <c r="Q144" s="32">
        <f>IF(特技天赋!F144&gt;0,INDEX(数值规划!$F$32:$F$63,(特技天赋!E144-1)*4+特技天赋!F144),E144)</f>
        <v>1</v>
      </c>
    </row>
    <row r="145" spans="1:17" ht="16.5" x14ac:dyDescent="0.2">
      <c r="A145" s="31">
        <v>142</v>
      </c>
      <c r="B145" s="31">
        <v>2</v>
      </c>
      <c r="C145" s="31">
        <v>3</v>
      </c>
      <c r="D145" s="31">
        <v>1</v>
      </c>
      <c r="E145" s="31">
        <v>1</v>
      </c>
      <c r="F145" s="31">
        <v>1</v>
      </c>
      <c r="G145" s="31" t="str">
        <f t="shared" si="4"/>
        <v>巨爵座技能2_1线1号天赋1级</v>
      </c>
      <c r="H145" s="32">
        <f>INDEX(数值规划!$AH$33:$AK$42,(特技天赋!C145-1)*2+特技天赋!D145,特技天赋!E145)</f>
        <v>19</v>
      </c>
      <c r="I145" s="32">
        <f>INDEX(数值规划!$N$32:$Y$231,(((C145-1)*2+(D145-1))*4+(E145-1))*5+F145+1,(INDEX($T$3:$AI$3,B145)-1)*3+1)</f>
        <v>15</v>
      </c>
      <c r="J145" s="32">
        <f>INDEX(数值规划!$N$32:$Y$231,(((C145-1)*2+(D145-1))*4+(E145-1))*5+F145+1,(INDEX($T$3:$AI$3,B145)-1)*3+2)</f>
        <v>15</v>
      </c>
      <c r="K145" s="32">
        <f>INDEX(数值规划!$N$32:$Y$231,(((C145-1)*2+(D145-1))*4+(E145-1))*5+F145+1,(INDEX($T$3:$AI$3,B145)-1)*3+3)</f>
        <v>15</v>
      </c>
      <c r="L145" s="32">
        <f t="shared" si="5"/>
        <v>1</v>
      </c>
      <c r="M145" s="32">
        <f>INDEX(数值规划!$AL$33:$AL$42,(特技天赋!C145-1)*2+特技天赋!D145)</f>
        <v>4</v>
      </c>
      <c r="N145" s="31">
        <v>19</v>
      </c>
      <c r="Q145" s="32">
        <f>IF(特技天赋!F145&gt;0,INDEX(数值规划!$F$32:$F$63,(特技天赋!E145-1)*4+特技天赋!F145),E145)</f>
        <v>19</v>
      </c>
    </row>
    <row r="146" spans="1:17" ht="16.5" x14ac:dyDescent="0.2">
      <c r="A146" s="31">
        <v>143</v>
      </c>
      <c r="B146" s="31">
        <v>2</v>
      </c>
      <c r="C146" s="31">
        <v>3</v>
      </c>
      <c r="D146" s="31">
        <v>1</v>
      </c>
      <c r="E146" s="31">
        <v>1</v>
      </c>
      <c r="F146" s="31">
        <v>2</v>
      </c>
      <c r="G146" s="31" t="str">
        <f t="shared" si="4"/>
        <v>巨爵座技能2_1线1号天赋2级</v>
      </c>
      <c r="H146" s="32">
        <f>INDEX(数值规划!$AH$33:$AK$42,(特技天赋!C146-1)*2+特技天赋!D146,特技天赋!E146)</f>
        <v>19</v>
      </c>
      <c r="I146" s="32">
        <f>INDEX(数值规划!$N$32:$Y$231,(((C146-1)*2+(D146-1))*4+(E146-1))*5+F146+1,(INDEX($T$3:$AI$3,B146)-1)*3+1)</f>
        <v>20</v>
      </c>
      <c r="J146" s="32">
        <f>INDEX(数值规划!$N$32:$Y$231,(((C146-1)*2+(D146-1))*4+(E146-1))*5+F146+1,(INDEX($T$3:$AI$3,B146)-1)*3+2)</f>
        <v>20</v>
      </c>
      <c r="K146" s="32">
        <f>INDEX(数值规划!$N$32:$Y$231,(((C146-1)*2+(D146-1))*4+(E146-1))*5+F146+1,(INDEX($T$3:$AI$3,B146)-1)*3+3)</f>
        <v>20</v>
      </c>
      <c r="L146" s="32">
        <f t="shared" si="5"/>
        <v>1</v>
      </c>
      <c r="M146" s="32">
        <f>INDEX(数值规划!$AL$33:$AL$42,(特技天赋!C146-1)*2+特技天赋!D146)</f>
        <v>4</v>
      </c>
      <c r="N146" s="31">
        <v>29</v>
      </c>
      <c r="Q146" s="32">
        <f>IF(特技天赋!F146&gt;0,INDEX(数值规划!$F$32:$F$63,(特技天赋!E146-1)*4+特技天赋!F146),E146)</f>
        <v>29</v>
      </c>
    </row>
    <row r="147" spans="1:17" ht="16.5" x14ac:dyDescent="0.2">
      <c r="A147" s="31">
        <v>144</v>
      </c>
      <c r="B147" s="31">
        <v>2</v>
      </c>
      <c r="C147" s="31">
        <v>3</v>
      </c>
      <c r="D147" s="31">
        <v>1</v>
      </c>
      <c r="E147" s="31">
        <v>1</v>
      </c>
      <c r="F147" s="31">
        <v>3</v>
      </c>
      <c r="G147" s="31" t="str">
        <f t="shared" si="4"/>
        <v>巨爵座技能2_1线1号天赋3级</v>
      </c>
      <c r="H147" s="32">
        <f>INDEX(数值规划!$AH$33:$AK$42,(特技天赋!C147-1)*2+特技天赋!D147,特技天赋!E147)</f>
        <v>19</v>
      </c>
      <c r="I147" s="32">
        <f>INDEX(数值规划!$N$32:$Y$231,(((C147-1)*2+(D147-1))*4+(E147-1))*5+F147+1,(INDEX($T$3:$AI$3,B147)-1)*3+1)</f>
        <v>25</v>
      </c>
      <c r="J147" s="32">
        <f>INDEX(数值规划!$N$32:$Y$231,(((C147-1)*2+(D147-1))*4+(E147-1))*5+F147+1,(INDEX($T$3:$AI$3,B147)-1)*3+2)</f>
        <v>25</v>
      </c>
      <c r="K147" s="32">
        <f>INDEX(数值规划!$N$32:$Y$231,(((C147-1)*2+(D147-1))*4+(E147-1))*5+F147+1,(INDEX($T$3:$AI$3,B147)-1)*3+3)</f>
        <v>25</v>
      </c>
      <c r="L147" s="32">
        <f t="shared" si="5"/>
        <v>1</v>
      </c>
      <c r="M147" s="32">
        <f>INDEX(数值规划!$AL$33:$AL$42,(特技天赋!C147-1)*2+特技天赋!D147)</f>
        <v>4</v>
      </c>
      <c r="N147" s="31">
        <v>38</v>
      </c>
      <c r="Q147" s="32">
        <f>IF(特技天赋!F147&gt;0,INDEX(数值规划!$F$32:$F$63,(特技天赋!E147-1)*4+特技天赋!F147),E147)</f>
        <v>38</v>
      </c>
    </row>
    <row r="148" spans="1:17" ht="16.5" x14ac:dyDescent="0.2">
      <c r="A148" s="31">
        <v>145</v>
      </c>
      <c r="B148" s="31">
        <v>2</v>
      </c>
      <c r="C148" s="31">
        <v>3</v>
      </c>
      <c r="D148" s="31">
        <v>1</v>
      </c>
      <c r="E148" s="31">
        <v>1</v>
      </c>
      <c r="F148" s="31">
        <v>4</v>
      </c>
      <c r="G148" s="31" t="str">
        <f t="shared" si="4"/>
        <v>巨爵座技能2_1线1号天赋4级</v>
      </c>
      <c r="H148" s="32">
        <f>INDEX(数值规划!$AH$33:$AK$42,(特技天赋!C148-1)*2+特技天赋!D148,特技天赋!E148)</f>
        <v>19</v>
      </c>
      <c r="I148" s="32">
        <f>INDEX(数值规划!$N$32:$Y$231,(((C148-1)*2+(D148-1))*4+(E148-1))*5+F148+1,(INDEX($T$3:$AI$3,B148)-1)*3+1)</f>
        <v>30</v>
      </c>
      <c r="J148" s="32">
        <f>INDEX(数值规划!$N$32:$Y$231,(((C148-1)*2+(D148-1))*4+(E148-1))*5+F148+1,(INDEX($T$3:$AI$3,B148)-1)*3+2)</f>
        <v>30</v>
      </c>
      <c r="K148" s="32">
        <f>INDEX(数值规划!$N$32:$Y$231,(((C148-1)*2+(D148-1))*4+(E148-1))*5+F148+1,(INDEX($T$3:$AI$3,B148)-1)*3+3)</f>
        <v>30</v>
      </c>
      <c r="L148" s="32">
        <f t="shared" si="5"/>
        <v>1</v>
      </c>
      <c r="M148" s="32">
        <f>INDEX(数值规划!$AL$33:$AL$42,(特技天赋!C148-1)*2+特技天赋!D148)</f>
        <v>4</v>
      </c>
      <c r="N148" s="31">
        <v>58</v>
      </c>
      <c r="Q148" s="32">
        <f>IF(特技天赋!F148&gt;0,INDEX(数值规划!$F$32:$F$63,(特技天赋!E148-1)*4+特技天赋!F148),E148)</f>
        <v>58</v>
      </c>
    </row>
    <row r="149" spans="1:17" ht="16.5" x14ac:dyDescent="0.2">
      <c r="A149" s="31">
        <v>146</v>
      </c>
      <c r="B149" s="31">
        <v>2</v>
      </c>
      <c r="C149" s="31">
        <v>3</v>
      </c>
      <c r="D149" s="31">
        <v>1</v>
      </c>
      <c r="E149" s="31">
        <v>2</v>
      </c>
      <c r="F149" s="31">
        <v>0</v>
      </c>
      <c r="G149" s="31" t="str">
        <f t="shared" si="4"/>
        <v>巨爵座技能2_1线2号天赋解锁</v>
      </c>
      <c r="H149" s="32">
        <f>INDEX(数值规划!$AH$33:$AK$42,(特技天赋!C149-1)*2+特技天赋!D149,特技天赋!E149)</f>
        <v>39</v>
      </c>
      <c r="I149" s="32">
        <f>INDEX(数值规划!$N$32:$Y$231,(((C149-1)*2+(D149-1))*4+(E149-1))*5+F149+1,(INDEX($T$3:$AI$3,B149)-1)*3+1)</f>
        <v>15</v>
      </c>
      <c r="J149" s="32">
        <f>INDEX(数值规划!$N$32:$Y$231,(((C149-1)*2+(D149-1))*4+(E149-1))*5+F149+1,(INDEX($T$3:$AI$3,B149)-1)*3+2)</f>
        <v>15</v>
      </c>
      <c r="K149" s="32">
        <f>INDEX(数值规划!$N$32:$Y$231,(((C149-1)*2+(D149-1))*4+(E149-1))*5+F149+1,(INDEX($T$3:$AI$3,B149)-1)*3+3)</f>
        <v>15</v>
      </c>
      <c r="L149" s="32">
        <f t="shared" si="5"/>
        <v>3</v>
      </c>
      <c r="M149" s="32">
        <f>INDEX(数值规划!$AL$33:$AL$42,(特技天赋!C149-1)*2+特技天赋!D149)</f>
        <v>4</v>
      </c>
      <c r="N149" s="31">
        <v>2</v>
      </c>
      <c r="Q149" s="32">
        <f>IF(特技天赋!F149&gt;0,INDEX(数值规划!$F$32:$F$63,(特技天赋!E149-1)*4+特技天赋!F149),E149)</f>
        <v>2</v>
      </c>
    </row>
    <row r="150" spans="1:17" ht="16.5" x14ac:dyDescent="0.2">
      <c r="A150" s="31">
        <v>147</v>
      </c>
      <c r="B150" s="31">
        <v>2</v>
      </c>
      <c r="C150" s="31">
        <v>3</v>
      </c>
      <c r="D150" s="31">
        <v>1</v>
      </c>
      <c r="E150" s="31">
        <v>2</v>
      </c>
      <c r="F150" s="31">
        <v>1</v>
      </c>
      <c r="G150" s="31" t="str">
        <f t="shared" si="4"/>
        <v>巨爵座技能2_1线2号天赋1级</v>
      </c>
      <c r="H150" s="32">
        <f>INDEX(数值规划!$AH$33:$AK$42,(特技天赋!C150-1)*2+特技天赋!D150,特技天赋!E150)</f>
        <v>39</v>
      </c>
      <c r="I150" s="32">
        <f>INDEX(数值规划!$N$32:$Y$231,(((C150-1)*2+(D150-1))*4+(E150-1))*5+F150+1,(INDEX($T$3:$AI$3,B150)-1)*3+1)</f>
        <v>20</v>
      </c>
      <c r="J150" s="32">
        <f>INDEX(数值规划!$N$32:$Y$231,(((C150-1)*2+(D150-1))*4+(E150-1))*5+F150+1,(INDEX($T$3:$AI$3,B150)-1)*3+2)</f>
        <v>20</v>
      </c>
      <c r="K150" s="32">
        <f>INDEX(数值规划!$N$32:$Y$231,(((C150-1)*2+(D150-1))*4+(E150-1))*5+F150+1,(INDEX($T$3:$AI$3,B150)-1)*3+3)</f>
        <v>20</v>
      </c>
      <c r="L150" s="32">
        <f t="shared" si="5"/>
        <v>3</v>
      </c>
      <c r="M150" s="32">
        <f>INDEX(数值规划!$AL$33:$AL$42,(特技天赋!C150-1)*2+特技天赋!D150)</f>
        <v>4</v>
      </c>
      <c r="N150" s="31">
        <v>24</v>
      </c>
      <c r="Q150" s="32">
        <f>IF(特技天赋!F150&gt;0,INDEX(数值规划!$F$32:$F$63,(特技天赋!E150-1)*4+特技天赋!F150),E150)</f>
        <v>24</v>
      </c>
    </row>
    <row r="151" spans="1:17" ht="16.5" x14ac:dyDescent="0.2">
      <c r="A151" s="31">
        <v>148</v>
      </c>
      <c r="B151" s="31">
        <v>2</v>
      </c>
      <c r="C151" s="31">
        <v>3</v>
      </c>
      <c r="D151" s="31">
        <v>1</v>
      </c>
      <c r="E151" s="31">
        <v>2</v>
      </c>
      <c r="F151" s="31">
        <v>2</v>
      </c>
      <c r="G151" s="31" t="str">
        <f t="shared" si="4"/>
        <v>巨爵座技能2_1线2号天赋2级</v>
      </c>
      <c r="H151" s="32">
        <f>INDEX(数值规划!$AH$33:$AK$42,(特技天赋!C151-1)*2+特技天赋!D151,特技天赋!E151)</f>
        <v>39</v>
      </c>
      <c r="I151" s="32">
        <f>INDEX(数值规划!$N$32:$Y$231,(((C151-1)*2+(D151-1))*4+(E151-1))*5+F151+1,(INDEX($T$3:$AI$3,B151)-1)*3+1)</f>
        <v>25</v>
      </c>
      <c r="J151" s="32">
        <f>INDEX(数值规划!$N$32:$Y$231,(((C151-1)*2+(D151-1))*4+(E151-1))*5+F151+1,(INDEX($T$3:$AI$3,B151)-1)*3+2)</f>
        <v>25</v>
      </c>
      <c r="K151" s="32">
        <f>INDEX(数值规划!$N$32:$Y$231,(((C151-1)*2+(D151-1))*4+(E151-1))*5+F151+1,(INDEX($T$3:$AI$3,B151)-1)*3+3)</f>
        <v>25</v>
      </c>
      <c r="L151" s="32">
        <f t="shared" si="5"/>
        <v>3</v>
      </c>
      <c r="M151" s="32">
        <f>INDEX(数值规划!$AL$33:$AL$42,(特技天赋!C151-1)*2+特技天赋!D151)</f>
        <v>4</v>
      </c>
      <c r="N151" s="31">
        <v>36</v>
      </c>
      <c r="Q151" s="32">
        <f>IF(特技天赋!F151&gt;0,INDEX(数值规划!$F$32:$F$63,(特技天赋!E151-1)*4+特技天赋!F151),E151)</f>
        <v>36</v>
      </c>
    </row>
    <row r="152" spans="1:17" ht="16.5" x14ac:dyDescent="0.2">
      <c r="A152" s="31">
        <v>149</v>
      </c>
      <c r="B152" s="31">
        <v>2</v>
      </c>
      <c r="C152" s="31">
        <v>3</v>
      </c>
      <c r="D152" s="31">
        <v>1</v>
      </c>
      <c r="E152" s="31">
        <v>2</v>
      </c>
      <c r="F152" s="31">
        <v>3</v>
      </c>
      <c r="G152" s="31" t="str">
        <f t="shared" si="4"/>
        <v>巨爵座技能2_1线2号天赋3级</v>
      </c>
      <c r="H152" s="32">
        <f>INDEX(数值规划!$AH$33:$AK$42,(特技天赋!C152-1)*2+特技天赋!D152,特技天赋!E152)</f>
        <v>39</v>
      </c>
      <c r="I152" s="32">
        <f>INDEX(数值规划!$N$32:$Y$231,(((C152-1)*2+(D152-1))*4+(E152-1))*5+F152+1,(INDEX($T$3:$AI$3,B152)-1)*3+1)</f>
        <v>30</v>
      </c>
      <c r="J152" s="32">
        <f>INDEX(数值规划!$N$32:$Y$231,(((C152-1)*2+(D152-1))*4+(E152-1))*5+F152+1,(INDEX($T$3:$AI$3,B152)-1)*3+2)</f>
        <v>30</v>
      </c>
      <c r="K152" s="32">
        <f>INDEX(数值规划!$N$32:$Y$231,(((C152-1)*2+(D152-1))*4+(E152-1))*5+F152+1,(INDEX($T$3:$AI$3,B152)-1)*3+3)</f>
        <v>30</v>
      </c>
      <c r="L152" s="32">
        <f t="shared" si="5"/>
        <v>3</v>
      </c>
      <c r="M152" s="32">
        <f>INDEX(数值规划!$AL$33:$AL$42,(特技天赋!C152-1)*2+特技天赋!D152)</f>
        <v>4</v>
      </c>
      <c r="N152" s="31">
        <v>48</v>
      </c>
      <c r="Q152" s="32">
        <f>IF(特技天赋!F152&gt;0,INDEX(数值规划!$F$32:$F$63,(特技天赋!E152-1)*4+特技天赋!F152),E152)</f>
        <v>48</v>
      </c>
    </row>
    <row r="153" spans="1:17" ht="16.5" x14ac:dyDescent="0.2">
      <c r="A153" s="31">
        <v>150</v>
      </c>
      <c r="B153" s="31">
        <v>2</v>
      </c>
      <c r="C153" s="31">
        <v>3</v>
      </c>
      <c r="D153" s="31">
        <v>1</v>
      </c>
      <c r="E153" s="31">
        <v>2</v>
      </c>
      <c r="F153" s="31">
        <v>4</v>
      </c>
      <c r="G153" s="31" t="str">
        <f t="shared" si="4"/>
        <v>巨爵座技能2_1线2号天赋4级</v>
      </c>
      <c r="H153" s="32">
        <f>INDEX(数值规划!$AH$33:$AK$42,(特技天赋!C153-1)*2+特技天赋!D153,特技天赋!E153)</f>
        <v>39</v>
      </c>
      <c r="I153" s="32">
        <f>INDEX(数值规划!$N$32:$Y$231,(((C153-1)*2+(D153-1))*4+(E153-1))*5+F153+1,(INDEX($T$3:$AI$3,B153)-1)*3+1)</f>
        <v>35</v>
      </c>
      <c r="J153" s="32">
        <f>INDEX(数值规划!$N$32:$Y$231,(((C153-1)*2+(D153-1))*4+(E153-1))*5+F153+1,(INDEX($T$3:$AI$3,B153)-1)*3+2)</f>
        <v>35</v>
      </c>
      <c r="K153" s="32">
        <f>INDEX(数值规划!$N$32:$Y$231,(((C153-1)*2+(D153-1))*4+(E153-1))*5+F153+1,(INDEX($T$3:$AI$3,B153)-1)*3+3)</f>
        <v>35</v>
      </c>
      <c r="L153" s="32">
        <f t="shared" si="5"/>
        <v>3</v>
      </c>
      <c r="M153" s="32">
        <f>INDEX(数值规划!$AL$33:$AL$42,(特技天赋!C153-1)*2+特技天赋!D153)</f>
        <v>4</v>
      </c>
      <c r="N153" s="31">
        <v>72</v>
      </c>
      <c r="Q153" s="32">
        <f>IF(特技天赋!F153&gt;0,INDEX(数值规划!$F$32:$F$63,(特技天赋!E153-1)*4+特技天赋!F153),E153)</f>
        <v>72</v>
      </c>
    </row>
    <row r="154" spans="1:17" ht="16.5" x14ac:dyDescent="0.2">
      <c r="A154" s="31">
        <v>151</v>
      </c>
      <c r="B154" s="31">
        <v>2</v>
      </c>
      <c r="C154" s="31">
        <v>3</v>
      </c>
      <c r="D154" s="31">
        <v>2</v>
      </c>
      <c r="E154" s="31">
        <v>1</v>
      </c>
      <c r="F154" s="31">
        <v>0</v>
      </c>
      <c r="G154" s="31" t="str">
        <f t="shared" si="4"/>
        <v>巨爵座技能2_2线1号天赋解锁</v>
      </c>
      <c r="H154" s="32">
        <f>INDEX(数值规划!$AH$33:$AK$42,(特技天赋!C154-1)*2+特技天赋!D154,特技天赋!E154)</f>
        <v>29</v>
      </c>
      <c r="I154" s="32">
        <f>INDEX(数值规划!$N$32:$Y$231,(((C154-1)*2+(D154-1))*4+(E154-1))*5+F154+1,(INDEX($T$3:$AI$3,B154)-1)*3+1)</f>
        <v>0</v>
      </c>
      <c r="J154" s="32">
        <f>INDEX(数值规划!$N$32:$Y$231,(((C154-1)*2+(D154-1))*4+(E154-1))*5+F154+1,(INDEX($T$3:$AI$3,B154)-1)*3+2)</f>
        <v>14</v>
      </c>
      <c r="K154" s="32">
        <f>INDEX(数值规划!$N$32:$Y$231,(((C154-1)*2+(D154-1))*4+(E154-1))*5+F154+1,(INDEX($T$3:$AI$3,B154)-1)*3+3)</f>
        <v>14</v>
      </c>
      <c r="L154" s="32">
        <f t="shared" si="5"/>
        <v>2</v>
      </c>
      <c r="M154" s="32">
        <f>INDEX(数值规划!$AL$33:$AL$42,(特技天赋!C154-1)*2+特技天赋!D154)</f>
        <v>5</v>
      </c>
      <c r="N154" s="31">
        <v>1</v>
      </c>
      <c r="Q154" s="32">
        <f>IF(特技天赋!F154&gt;0,INDEX(数值规划!$F$32:$F$63,(特技天赋!E154-1)*4+特技天赋!F154),E154)</f>
        <v>1</v>
      </c>
    </row>
    <row r="155" spans="1:17" ht="16.5" x14ac:dyDescent="0.2">
      <c r="A155" s="31">
        <v>152</v>
      </c>
      <c r="B155" s="31">
        <v>2</v>
      </c>
      <c r="C155" s="31">
        <v>3</v>
      </c>
      <c r="D155" s="31">
        <v>2</v>
      </c>
      <c r="E155" s="31">
        <v>1</v>
      </c>
      <c r="F155" s="31">
        <v>1</v>
      </c>
      <c r="G155" s="31" t="str">
        <f t="shared" si="4"/>
        <v>巨爵座技能2_2线1号天赋1级</v>
      </c>
      <c r="H155" s="32">
        <f>INDEX(数值规划!$AH$33:$AK$42,(特技天赋!C155-1)*2+特技天赋!D155,特技天赋!E155)</f>
        <v>29</v>
      </c>
      <c r="I155" s="32">
        <f>INDEX(数值规划!$N$32:$Y$231,(((C155-1)*2+(D155-1))*4+(E155-1))*5+F155+1,(INDEX($T$3:$AI$3,B155)-1)*3+1)</f>
        <v>0</v>
      </c>
      <c r="J155" s="32">
        <f>INDEX(数值规划!$N$32:$Y$231,(((C155-1)*2+(D155-1))*4+(E155-1))*5+F155+1,(INDEX($T$3:$AI$3,B155)-1)*3+2)</f>
        <v>21</v>
      </c>
      <c r="K155" s="32">
        <f>INDEX(数值规划!$N$32:$Y$231,(((C155-1)*2+(D155-1))*4+(E155-1))*5+F155+1,(INDEX($T$3:$AI$3,B155)-1)*3+3)</f>
        <v>21</v>
      </c>
      <c r="L155" s="32">
        <f t="shared" si="5"/>
        <v>2</v>
      </c>
      <c r="M155" s="32">
        <f>INDEX(数值规划!$AL$33:$AL$42,(特技天赋!C155-1)*2+特技天赋!D155)</f>
        <v>5</v>
      </c>
      <c r="N155" s="31">
        <v>19</v>
      </c>
      <c r="Q155" s="32">
        <f>IF(特技天赋!F155&gt;0,INDEX(数值规划!$F$32:$F$63,(特技天赋!E155-1)*4+特技天赋!F155),E155)</f>
        <v>19</v>
      </c>
    </row>
    <row r="156" spans="1:17" ht="16.5" x14ac:dyDescent="0.2">
      <c r="A156" s="31">
        <v>153</v>
      </c>
      <c r="B156" s="31">
        <v>2</v>
      </c>
      <c r="C156" s="31">
        <v>3</v>
      </c>
      <c r="D156" s="31">
        <v>2</v>
      </c>
      <c r="E156" s="31">
        <v>1</v>
      </c>
      <c r="F156" s="31">
        <v>2</v>
      </c>
      <c r="G156" s="31" t="str">
        <f t="shared" si="4"/>
        <v>巨爵座技能2_2线1号天赋2级</v>
      </c>
      <c r="H156" s="32">
        <f>INDEX(数值规划!$AH$33:$AK$42,(特技天赋!C156-1)*2+特技天赋!D156,特技天赋!E156)</f>
        <v>29</v>
      </c>
      <c r="I156" s="32">
        <f>INDEX(数值规划!$N$32:$Y$231,(((C156-1)*2+(D156-1))*4+(E156-1))*5+F156+1,(INDEX($T$3:$AI$3,B156)-1)*3+1)</f>
        <v>0</v>
      </c>
      <c r="J156" s="32">
        <f>INDEX(数值规划!$N$32:$Y$231,(((C156-1)*2+(D156-1))*4+(E156-1))*5+F156+1,(INDEX($T$3:$AI$3,B156)-1)*3+2)</f>
        <v>28</v>
      </c>
      <c r="K156" s="32">
        <f>INDEX(数值规划!$N$32:$Y$231,(((C156-1)*2+(D156-1))*4+(E156-1))*5+F156+1,(INDEX($T$3:$AI$3,B156)-1)*3+3)</f>
        <v>28</v>
      </c>
      <c r="L156" s="32">
        <f t="shared" si="5"/>
        <v>2</v>
      </c>
      <c r="M156" s="32">
        <f>INDEX(数值规划!$AL$33:$AL$42,(特技天赋!C156-1)*2+特技天赋!D156)</f>
        <v>5</v>
      </c>
      <c r="N156" s="31">
        <v>29</v>
      </c>
      <c r="Q156" s="32">
        <f>IF(特技天赋!F156&gt;0,INDEX(数值规划!$F$32:$F$63,(特技天赋!E156-1)*4+特技天赋!F156),E156)</f>
        <v>29</v>
      </c>
    </row>
    <row r="157" spans="1:17" ht="16.5" x14ac:dyDescent="0.2">
      <c r="A157" s="31">
        <v>154</v>
      </c>
      <c r="B157" s="31">
        <v>2</v>
      </c>
      <c r="C157" s="31">
        <v>3</v>
      </c>
      <c r="D157" s="31">
        <v>2</v>
      </c>
      <c r="E157" s="31">
        <v>1</v>
      </c>
      <c r="F157" s="31">
        <v>3</v>
      </c>
      <c r="G157" s="31" t="str">
        <f t="shared" si="4"/>
        <v>巨爵座技能2_2线1号天赋3级</v>
      </c>
      <c r="H157" s="32">
        <f>INDEX(数值规划!$AH$33:$AK$42,(特技天赋!C157-1)*2+特技天赋!D157,特技天赋!E157)</f>
        <v>29</v>
      </c>
      <c r="I157" s="32">
        <f>INDEX(数值规划!$N$32:$Y$231,(((C157-1)*2+(D157-1))*4+(E157-1))*5+F157+1,(INDEX($T$3:$AI$3,B157)-1)*3+1)</f>
        <v>0</v>
      </c>
      <c r="J157" s="32">
        <f>INDEX(数值规划!$N$32:$Y$231,(((C157-1)*2+(D157-1))*4+(E157-1))*5+F157+1,(INDEX($T$3:$AI$3,B157)-1)*3+2)</f>
        <v>35</v>
      </c>
      <c r="K157" s="32">
        <f>INDEX(数值规划!$N$32:$Y$231,(((C157-1)*2+(D157-1))*4+(E157-1))*5+F157+1,(INDEX($T$3:$AI$3,B157)-1)*3+3)</f>
        <v>35</v>
      </c>
      <c r="L157" s="32">
        <f t="shared" si="5"/>
        <v>2</v>
      </c>
      <c r="M157" s="32">
        <f>INDEX(数值规划!$AL$33:$AL$42,(特技天赋!C157-1)*2+特技天赋!D157)</f>
        <v>5</v>
      </c>
      <c r="N157" s="31">
        <v>38</v>
      </c>
      <c r="Q157" s="32">
        <f>IF(特技天赋!F157&gt;0,INDEX(数值规划!$F$32:$F$63,(特技天赋!E157-1)*4+特技天赋!F157),E157)</f>
        <v>38</v>
      </c>
    </row>
    <row r="158" spans="1:17" ht="16.5" x14ac:dyDescent="0.2">
      <c r="A158" s="31">
        <v>155</v>
      </c>
      <c r="B158" s="31">
        <v>2</v>
      </c>
      <c r="C158" s="31">
        <v>3</v>
      </c>
      <c r="D158" s="31">
        <v>2</v>
      </c>
      <c r="E158" s="31">
        <v>1</v>
      </c>
      <c r="F158" s="31">
        <v>4</v>
      </c>
      <c r="G158" s="31" t="str">
        <f t="shared" si="4"/>
        <v>巨爵座技能2_2线1号天赋4级</v>
      </c>
      <c r="H158" s="32">
        <f>INDEX(数值规划!$AH$33:$AK$42,(特技天赋!C158-1)*2+特技天赋!D158,特技天赋!E158)</f>
        <v>29</v>
      </c>
      <c r="I158" s="32">
        <f>INDEX(数值规划!$N$32:$Y$231,(((C158-1)*2+(D158-1))*4+(E158-1))*5+F158+1,(INDEX($T$3:$AI$3,B158)-1)*3+1)</f>
        <v>0</v>
      </c>
      <c r="J158" s="32">
        <f>INDEX(数值规划!$N$32:$Y$231,(((C158-1)*2+(D158-1))*4+(E158-1))*5+F158+1,(INDEX($T$3:$AI$3,B158)-1)*3+2)</f>
        <v>42</v>
      </c>
      <c r="K158" s="32">
        <f>INDEX(数值规划!$N$32:$Y$231,(((C158-1)*2+(D158-1))*4+(E158-1))*5+F158+1,(INDEX($T$3:$AI$3,B158)-1)*3+3)</f>
        <v>42</v>
      </c>
      <c r="L158" s="32">
        <f t="shared" si="5"/>
        <v>2</v>
      </c>
      <c r="M158" s="32">
        <f>INDEX(数值规划!$AL$33:$AL$42,(特技天赋!C158-1)*2+特技天赋!D158)</f>
        <v>5</v>
      </c>
      <c r="N158" s="31">
        <v>58</v>
      </c>
      <c r="Q158" s="32">
        <f>IF(特技天赋!F158&gt;0,INDEX(数值规划!$F$32:$F$63,(特技天赋!E158-1)*4+特技天赋!F158),E158)</f>
        <v>58</v>
      </c>
    </row>
    <row r="159" spans="1:17" ht="16.5" x14ac:dyDescent="0.2">
      <c r="A159" s="31">
        <v>156</v>
      </c>
      <c r="B159" s="31">
        <v>2</v>
      </c>
      <c r="C159" s="31">
        <v>3</v>
      </c>
      <c r="D159" s="31">
        <v>2</v>
      </c>
      <c r="E159" s="31">
        <v>2</v>
      </c>
      <c r="F159" s="31">
        <v>0</v>
      </c>
      <c r="G159" s="31" t="str">
        <f t="shared" si="4"/>
        <v>巨爵座技能2_2线2号天赋解锁</v>
      </c>
      <c r="H159" s="32">
        <f>INDEX(数值规划!$AH$33:$AK$42,(特技天赋!C159-1)*2+特技天赋!D159,特技天赋!E159)</f>
        <v>49</v>
      </c>
      <c r="I159" s="32">
        <f>INDEX(数值规划!$N$32:$Y$231,(((C159-1)*2+(D159-1))*4+(E159-1))*5+F159+1,(INDEX($T$3:$AI$3,B159)-1)*3+1)</f>
        <v>0</v>
      </c>
      <c r="J159" s="32">
        <f>INDEX(数值规划!$N$32:$Y$231,(((C159-1)*2+(D159-1))*4+(E159-1))*5+F159+1,(INDEX($T$3:$AI$3,B159)-1)*3+2)</f>
        <v>21</v>
      </c>
      <c r="K159" s="32">
        <f>INDEX(数值规划!$N$32:$Y$231,(((C159-1)*2+(D159-1))*4+(E159-1))*5+F159+1,(INDEX($T$3:$AI$3,B159)-1)*3+3)</f>
        <v>21</v>
      </c>
      <c r="L159" s="32">
        <f t="shared" si="5"/>
        <v>4</v>
      </c>
      <c r="M159" s="32">
        <f>INDEX(数值规划!$AL$33:$AL$42,(特技天赋!C159-1)*2+特技天赋!D159)</f>
        <v>5</v>
      </c>
      <c r="N159" s="31">
        <v>2</v>
      </c>
      <c r="Q159" s="32">
        <f>IF(特技天赋!F159&gt;0,INDEX(数值规划!$F$32:$F$63,(特技天赋!E159-1)*4+特技天赋!F159),E159)</f>
        <v>2</v>
      </c>
    </row>
    <row r="160" spans="1:17" ht="16.5" x14ac:dyDescent="0.2">
      <c r="A160" s="31">
        <v>157</v>
      </c>
      <c r="B160" s="31">
        <v>2</v>
      </c>
      <c r="C160" s="31">
        <v>3</v>
      </c>
      <c r="D160" s="31">
        <v>2</v>
      </c>
      <c r="E160" s="31">
        <v>2</v>
      </c>
      <c r="F160" s="31">
        <v>1</v>
      </c>
      <c r="G160" s="31" t="str">
        <f t="shared" si="4"/>
        <v>巨爵座技能2_2线2号天赋1级</v>
      </c>
      <c r="H160" s="32">
        <f>INDEX(数值规划!$AH$33:$AK$42,(特技天赋!C160-1)*2+特技天赋!D160,特技天赋!E160)</f>
        <v>49</v>
      </c>
      <c r="I160" s="32">
        <f>INDEX(数值规划!$N$32:$Y$231,(((C160-1)*2+(D160-1))*4+(E160-1))*5+F160+1,(INDEX($T$3:$AI$3,B160)-1)*3+1)</f>
        <v>0</v>
      </c>
      <c r="J160" s="32">
        <f>INDEX(数值规划!$N$32:$Y$231,(((C160-1)*2+(D160-1))*4+(E160-1))*5+F160+1,(INDEX($T$3:$AI$3,B160)-1)*3+2)</f>
        <v>28</v>
      </c>
      <c r="K160" s="32">
        <f>INDEX(数值规划!$N$32:$Y$231,(((C160-1)*2+(D160-1))*4+(E160-1))*5+F160+1,(INDEX($T$3:$AI$3,B160)-1)*3+3)</f>
        <v>28</v>
      </c>
      <c r="L160" s="32">
        <f t="shared" si="5"/>
        <v>4</v>
      </c>
      <c r="M160" s="32">
        <f>INDEX(数值规划!$AL$33:$AL$42,(特技天赋!C160-1)*2+特技天赋!D160)</f>
        <v>5</v>
      </c>
      <c r="N160" s="31">
        <v>24</v>
      </c>
      <c r="Q160" s="32">
        <f>IF(特技天赋!F160&gt;0,INDEX(数值规划!$F$32:$F$63,(特技天赋!E160-1)*4+特技天赋!F160),E160)</f>
        <v>24</v>
      </c>
    </row>
    <row r="161" spans="1:17" ht="16.5" x14ac:dyDescent="0.2">
      <c r="A161" s="31">
        <v>158</v>
      </c>
      <c r="B161" s="31">
        <v>2</v>
      </c>
      <c r="C161" s="31">
        <v>3</v>
      </c>
      <c r="D161" s="31">
        <v>2</v>
      </c>
      <c r="E161" s="31">
        <v>2</v>
      </c>
      <c r="F161" s="31">
        <v>2</v>
      </c>
      <c r="G161" s="31" t="str">
        <f t="shared" si="4"/>
        <v>巨爵座技能2_2线2号天赋2级</v>
      </c>
      <c r="H161" s="32">
        <f>INDEX(数值规划!$AH$33:$AK$42,(特技天赋!C161-1)*2+特技天赋!D161,特技天赋!E161)</f>
        <v>49</v>
      </c>
      <c r="I161" s="32">
        <f>INDEX(数值规划!$N$32:$Y$231,(((C161-1)*2+(D161-1))*4+(E161-1))*5+F161+1,(INDEX($T$3:$AI$3,B161)-1)*3+1)</f>
        <v>0</v>
      </c>
      <c r="J161" s="32">
        <f>INDEX(数值规划!$N$32:$Y$231,(((C161-1)*2+(D161-1))*4+(E161-1))*5+F161+1,(INDEX($T$3:$AI$3,B161)-1)*3+2)</f>
        <v>35</v>
      </c>
      <c r="K161" s="32">
        <f>INDEX(数值规划!$N$32:$Y$231,(((C161-1)*2+(D161-1))*4+(E161-1))*5+F161+1,(INDEX($T$3:$AI$3,B161)-1)*3+3)</f>
        <v>35</v>
      </c>
      <c r="L161" s="32">
        <f t="shared" si="5"/>
        <v>4</v>
      </c>
      <c r="M161" s="32">
        <f>INDEX(数值规划!$AL$33:$AL$42,(特技天赋!C161-1)*2+特技天赋!D161)</f>
        <v>5</v>
      </c>
      <c r="N161" s="31">
        <v>36</v>
      </c>
      <c r="Q161" s="32">
        <f>IF(特技天赋!F161&gt;0,INDEX(数值规划!$F$32:$F$63,(特技天赋!E161-1)*4+特技天赋!F161),E161)</f>
        <v>36</v>
      </c>
    </row>
    <row r="162" spans="1:17" ht="16.5" x14ac:dyDescent="0.2">
      <c r="A162" s="31">
        <v>159</v>
      </c>
      <c r="B162" s="31">
        <v>2</v>
      </c>
      <c r="C162" s="31">
        <v>3</v>
      </c>
      <c r="D162" s="31">
        <v>2</v>
      </c>
      <c r="E162" s="31">
        <v>2</v>
      </c>
      <c r="F162" s="31">
        <v>3</v>
      </c>
      <c r="G162" s="31" t="str">
        <f t="shared" si="4"/>
        <v>巨爵座技能2_2线2号天赋3级</v>
      </c>
      <c r="H162" s="32">
        <f>INDEX(数值规划!$AH$33:$AK$42,(特技天赋!C162-1)*2+特技天赋!D162,特技天赋!E162)</f>
        <v>49</v>
      </c>
      <c r="I162" s="32">
        <f>INDEX(数值规划!$N$32:$Y$231,(((C162-1)*2+(D162-1))*4+(E162-1))*5+F162+1,(INDEX($T$3:$AI$3,B162)-1)*3+1)</f>
        <v>0</v>
      </c>
      <c r="J162" s="32">
        <f>INDEX(数值规划!$N$32:$Y$231,(((C162-1)*2+(D162-1))*4+(E162-1))*5+F162+1,(INDEX($T$3:$AI$3,B162)-1)*3+2)</f>
        <v>42</v>
      </c>
      <c r="K162" s="32">
        <f>INDEX(数值规划!$N$32:$Y$231,(((C162-1)*2+(D162-1))*4+(E162-1))*5+F162+1,(INDEX($T$3:$AI$3,B162)-1)*3+3)</f>
        <v>42</v>
      </c>
      <c r="L162" s="32">
        <f t="shared" si="5"/>
        <v>4</v>
      </c>
      <c r="M162" s="32">
        <f>INDEX(数值规划!$AL$33:$AL$42,(特技天赋!C162-1)*2+特技天赋!D162)</f>
        <v>5</v>
      </c>
      <c r="N162" s="31">
        <v>48</v>
      </c>
      <c r="Q162" s="32">
        <f>IF(特技天赋!F162&gt;0,INDEX(数值规划!$F$32:$F$63,(特技天赋!E162-1)*4+特技天赋!F162),E162)</f>
        <v>48</v>
      </c>
    </row>
    <row r="163" spans="1:17" ht="16.5" x14ac:dyDescent="0.2">
      <c r="A163" s="31">
        <v>160</v>
      </c>
      <c r="B163" s="31">
        <v>2</v>
      </c>
      <c r="C163" s="31">
        <v>3</v>
      </c>
      <c r="D163" s="31">
        <v>2</v>
      </c>
      <c r="E163" s="31">
        <v>2</v>
      </c>
      <c r="F163" s="31">
        <v>4</v>
      </c>
      <c r="G163" s="31" t="str">
        <f t="shared" si="4"/>
        <v>巨爵座技能2_2线2号天赋4级</v>
      </c>
      <c r="H163" s="32">
        <f>INDEX(数值规划!$AH$33:$AK$42,(特技天赋!C163-1)*2+特技天赋!D163,特技天赋!E163)</f>
        <v>49</v>
      </c>
      <c r="I163" s="32">
        <f>INDEX(数值规划!$N$32:$Y$231,(((C163-1)*2+(D163-1))*4+(E163-1))*5+F163+1,(INDEX($T$3:$AI$3,B163)-1)*3+1)</f>
        <v>0</v>
      </c>
      <c r="J163" s="32">
        <f>INDEX(数值规划!$N$32:$Y$231,(((C163-1)*2+(D163-1))*4+(E163-1))*5+F163+1,(INDEX($T$3:$AI$3,B163)-1)*3+2)</f>
        <v>49</v>
      </c>
      <c r="K163" s="32">
        <f>INDEX(数值规划!$N$32:$Y$231,(((C163-1)*2+(D163-1))*4+(E163-1))*5+F163+1,(INDEX($T$3:$AI$3,B163)-1)*3+3)</f>
        <v>49</v>
      </c>
      <c r="L163" s="32">
        <f t="shared" si="5"/>
        <v>4</v>
      </c>
      <c r="M163" s="32">
        <f>INDEX(数值规划!$AL$33:$AL$42,(特技天赋!C163-1)*2+特技天赋!D163)</f>
        <v>5</v>
      </c>
      <c r="N163" s="31">
        <v>72</v>
      </c>
      <c r="Q163" s="32">
        <f>IF(特技天赋!F163&gt;0,INDEX(数值规划!$F$32:$F$63,(特技天赋!E163-1)*4+特技天赋!F163),E163)</f>
        <v>72</v>
      </c>
    </row>
    <row r="164" spans="1:17" ht="16.5" x14ac:dyDescent="0.2">
      <c r="A164" s="31">
        <v>161</v>
      </c>
      <c r="B164" s="31">
        <v>2</v>
      </c>
      <c r="C164" s="31">
        <v>4</v>
      </c>
      <c r="D164" s="31">
        <v>1</v>
      </c>
      <c r="E164" s="31">
        <v>1</v>
      </c>
      <c r="F164" s="31">
        <v>0</v>
      </c>
      <c r="G164" s="31" t="str">
        <f t="shared" si="4"/>
        <v>巨爵座技能3_1线1号天赋解锁</v>
      </c>
      <c r="H164" s="32">
        <f>INDEX(数值规划!$AH$33:$AK$42,(特技天赋!C164-1)*2+特技天赋!D164,特技天赋!E164)</f>
        <v>21</v>
      </c>
      <c r="I164" s="32">
        <f>INDEX(数值规划!$N$32:$Y$231,(((C164-1)*2+(D164-1))*4+(E164-1))*5+F164+1,(INDEX($T$3:$AI$3,B164)-1)*3+1)</f>
        <v>10</v>
      </c>
      <c r="J164" s="32">
        <f>INDEX(数值规划!$N$32:$Y$231,(((C164-1)*2+(D164-1))*4+(E164-1))*5+F164+1,(INDEX($T$3:$AI$3,B164)-1)*3+2)</f>
        <v>10</v>
      </c>
      <c r="K164" s="32">
        <f>INDEX(数值规划!$N$32:$Y$231,(((C164-1)*2+(D164-1))*4+(E164-1))*5+F164+1,(INDEX($T$3:$AI$3,B164)-1)*3+3)</f>
        <v>10</v>
      </c>
      <c r="L164" s="32">
        <f t="shared" si="5"/>
        <v>1</v>
      </c>
      <c r="M164" s="32">
        <f>INDEX(数值规划!$AL$33:$AL$42,(特技天赋!C164-1)*2+特技天赋!D164)</f>
        <v>5</v>
      </c>
      <c r="N164" s="31">
        <v>1</v>
      </c>
      <c r="Q164" s="32">
        <f>IF(特技天赋!F164&gt;0,INDEX(数值规划!$F$32:$F$63,(特技天赋!E164-1)*4+特技天赋!F164),E164)</f>
        <v>1</v>
      </c>
    </row>
    <row r="165" spans="1:17" ht="16.5" x14ac:dyDescent="0.2">
      <c r="A165" s="31">
        <v>162</v>
      </c>
      <c r="B165" s="31">
        <v>2</v>
      </c>
      <c r="C165" s="31">
        <v>4</v>
      </c>
      <c r="D165" s="31">
        <v>1</v>
      </c>
      <c r="E165" s="31">
        <v>1</v>
      </c>
      <c r="F165" s="31">
        <v>1</v>
      </c>
      <c r="G165" s="31" t="str">
        <f t="shared" si="4"/>
        <v>巨爵座技能3_1线1号天赋1级</v>
      </c>
      <c r="H165" s="32">
        <f>INDEX(数值规划!$AH$33:$AK$42,(特技天赋!C165-1)*2+特技天赋!D165,特技天赋!E165)</f>
        <v>21</v>
      </c>
      <c r="I165" s="32">
        <f>INDEX(数值规划!$N$32:$Y$231,(((C165-1)*2+(D165-1))*4+(E165-1))*5+F165+1,(INDEX($T$3:$AI$3,B165)-1)*3+1)</f>
        <v>15</v>
      </c>
      <c r="J165" s="32">
        <f>INDEX(数值规划!$N$32:$Y$231,(((C165-1)*2+(D165-1))*4+(E165-1))*5+F165+1,(INDEX($T$3:$AI$3,B165)-1)*3+2)</f>
        <v>15</v>
      </c>
      <c r="K165" s="32">
        <f>INDEX(数值规划!$N$32:$Y$231,(((C165-1)*2+(D165-1))*4+(E165-1))*5+F165+1,(INDEX($T$3:$AI$3,B165)-1)*3+3)</f>
        <v>15</v>
      </c>
      <c r="L165" s="32">
        <f t="shared" si="5"/>
        <v>1</v>
      </c>
      <c r="M165" s="32">
        <f>INDEX(数值规划!$AL$33:$AL$42,(特技天赋!C165-1)*2+特技天赋!D165)</f>
        <v>5</v>
      </c>
      <c r="N165" s="31">
        <v>19</v>
      </c>
      <c r="Q165" s="32">
        <f>IF(特技天赋!F165&gt;0,INDEX(数值规划!$F$32:$F$63,(特技天赋!E165-1)*4+特技天赋!F165),E165)</f>
        <v>19</v>
      </c>
    </row>
    <row r="166" spans="1:17" ht="16.5" x14ac:dyDescent="0.2">
      <c r="A166" s="31">
        <v>163</v>
      </c>
      <c r="B166" s="31">
        <v>2</v>
      </c>
      <c r="C166" s="31">
        <v>4</v>
      </c>
      <c r="D166" s="31">
        <v>1</v>
      </c>
      <c r="E166" s="31">
        <v>1</v>
      </c>
      <c r="F166" s="31">
        <v>2</v>
      </c>
      <c r="G166" s="31" t="str">
        <f t="shared" si="4"/>
        <v>巨爵座技能3_1线1号天赋2级</v>
      </c>
      <c r="H166" s="32">
        <f>INDEX(数值规划!$AH$33:$AK$42,(特技天赋!C166-1)*2+特技天赋!D166,特技天赋!E166)</f>
        <v>21</v>
      </c>
      <c r="I166" s="32">
        <f>INDEX(数值规划!$N$32:$Y$231,(((C166-1)*2+(D166-1))*4+(E166-1))*5+F166+1,(INDEX($T$3:$AI$3,B166)-1)*3+1)</f>
        <v>20</v>
      </c>
      <c r="J166" s="32">
        <f>INDEX(数值规划!$N$32:$Y$231,(((C166-1)*2+(D166-1))*4+(E166-1))*5+F166+1,(INDEX($T$3:$AI$3,B166)-1)*3+2)</f>
        <v>20</v>
      </c>
      <c r="K166" s="32">
        <f>INDEX(数值规划!$N$32:$Y$231,(((C166-1)*2+(D166-1))*4+(E166-1))*5+F166+1,(INDEX($T$3:$AI$3,B166)-1)*3+3)</f>
        <v>20</v>
      </c>
      <c r="L166" s="32">
        <f t="shared" si="5"/>
        <v>1</v>
      </c>
      <c r="M166" s="32">
        <f>INDEX(数值规划!$AL$33:$AL$42,(特技天赋!C166-1)*2+特技天赋!D166)</f>
        <v>5</v>
      </c>
      <c r="N166" s="31">
        <v>29</v>
      </c>
      <c r="Q166" s="32">
        <f>IF(特技天赋!F166&gt;0,INDEX(数值规划!$F$32:$F$63,(特技天赋!E166-1)*4+特技天赋!F166),E166)</f>
        <v>29</v>
      </c>
    </row>
    <row r="167" spans="1:17" ht="16.5" x14ac:dyDescent="0.2">
      <c r="A167" s="31">
        <v>164</v>
      </c>
      <c r="B167" s="31">
        <v>2</v>
      </c>
      <c r="C167" s="31">
        <v>4</v>
      </c>
      <c r="D167" s="31">
        <v>1</v>
      </c>
      <c r="E167" s="31">
        <v>1</v>
      </c>
      <c r="F167" s="31">
        <v>3</v>
      </c>
      <c r="G167" s="31" t="str">
        <f t="shared" si="4"/>
        <v>巨爵座技能3_1线1号天赋3级</v>
      </c>
      <c r="H167" s="32">
        <f>INDEX(数值规划!$AH$33:$AK$42,(特技天赋!C167-1)*2+特技天赋!D167,特技天赋!E167)</f>
        <v>21</v>
      </c>
      <c r="I167" s="32">
        <f>INDEX(数值规划!$N$32:$Y$231,(((C167-1)*2+(D167-1))*4+(E167-1))*5+F167+1,(INDEX($T$3:$AI$3,B167)-1)*3+1)</f>
        <v>25</v>
      </c>
      <c r="J167" s="32">
        <f>INDEX(数值规划!$N$32:$Y$231,(((C167-1)*2+(D167-1))*4+(E167-1))*5+F167+1,(INDEX($T$3:$AI$3,B167)-1)*3+2)</f>
        <v>25</v>
      </c>
      <c r="K167" s="32">
        <f>INDEX(数值规划!$N$32:$Y$231,(((C167-1)*2+(D167-1))*4+(E167-1))*5+F167+1,(INDEX($T$3:$AI$3,B167)-1)*3+3)</f>
        <v>25</v>
      </c>
      <c r="L167" s="32">
        <f t="shared" si="5"/>
        <v>1</v>
      </c>
      <c r="M167" s="32">
        <f>INDEX(数值规划!$AL$33:$AL$42,(特技天赋!C167-1)*2+特技天赋!D167)</f>
        <v>5</v>
      </c>
      <c r="N167" s="31">
        <v>38</v>
      </c>
      <c r="Q167" s="32">
        <f>IF(特技天赋!F167&gt;0,INDEX(数值规划!$F$32:$F$63,(特技天赋!E167-1)*4+特技天赋!F167),E167)</f>
        <v>38</v>
      </c>
    </row>
    <row r="168" spans="1:17" ht="16.5" x14ac:dyDescent="0.2">
      <c r="A168" s="31">
        <v>165</v>
      </c>
      <c r="B168" s="31">
        <v>2</v>
      </c>
      <c r="C168" s="31">
        <v>4</v>
      </c>
      <c r="D168" s="31">
        <v>1</v>
      </c>
      <c r="E168" s="31">
        <v>1</v>
      </c>
      <c r="F168" s="31">
        <v>4</v>
      </c>
      <c r="G168" s="31" t="str">
        <f t="shared" si="4"/>
        <v>巨爵座技能3_1线1号天赋4级</v>
      </c>
      <c r="H168" s="32">
        <f>INDEX(数值规划!$AH$33:$AK$42,(特技天赋!C168-1)*2+特技天赋!D168,特技天赋!E168)</f>
        <v>21</v>
      </c>
      <c r="I168" s="32">
        <f>INDEX(数值规划!$N$32:$Y$231,(((C168-1)*2+(D168-1))*4+(E168-1))*5+F168+1,(INDEX($T$3:$AI$3,B168)-1)*3+1)</f>
        <v>30</v>
      </c>
      <c r="J168" s="32">
        <f>INDEX(数值规划!$N$32:$Y$231,(((C168-1)*2+(D168-1))*4+(E168-1))*5+F168+1,(INDEX($T$3:$AI$3,B168)-1)*3+2)</f>
        <v>30</v>
      </c>
      <c r="K168" s="32">
        <f>INDEX(数值规划!$N$32:$Y$231,(((C168-1)*2+(D168-1))*4+(E168-1))*5+F168+1,(INDEX($T$3:$AI$3,B168)-1)*3+3)</f>
        <v>30</v>
      </c>
      <c r="L168" s="32">
        <f t="shared" si="5"/>
        <v>1</v>
      </c>
      <c r="M168" s="32">
        <f>INDEX(数值规划!$AL$33:$AL$42,(特技天赋!C168-1)*2+特技天赋!D168)</f>
        <v>5</v>
      </c>
      <c r="N168" s="31">
        <v>58</v>
      </c>
      <c r="Q168" s="32">
        <f>IF(特技天赋!F168&gt;0,INDEX(数值规划!$F$32:$F$63,(特技天赋!E168-1)*4+特技天赋!F168),E168)</f>
        <v>58</v>
      </c>
    </row>
    <row r="169" spans="1:17" ht="16.5" x14ac:dyDescent="0.2">
      <c r="A169" s="31">
        <v>166</v>
      </c>
      <c r="B169" s="31">
        <v>2</v>
      </c>
      <c r="C169" s="31">
        <v>4</v>
      </c>
      <c r="D169" s="31">
        <v>1</v>
      </c>
      <c r="E169" s="31">
        <v>2</v>
      </c>
      <c r="F169" s="31">
        <v>0</v>
      </c>
      <c r="G169" s="31" t="str">
        <f t="shared" si="4"/>
        <v>巨爵座技能3_1线2号天赋解锁</v>
      </c>
      <c r="H169" s="32">
        <f>INDEX(数值规划!$AH$33:$AK$42,(特技天赋!C169-1)*2+特技天赋!D169,特技天赋!E169)</f>
        <v>41</v>
      </c>
      <c r="I169" s="32">
        <f>INDEX(数值规划!$N$32:$Y$231,(((C169-1)*2+(D169-1))*4+(E169-1))*5+F169+1,(INDEX($T$3:$AI$3,B169)-1)*3+1)</f>
        <v>15</v>
      </c>
      <c r="J169" s="32">
        <f>INDEX(数值规划!$N$32:$Y$231,(((C169-1)*2+(D169-1))*4+(E169-1))*5+F169+1,(INDEX($T$3:$AI$3,B169)-1)*3+2)</f>
        <v>15</v>
      </c>
      <c r="K169" s="32">
        <f>INDEX(数值规划!$N$32:$Y$231,(((C169-1)*2+(D169-1))*4+(E169-1))*5+F169+1,(INDEX($T$3:$AI$3,B169)-1)*3+3)</f>
        <v>15</v>
      </c>
      <c r="L169" s="32">
        <f t="shared" si="5"/>
        <v>3</v>
      </c>
      <c r="M169" s="32">
        <f>INDEX(数值规划!$AL$33:$AL$42,(特技天赋!C169-1)*2+特技天赋!D169)</f>
        <v>5</v>
      </c>
      <c r="N169" s="31">
        <v>2</v>
      </c>
      <c r="Q169" s="32">
        <f>IF(特技天赋!F169&gt;0,INDEX(数值规划!$F$32:$F$63,(特技天赋!E169-1)*4+特技天赋!F169),E169)</f>
        <v>2</v>
      </c>
    </row>
    <row r="170" spans="1:17" ht="16.5" x14ac:dyDescent="0.2">
      <c r="A170" s="31">
        <v>167</v>
      </c>
      <c r="B170" s="31">
        <v>2</v>
      </c>
      <c r="C170" s="31">
        <v>4</v>
      </c>
      <c r="D170" s="31">
        <v>1</v>
      </c>
      <c r="E170" s="31">
        <v>2</v>
      </c>
      <c r="F170" s="31">
        <v>1</v>
      </c>
      <c r="G170" s="31" t="str">
        <f t="shared" si="4"/>
        <v>巨爵座技能3_1线2号天赋1级</v>
      </c>
      <c r="H170" s="32">
        <f>INDEX(数值规划!$AH$33:$AK$42,(特技天赋!C170-1)*2+特技天赋!D170,特技天赋!E170)</f>
        <v>41</v>
      </c>
      <c r="I170" s="32">
        <f>INDEX(数值规划!$N$32:$Y$231,(((C170-1)*2+(D170-1))*4+(E170-1))*5+F170+1,(INDEX($T$3:$AI$3,B170)-1)*3+1)</f>
        <v>20</v>
      </c>
      <c r="J170" s="32">
        <f>INDEX(数值规划!$N$32:$Y$231,(((C170-1)*2+(D170-1))*4+(E170-1))*5+F170+1,(INDEX($T$3:$AI$3,B170)-1)*3+2)</f>
        <v>20</v>
      </c>
      <c r="K170" s="32">
        <f>INDEX(数值规划!$N$32:$Y$231,(((C170-1)*2+(D170-1))*4+(E170-1))*5+F170+1,(INDEX($T$3:$AI$3,B170)-1)*3+3)</f>
        <v>20</v>
      </c>
      <c r="L170" s="32">
        <f t="shared" si="5"/>
        <v>3</v>
      </c>
      <c r="M170" s="32">
        <f>INDEX(数值规划!$AL$33:$AL$42,(特技天赋!C170-1)*2+特技天赋!D170)</f>
        <v>5</v>
      </c>
      <c r="N170" s="31">
        <v>24</v>
      </c>
      <c r="Q170" s="32">
        <f>IF(特技天赋!F170&gt;0,INDEX(数值规划!$F$32:$F$63,(特技天赋!E170-1)*4+特技天赋!F170),E170)</f>
        <v>24</v>
      </c>
    </row>
    <row r="171" spans="1:17" ht="16.5" x14ac:dyDescent="0.2">
      <c r="A171" s="31">
        <v>168</v>
      </c>
      <c r="B171" s="31">
        <v>2</v>
      </c>
      <c r="C171" s="31">
        <v>4</v>
      </c>
      <c r="D171" s="31">
        <v>1</v>
      </c>
      <c r="E171" s="31">
        <v>2</v>
      </c>
      <c r="F171" s="31">
        <v>2</v>
      </c>
      <c r="G171" s="31" t="str">
        <f t="shared" si="4"/>
        <v>巨爵座技能3_1线2号天赋2级</v>
      </c>
      <c r="H171" s="32">
        <f>INDEX(数值规划!$AH$33:$AK$42,(特技天赋!C171-1)*2+特技天赋!D171,特技天赋!E171)</f>
        <v>41</v>
      </c>
      <c r="I171" s="32">
        <f>INDEX(数值规划!$N$32:$Y$231,(((C171-1)*2+(D171-1))*4+(E171-1))*5+F171+1,(INDEX($T$3:$AI$3,B171)-1)*3+1)</f>
        <v>25</v>
      </c>
      <c r="J171" s="32">
        <f>INDEX(数值规划!$N$32:$Y$231,(((C171-1)*2+(D171-1))*4+(E171-1))*5+F171+1,(INDEX($T$3:$AI$3,B171)-1)*3+2)</f>
        <v>25</v>
      </c>
      <c r="K171" s="32">
        <f>INDEX(数值规划!$N$32:$Y$231,(((C171-1)*2+(D171-1))*4+(E171-1))*5+F171+1,(INDEX($T$3:$AI$3,B171)-1)*3+3)</f>
        <v>25</v>
      </c>
      <c r="L171" s="32">
        <f t="shared" si="5"/>
        <v>3</v>
      </c>
      <c r="M171" s="32">
        <f>INDEX(数值规划!$AL$33:$AL$42,(特技天赋!C171-1)*2+特技天赋!D171)</f>
        <v>5</v>
      </c>
      <c r="N171" s="31">
        <v>36</v>
      </c>
      <c r="Q171" s="32">
        <f>IF(特技天赋!F171&gt;0,INDEX(数值规划!$F$32:$F$63,(特技天赋!E171-1)*4+特技天赋!F171),E171)</f>
        <v>36</v>
      </c>
    </row>
    <row r="172" spans="1:17" ht="16.5" x14ac:dyDescent="0.2">
      <c r="A172" s="31">
        <v>169</v>
      </c>
      <c r="B172" s="31">
        <v>2</v>
      </c>
      <c r="C172" s="31">
        <v>4</v>
      </c>
      <c r="D172" s="31">
        <v>1</v>
      </c>
      <c r="E172" s="31">
        <v>2</v>
      </c>
      <c r="F172" s="31">
        <v>3</v>
      </c>
      <c r="G172" s="31" t="str">
        <f t="shared" si="4"/>
        <v>巨爵座技能3_1线2号天赋3级</v>
      </c>
      <c r="H172" s="32">
        <f>INDEX(数值规划!$AH$33:$AK$42,(特技天赋!C172-1)*2+特技天赋!D172,特技天赋!E172)</f>
        <v>41</v>
      </c>
      <c r="I172" s="32">
        <f>INDEX(数值规划!$N$32:$Y$231,(((C172-1)*2+(D172-1))*4+(E172-1))*5+F172+1,(INDEX($T$3:$AI$3,B172)-1)*3+1)</f>
        <v>30</v>
      </c>
      <c r="J172" s="32">
        <f>INDEX(数值规划!$N$32:$Y$231,(((C172-1)*2+(D172-1))*4+(E172-1))*5+F172+1,(INDEX($T$3:$AI$3,B172)-1)*3+2)</f>
        <v>30</v>
      </c>
      <c r="K172" s="32">
        <f>INDEX(数值规划!$N$32:$Y$231,(((C172-1)*2+(D172-1))*4+(E172-1))*5+F172+1,(INDEX($T$3:$AI$3,B172)-1)*3+3)</f>
        <v>30</v>
      </c>
      <c r="L172" s="32">
        <f t="shared" si="5"/>
        <v>3</v>
      </c>
      <c r="M172" s="32">
        <f>INDEX(数值规划!$AL$33:$AL$42,(特技天赋!C172-1)*2+特技天赋!D172)</f>
        <v>5</v>
      </c>
      <c r="N172" s="31">
        <v>48</v>
      </c>
      <c r="Q172" s="32">
        <f>IF(特技天赋!F172&gt;0,INDEX(数值规划!$F$32:$F$63,(特技天赋!E172-1)*4+特技天赋!F172),E172)</f>
        <v>48</v>
      </c>
    </row>
    <row r="173" spans="1:17" ht="16.5" x14ac:dyDescent="0.2">
      <c r="A173" s="31">
        <v>170</v>
      </c>
      <c r="B173" s="31">
        <v>2</v>
      </c>
      <c r="C173" s="31">
        <v>4</v>
      </c>
      <c r="D173" s="31">
        <v>1</v>
      </c>
      <c r="E173" s="31">
        <v>2</v>
      </c>
      <c r="F173" s="31">
        <v>4</v>
      </c>
      <c r="G173" s="31" t="str">
        <f t="shared" si="4"/>
        <v>巨爵座技能3_1线2号天赋4级</v>
      </c>
      <c r="H173" s="32">
        <f>INDEX(数值规划!$AH$33:$AK$42,(特技天赋!C173-1)*2+特技天赋!D173,特技天赋!E173)</f>
        <v>41</v>
      </c>
      <c r="I173" s="32">
        <f>INDEX(数值规划!$N$32:$Y$231,(((C173-1)*2+(D173-1))*4+(E173-1))*5+F173+1,(INDEX($T$3:$AI$3,B173)-1)*3+1)</f>
        <v>35</v>
      </c>
      <c r="J173" s="32">
        <f>INDEX(数值规划!$N$32:$Y$231,(((C173-1)*2+(D173-1))*4+(E173-1))*5+F173+1,(INDEX($T$3:$AI$3,B173)-1)*3+2)</f>
        <v>35</v>
      </c>
      <c r="K173" s="32">
        <f>INDEX(数值规划!$N$32:$Y$231,(((C173-1)*2+(D173-1))*4+(E173-1))*5+F173+1,(INDEX($T$3:$AI$3,B173)-1)*3+3)</f>
        <v>35</v>
      </c>
      <c r="L173" s="32">
        <f t="shared" si="5"/>
        <v>3</v>
      </c>
      <c r="M173" s="32">
        <f>INDEX(数值规划!$AL$33:$AL$42,(特技天赋!C173-1)*2+特技天赋!D173)</f>
        <v>5</v>
      </c>
      <c r="N173" s="31">
        <v>72</v>
      </c>
      <c r="Q173" s="32">
        <f>IF(特技天赋!F173&gt;0,INDEX(数值规划!$F$32:$F$63,(特技天赋!E173-1)*4+特技天赋!F173),E173)</f>
        <v>72</v>
      </c>
    </row>
    <row r="174" spans="1:17" ht="16.5" x14ac:dyDescent="0.2">
      <c r="A174" s="31">
        <v>171</v>
      </c>
      <c r="B174" s="31">
        <v>2</v>
      </c>
      <c r="C174" s="31">
        <v>4</v>
      </c>
      <c r="D174" s="31">
        <v>2</v>
      </c>
      <c r="E174" s="31">
        <v>1</v>
      </c>
      <c r="F174" s="31">
        <v>0</v>
      </c>
      <c r="G174" s="31" t="str">
        <f t="shared" si="4"/>
        <v>巨爵座技能3_2线1号天赋解锁</v>
      </c>
      <c r="H174" s="32">
        <f>INDEX(数值规划!$AH$33:$AK$42,(特技天赋!C174-1)*2+特技天赋!D174,特技天赋!E174)</f>
        <v>31</v>
      </c>
      <c r="I174" s="32">
        <f>INDEX(数值规划!$N$32:$Y$231,(((C174-1)*2+(D174-1))*4+(E174-1))*5+F174+1,(INDEX($T$3:$AI$3,B174)-1)*3+1)</f>
        <v>14</v>
      </c>
      <c r="J174" s="32">
        <f>INDEX(数值规划!$N$32:$Y$231,(((C174-1)*2+(D174-1))*4+(E174-1))*5+F174+1,(INDEX($T$3:$AI$3,B174)-1)*3+2)</f>
        <v>0</v>
      </c>
      <c r="K174" s="32">
        <f>INDEX(数值规划!$N$32:$Y$231,(((C174-1)*2+(D174-1))*4+(E174-1))*5+F174+1,(INDEX($T$3:$AI$3,B174)-1)*3+3)</f>
        <v>14</v>
      </c>
      <c r="L174" s="32">
        <f t="shared" si="5"/>
        <v>2</v>
      </c>
      <c r="M174" s="32">
        <f>INDEX(数值规划!$AL$33:$AL$42,(特技天赋!C174-1)*2+特技天赋!D174)</f>
        <v>6</v>
      </c>
      <c r="N174" s="31">
        <v>1</v>
      </c>
      <c r="Q174" s="32">
        <f>IF(特技天赋!F174&gt;0,INDEX(数值规划!$F$32:$F$63,(特技天赋!E174-1)*4+特技天赋!F174),E174)</f>
        <v>1</v>
      </c>
    </row>
    <row r="175" spans="1:17" ht="16.5" x14ac:dyDescent="0.2">
      <c r="A175" s="31">
        <v>172</v>
      </c>
      <c r="B175" s="31">
        <v>2</v>
      </c>
      <c r="C175" s="31">
        <v>4</v>
      </c>
      <c r="D175" s="31">
        <v>2</v>
      </c>
      <c r="E175" s="31">
        <v>1</v>
      </c>
      <c r="F175" s="31">
        <v>1</v>
      </c>
      <c r="G175" s="31" t="str">
        <f t="shared" si="4"/>
        <v>巨爵座技能3_2线1号天赋1级</v>
      </c>
      <c r="H175" s="32">
        <f>INDEX(数值规划!$AH$33:$AK$42,(特技天赋!C175-1)*2+特技天赋!D175,特技天赋!E175)</f>
        <v>31</v>
      </c>
      <c r="I175" s="32">
        <f>INDEX(数值规划!$N$32:$Y$231,(((C175-1)*2+(D175-1))*4+(E175-1))*5+F175+1,(INDEX($T$3:$AI$3,B175)-1)*3+1)</f>
        <v>21</v>
      </c>
      <c r="J175" s="32">
        <f>INDEX(数值规划!$N$32:$Y$231,(((C175-1)*2+(D175-1))*4+(E175-1))*5+F175+1,(INDEX($T$3:$AI$3,B175)-1)*3+2)</f>
        <v>0</v>
      </c>
      <c r="K175" s="32">
        <f>INDEX(数值规划!$N$32:$Y$231,(((C175-1)*2+(D175-1))*4+(E175-1))*5+F175+1,(INDEX($T$3:$AI$3,B175)-1)*3+3)</f>
        <v>21</v>
      </c>
      <c r="L175" s="32">
        <f t="shared" si="5"/>
        <v>2</v>
      </c>
      <c r="M175" s="32">
        <f>INDEX(数值规划!$AL$33:$AL$42,(特技天赋!C175-1)*2+特技天赋!D175)</f>
        <v>6</v>
      </c>
      <c r="N175" s="31">
        <v>19</v>
      </c>
      <c r="Q175" s="32">
        <f>IF(特技天赋!F175&gt;0,INDEX(数值规划!$F$32:$F$63,(特技天赋!E175-1)*4+特技天赋!F175),E175)</f>
        <v>19</v>
      </c>
    </row>
    <row r="176" spans="1:17" ht="16.5" x14ac:dyDescent="0.2">
      <c r="A176" s="31">
        <v>173</v>
      </c>
      <c r="B176" s="31">
        <v>2</v>
      </c>
      <c r="C176" s="31">
        <v>4</v>
      </c>
      <c r="D176" s="31">
        <v>2</v>
      </c>
      <c r="E176" s="31">
        <v>1</v>
      </c>
      <c r="F176" s="31">
        <v>2</v>
      </c>
      <c r="G176" s="31" t="str">
        <f t="shared" si="4"/>
        <v>巨爵座技能3_2线1号天赋2级</v>
      </c>
      <c r="H176" s="32">
        <f>INDEX(数值规划!$AH$33:$AK$42,(特技天赋!C176-1)*2+特技天赋!D176,特技天赋!E176)</f>
        <v>31</v>
      </c>
      <c r="I176" s="32">
        <f>INDEX(数值规划!$N$32:$Y$231,(((C176-1)*2+(D176-1))*4+(E176-1))*5+F176+1,(INDEX($T$3:$AI$3,B176)-1)*3+1)</f>
        <v>28</v>
      </c>
      <c r="J176" s="32">
        <f>INDEX(数值规划!$N$32:$Y$231,(((C176-1)*2+(D176-1))*4+(E176-1))*5+F176+1,(INDEX($T$3:$AI$3,B176)-1)*3+2)</f>
        <v>0</v>
      </c>
      <c r="K176" s="32">
        <f>INDEX(数值规划!$N$32:$Y$231,(((C176-1)*2+(D176-1))*4+(E176-1))*5+F176+1,(INDEX($T$3:$AI$3,B176)-1)*3+3)</f>
        <v>28</v>
      </c>
      <c r="L176" s="32">
        <f t="shared" si="5"/>
        <v>2</v>
      </c>
      <c r="M176" s="32">
        <f>INDEX(数值规划!$AL$33:$AL$42,(特技天赋!C176-1)*2+特技天赋!D176)</f>
        <v>6</v>
      </c>
      <c r="N176" s="31">
        <v>29</v>
      </c>
      <c r="Q176" s="32">
        <f>IF(特技天赋!F176&gt;0,INDEX(数值规划!$F$32:$F$63,(特技天赋!E176-1)*4+特技天赋!F176),E176)</f>
        <v>29</v>
      </c>
    </row>
    <row r="177" spans="1:17" ht="16.5" x14ac:dyDescent="0.2">
      <c r="A177" s="31">
        <v>174</v>
      </c>
      <c r="B177" s="31">
        <v>2</v>
      </c>
      <c r="C177" s="31">
        <v>4</v>
      </c>
      <c r="D177" s="31">
        <v>2</v>
      </c>
      <c r="E177" s="31">
        <v>1</v>
      </c>
      <c r="F177" s="31">
        <v>3</v>
      </c>
      <c r="G177" s="31" t="str">
        <f t="shared" si="4"/>
        <v>巨爵座技能3_2线1号天赋3级</v>
      </c>
      <c r="H177" s="32">
        <f>INDEX(数值规划!$AH$33:$AK$42,(特技天赋!C177-1)*2+特技天赋!D177,特技天赋!E177)</f>
        <v>31</v>
      </c>
      <c r="I177" s="32">
        <f>INDEX(数值规划!$N$32:$Y$231,(((C177-1)*2+(D177-1))*4+(E177-1))*5+F177+1,(INDEX($T$3:$AI$3,B177)-1)*3+1)</f>
        <v>35</v>
      </c>
      <c r="J177" s="32">
        <f>INDEX(数值规划!$N$32:$Y$231,(((C177-1)*2+(D177-1))*4+(E177-1))*5+F177+1,(INDEX($T$3:$AI$3,B177)-1)*3+2)</f>
        <v>0</v>
      </c>
      <c r="K177" s="32">
        <f>INDEX(数值规划!$N$32:$Y$231,(((C177-1)*2+(D177-1))*4+(E177-1))*5+F177+1,(INDEX($T$3:$AI$3,B177)-1)*3+3)</f>
        <v>35</v>
      </c>
      <c r="L177" s="32">
        <f t="shared" si="5"/>
        <v>2</v>
      </c>
      <c r="M177" s="32">
        <f>INDEX(数值规划!$AL$33:$AL$42,(特技天赋!C177-1)*2+特技天赋!D177)</f>
        <v>6</v>
      </c>
      <c r="N177" s="31">
        <v>38</v>
      </c>
      <c r="Q177" s="32">
        <f>IF(特技天赋!F177&gt;0,INDEX(数值规划!$F$32:$F$63,(特技天赋!E177-1)*4+特技天赋!F177),E177)</f>
        <v>38</v>
      </c>
    </row>
    <row r="178" spans="1:17" ht="16.5" x14ac:dyDescent="0.2">
      <c r="A178" s="31">
        <v>175</v>
      </c>
      <c r="B178" s="31">
        <v>2</v>
      </c>
      <c r="C178" s="31">
        <v>4</v>
      </c>
      <c r="D178" s="31">
        <v>2</v>
      </c>
      <c r="E178" s="31">
        <v>1</v>
      </c>
      <c r="F178" s="31">
        <v>4</v>
      </c>
      <c r="G178" s="31" t="str">
        <f t="shared" si="4"/>
        <v>巨爵座技能3_2线1号天赋4级</v>
      </c>
      <c r="H178" s="32">
        <f>INDEX(数值规划!$AH$33:$AK$42,(特技天赋!C178-1)*2+特技天赋!D178,特技天赋!E178)</f>
        <v>31</v>
      </c>
      <c r="I178" s="32">
        <f>INDEX(数值规划!$N$32:$Y$231,(((C178-1)*2+(D178-1))*4+(E178-1))*5+F178+1,(INDEX($T$3:$AI$3,B178)-1)*3+1)</f>
        <v>42</v>
      </c>
      <c r="J178" s="32">
        <f>INDEX(数值规划!$N$32:$Y$231,(((C178-1)*2+(D178-1))*4+(E178-1))*5+F178+1,(INDEX($T$3:$AI$3,B178)-1)*3+2)</f>
        <v>0</v>
      </c>
      <c r="K178" s="32">
        <f>INDEX(数值规划!$N$32:$Y$231,(((C178-1)*2+(D178-1))*4+(E178-1))*5+F178+1,(INDEX($T$3:$AI$3,B178)-1)*3+3)</f>
        <v>42</v>
      </c>
      <c r="L178" s="32">
        <f t="shared" si="5"/>
        <v>2</v>
      </c>
      <c r="M178" s="32">
        <f>INDEX(数值规划!$AL$33:$AL$42,(特技天赋!C178-1)*2+特技天赋!D178)</f>
        <v>6</v>
      </c>
      <c r="N178" s="31">
        <v>58</v>
      </c>
      <c r="Q178" s="32">
        <f>IF(特技天赋!F178&gt;0,INDEX(数值规划!$F$32:$F$63,(特技天赋!E178-1)*4+特技天赋!F178),E178)</f>
        <v>58</v>
      </c>
    </row>
    <row r="179" spans="1:17" ht="16.5" x14ac:dyDescent="0.2">
      <c r="A179" s="31">
        <v>176</v>
      </c>
      <c r="B179" s="31">
        <v>2</v>
      </c>
      <c r="C179" s="31">
        <v>4</v>
      </c>
      <c r="D179" s="31">
        <v>2</v>
      </c>
      <c r="E179" s="31">
        <v>2</v>
      </c>
      <c r="F179" s="31">
        <v>0</v>
      </c>
      <c r="G179" s="31" t="str">
        <f t="shared" si="4"/>
        <v>巨爵座技能3_2线2号天赋解锁</v>
      </c>
      <c r="H179" s="32">
        <f>INDEX(数值规划!$AH$33:$AK$42,(特技天赋!C179-1)*2+特技天赋!D179,特技天赋!E179)</f>
        <v>51</v>
      </c>
      <c r="I179" s="32">
        <f>INDEX(数值规划!$N$32:$Y$231,(((C179-1)*2+(D179-1))*4+(E179-1))*5+F179+1,(INDEX($T$3:$AI$3,B179)-1)*3+1)</f>
        <v>21</v>
      </c>
      <c r="J179" s="32">
        <f>INDEX(数值规划!$N$32:$Y$231,(((C179-1)*2+(D179-1))*4+(E179-1))*5+F179+1,(INDEX($T$3:$AI$3,B179)-1)*3+2)</f>
        <v>0</v>
      </c>
      <c r="K179" s="32">
        <f>INDEX(数值规划!$N$32:$Y$231,(((C179-1)*2+(D179-1))*4+(E179-1))*5+F179+1,(INDEX($T$3:$AI$3,B179)-1)*3+3)</f>
        <v>21</v>
      </c>
      <c r="L179" s="32">
        <f t="shared" si="5"/>
        <v>4</v>
      </c>
      <c r="M179" s="32">
        <f>INDEX(数值规划!$AL$33:$AL$42,(特技天赋!C179-1)*2+特技天赋!D179)</f>
        <v>6</v>
      </c>
      <c r="N179" s="31">
        <v>2</v>
      </c>
      <c r="Q179" s="32">
        <f>IF(特技天赋!F179&gt;0,INDEX(数值规划!$F$32:$F$63,(特技天赋!E179-1)*4+特技天赋!F179),E179)</f>
        <v>2</v>
      </c>
    </row>
    <row r="180" spans="1:17" ht="16.5" x14ac:dyDescent="0.2">
      <c r="A180" s="31">
        <v>177</v>
      </c>
      <c r="B180" s="31">
        <v>2</v>
      </c>
      <c r="C180" s="31">
        <v>4</v>
      </c>
      <c r="D180" s="31">
        <v>2</v>
      </c>
      <c r="E180" s="31">
        <v>2</v>
      </c>
      <c r="F180" s="31">
        <v>1</v>
      </c>
      <c r="G180" s="31" t="str">
        <f t="shared" si="4"/>
        <v>巨爵座技能3_2线2号天赋1级</v>
      </c>
      <c r="H180" s="32">
        <f>INDEX(数值规划!$AH$33:$AK$42,(特技天赋!C180-1)*2+特技天赋!D180,特技天赋!E180)</f>
        <v>51</v>
      </c>
      <c r="I180" s="32">
        <f>INDEX(数值规划!$N$32:$Y$231,(((C180-1)*2+(D180-1))*4+(E180-1))*5+F180+1,(INDEX($T$3:$AI$3,B180)-1)*3+1)</f>
        <v>28</v>
      </c>
      <c r="J180" s="32">
        <f>INDEX(数值规划!$N$32:$Y$231,(((C180-1)*2+(D180-1))*4+(E180-1))*5+F180+1,(INDEX($T$3:$AI$3,B180)-1)*3+2)</f>
        <v>0</v>
      </c>
      <c r="K180" s="32">
        <f>INDEX(数值规划!$N$32:$Y$231,(((C180-1)*2+(D180-1))*4+(E180-1))*5+F180+1,(INDEX($T$3:$AI$3,B180)-1)*3+3)</f>
        <v>28</v>
      </c>
      <c r="L180" s="32">
        <f t="shared" si="5"/>
        <v>4</v>
      </c>
      <c r="M180" s="32">
        <f>INDEX(数值规划!$AL$33:$AL$42,(特技天赋!C180-1)*2+特技天赋!D180)</f>
        <v>6</v>
      </c>
      <c r="N180" s="31">
        <v>24</v>
      </c>
      <c r="Q180" s="32">
        <f>IF(特技天赋!F180&gt;0,INDEX(数值规划!$F$32:$F$63,(特技天赋!E180-1)*4+特技天赋!F180),E180)</f>
        <v>24</v>
      </c>
    </row>
    <row r="181" spans="1:17" ht="16.5" x14ac:dyDescent="0.2">
      <c r="A181" s="31">
        <v>178</v>
      </c>
      <c r="B181" s="31">
        <v>2</v>
      </c>
      <c r="C181" s="31">
        <v>4</v>
      </c>
      <c r="D181" s="31">
        <v>2</v>
      </c>
      <c r="E181" s="31">
        <v>2</v>
      </c>
      <c r="F181" s="31">
        <v>2</v>
      </c>
      <c r="G181" s="31" t="str">
        <f t="shared" si="4"/>
        <v>巨爵座技能3_2线2号天赋2级</v>
      </c>
      <c r="H181" s="32">
        <f>INDEX(数值规划!$AH$33:$AK$42,(特技天赋!C181-1)*2+特技天赋!D181,特技天赋!E181)</f>
        <v>51</v>
      </c>
      <c r="I181" s="32">
        <f>INDEX(数值规划!$N$32:$Y$231,(((C181-1)*2+(D181-1))*4+(E181-1))*5+F181+1,(INDEX($T$3:$AI$3,B181)-1)*3+1)</f>
        <v>35</v>
      </c>
      <c r="J181" s="32">
        <f>INDEX(数值规划!$N$32:$Y$231,(((C181-1)*2+(D181-1))*4+(E181-1))*5+F181+1,(INDEX($T$3:$AI$3,B181)-1)*3+2)</f>
        <v>0</v>
      </c>
      <c r="K181" s="32">
        <f>INDEX(数值规划!$N$32:$Y$231,(((C181-1)*2+(D181-1))*4+(E181-1))*5+F181+1,(INDEX($T$3:$AI$3,B181)-1)*3+3)</f>
        <v>35</v>
      </c>
      <c r="L181" s="32">
        <f t="shared" si="5"/>
        <v>4</v>
      </c>
      <c r="M181" s="32">
        <f>INDEX(数值规划!$AL$33:$AL$42,(特技天赋!C181-1)*2+特技天赋!D181)</f>
        <v>6</v>
      </c>
      <c r="N181" s="31">
        <v>36</v>
      </c>
      <c r="Q181" s="32">
        <f>IF(特技天赋!F181&gt;0,INDEX(数值规划!$F$32:$F$63,(特技天赋!E181-1)*4+特技天赋!F181),E181)</f>
        <v>36</v>
      </c>
    </row>
    <row r="182" spans="1:17" ht="16.5" x14ac:dyDescent="0.2">
      <c r="A182" s="31">
        <v>179</v>
      </c>
      <c r="B182" s="31">
        <v>2</v>
      </c>
      <c r="C182" s="31">
        <v>4</v>
      </c>
      <c r="D182" s="31">
        <v>2</v>
      </c>
      <c r="E182" s="31">
        <v>2</v>
      </c>
      <c r="F182" s="31">
        <v>3</v>
      </c>
      <c r="G182" s="31" t="str">
        <f t="shared" si="4"/>
        <v>巨爵座技能3_2线2号天赋3级</v>
      </c>
      <c r="H182" s="32">
        <f>INDEX(数值规划!$AH$33:$AK$42,(特技天赋!C182-1)*2+特技天赋!D182,特技天赋!E182)</f>
        <v>51</v>
      </c>
      <c r="I182" s="32">
        <f>INDEX(数值规划!$N$32:$Y$231,(((C182-1)*2+(D182-1))*4+(E182-1))*5+F182+1,(INDEX($T$3:$AI$3,B182)-1)*3+1)</f>
        <v>42</v>
      </c>
      <c r="J182" s="32">
        <f>INDEX(数值规划!$N$32:$Y$231,(((C182-1)*2+(D182-1))*4+(E182-1))*5+F182+1,(INDEX($T$3:$AI$3,B182)-1)*3+2)</f>
        <v>0</v>
      </c>
      <c r="K182" s="32">
        <f>INDEX(数值规划!$N$32:$Y$231,(((C182-1)*2+(D182-1))*4+(E182-1))*5+F182+1,(INDEX($T$3:$AI$3,B182)-1)*3+3)</f>
        <v>42</v>
      </c>
      <c r="L182" s="32">
        <f t="shared" si="5"/>
        <v>4</v>
      </c>
      <c r="M182" s="32">
        <f>INDEX(数值规划!$AL$33:$AL$42,(特技天赋!C182-1)*2+特技天赋!D182)</f>
        <v>6</v>
      </c>
      <c r="N182" s="31">
        <v>48</v>
      </c>
      <c r="Q182" s="32">
        <f>IF(特技天赋!F182&gt;0,INDEX(数值规划!$F$32:$F$63,(特技天赋!E182-1)*4+特技天赋!F182),E182)</f>
        <v>48</v>
      </c>
    </row>
    <row r="183" spans="1:17" ht="16.5" x14ac:dyDescent="0.2">
      <c r="A183" s="31">
        <v>180</v>
      </c>
      <c r="B183" s="31">
        <v>2</v>
      </c>
      <c r="C183" s="31">
        <v>4</v>
      </c>
      <c r="D183" s="31">
        <v>2</v>
      </c>
      <c r="E183" s="31">
        <v>2</v>
      </c>
      <c r="F183" s="31">
        <v>4</v>
      </c>
      <c r="G183" s="31" t="str">
        <f t="shared" si="4"/>
        <v>巨爵座技能3_2线2号天赋4级</v>
      </c>
      <c r="H183" s="32">
        <f>INDEX(数值规划!$AH$33:$AK$42,(特技天赋!C183-1)*2+特技天赋!D183,特技天赋!E183)</f>
        <v>51</v>
      </c>
      <c r="I183" s="32">
        <f>INDEX(数值规划!$N$32:$Y$231,(((C183-1)*2+(D183-1))*4+(E183-1))*5+F183+1,(INDEX($T$3:$AI$3,B183)-1)*3+1)</f>
        <v>49</v>
      </c>
      <c r="J183" s="32">
        <f>INDEX(数值规划!$N$32:$Y$231,(((C183-1)*2+(D183-1))*4+(E183-1))*5+F183+1,(INDEX($T$3:$AI$3,B183)-1)*3+2)</f>
        <v>0</v>
      </c>
      <c r="K183" s="32">
        <f>INDEX(数值规划!$N$32:$Y$231,(((C183-1)*2+(D183-1))*4+(E183-1))*5+F183+1,(INDEX($T$3:$AI$3,B183)-1)*3+3)</f>
        <v>49</v>
      </c>
      <c r="L183" s="32">
        <f t="shared" si="5"/>
        <v>4</v>
      </c>
      <c r="M183" s="32">
        <f>INDEX(数值规划!$AL$33:$AL$42,(特技天赋!C183-1)*2+特技天赋!D183)</f>
        <v>6</v>
      </c>
      <c r="N183" s="31">
        <v>72</v>
      </c>
      <c r="Q183" s="32">
        <f>IF(特技天赋!F183&gt;0,INDEX(数值规划!$F$32:$F$63,(特技天赋!E183-1)*4+特技天赋!F183),E183)</f>
        <v>72</v>
      </c>
    </row>
    <row r="184" spans="1:17" ht="16.5" x14ac:dyDescent="0.2">
      <c r="A184" s="31">
        <v>181</v>
      </c>
      <c r="B184" s="31">
        <v>2</v>
      </c>
      <c r="C184" s="31">
        <v>5</v>
      </c>
      <c r="D184" s="31">
        <v>1</v>
      </c>
      <c r="E184" s="31">
        <v>1</v>
      </c>
      <c r="F184" s="31">
        <v>0</v>
      </c>
      <c r="G184" s="31" t="str">
        <f t="shared" si="4"/>
        <v>巨爵座大招_1线1号天赋解锁</v>
      </c>
      <c r="H184" s="32">
        <f>INDEX(数值规划!$AH$33:$AK$42,(特技天赋!C184-1)*2+特技天赋!D184,特技天赋!E184)</f>
        <v>23</v>
      </c>
      <c r="I184" s="32">
        <f>INDEX(数值规划!$N$32:$Y$231,(((C184-1)*2+(D184-1))*4+(E184-1))*5+F184+1,(INDEX($T$3:$AI$3,B184)-1)*3+1)</f>
        <v>12</v>
      </c>
      <c r="J184" s="32">
        <f>INDEX(数值规划!$N$32:$Y$231,(((C184-1)*2+(D184-1))*4+(E184-1))*5+F184+1,(INDEX($T$3:$AI$3,B184)-1)*3+2)</f>
        <v>12</v>
      </c>
      <c r="K184" s="32">
        <f>INDEX(数值规划!$N$32:$Y$231,(((C184-1)*2+(D184-1))*4+(E184-1))*5+F184+1,(INDEX($T$3:$AI$3,B184)-1)*3+3)</f>
        <v>12</v>
      </c>
      <c r="L184" s="32">
        <f t="shared" si="5"/>
        <v>1</v>
      </c>
      <c r="M184" s="32">
        <f>INDEX(数值规划!$AL$33:$AL$42,(特技天赋!C184-1)*2+特技天赋!D184)</f>
        <v>6</v>
      </c>
      <c r="N184" s="31">
        <v>1</v>
      </c>
      <c r="Q184" s="32">
        <f>IF(特技天赋!F184&gt;0,INDEX(数值规划!$F$32:$F$63,(特技天赋!E184-1)*4+特技天赋!F184),E184)</f>
        <v>1</v>
      </c>
    </row>
    <row r="185" spans="1:17" ht="16.5" x14ac:dyDescent="0.2">
      <c r="A185" s="31">
        <v>182</v>
      </c>
      <c r="B185" s="31">
        <v>2</v>
      </c>
      <c r="C185" s="31">
        <v>5</v>
      </c>
      <c r="D185" s="31">
        <v>1</v>
      </c>
      <c r="E185" s="31">
        <v>1</v>
      </c>
      <c r="F185" s="31">
        <v>1</v>
      </c>
      <c r="G185" s="31" t="str">
        <f t="shared" si="4"/>
        <v>巨爵座大招_1线1号天赋1级</v>
      </c>
      <c r="H185" s="32">
        <f>INDEX(数值规划!$AH$33:$AK$42,(特技天赋!C185-1)*2+特技天赋!D185,特技天赋!E185)</f>
        <v>23</v>
      </c>
      <c r="I185" s="32">
        <f>INDEX(数值规划!$N$32:$Y$231,(((C185-1)*2+(D185-1))*4+(E185-1))*5+F185+1,(INDEX($T$3:$AI$3,B185)-1)*3+1)</f>
        <v>18</v>
      </c>
      <c r="J185" s="32">
        <f>INDEX(数值规划!$N$32:$Y$231,(((C185-1)*2+(D185-1))*4+(E185-1))*5+F185+1,(INDEX($T$3:$AI$3,B185)-1)*3+2)</f>
        <v>18</v>
      </c>
      <c r="K185" s="32">
        <f>INDEX(数值规划!$N$32:$Y$231,(((C185-1)*2+(D185-1))*4+(E185-1))*5+F185+1,(INDEX($T$3:$AI$3,B185)-1)*3+3)</f>
        <v>18</v>
      </c>
      <c r="L185" s="32">
        <f t="shared" si="5"/>
        <v>1</v>
      </c>
      <c r="M185" s="32">
        <f>INDEX(数值规划!$AL$33:$AL$42,(特技天赋!C185-1)*2+特技天赋!D185)</f>
        <v>6</v>
      </c>
      <c r="N185" s="31">
        <v>19</v>
      </c>
      <c r="Q185" s="32">
        <f>IF(特技天赋!F185&gt;0,INDEX(数值规划!$F$32:$F$63,(特技天赋!E185-1)*4+特技天赋!F185),E185)</f>
        <v>19</v>
      </c>
    </row>
    <row r="186" spans="1:17" ht="16.5" x14ac:dyDescent="0.2">
      <c r="A186" s="31">
        <v>183</v>
      </c>
      <c r="B186" s="31">
        <v>2</v>
      </c>
      <c r="C186" s="31">
        <v>5</v>
      </c>
      <c r="D186" s="31">
        <v>1</v>
      </c>
      <c r="E186" s="31">
        <v>1</v>
      </c>
      <c r="F186" s="31">
        <v>2</v>
      </c>
      <c r="G186" s="31" t="str">
        <f t="shared" si="4"/>
        <v>巨爵座大招_1线1号天赋2级</v>
      </c>
      <c r="H186" s="32">
        <f>INDEX(数值规划!$AH$33:$AK$42,(特技天赋!C186-1)*2+特技天赋!D186,特技天赋!E186)</f>
        <v>23</v>
      </c>
      <c r="I186" s="32">
        <f>INDEX(数值规划!$N$32:$Y$231,(((C186-1)*2+(D186-1))*4+(E186-1))*5+F186+1,(INDEX($T$3:$AI$3,B186)-1)*3+1)</f>
        <v>24</v>
      </c>
      <c r="J186" s="32">
        <f>INDEX(数值规划!$N$32:$Y$231,(((C186-1)*2+(D186-1))*4+(E186-1))*5+F186+1,(INDEX($T$3:$AI$3,B186)-1)*3+2)</f>
        <v>24</v>
      </c>
      <c r="K186" s="32">
        <f>INDEX(数值规划!$N$32:$Y$231,(((C186-1)*2+(D186-1))*4+(E186-1))*5+F186+1,(INDEX($T$3:$AI$3,B186)-1)*3+3)</f>
        <v>24</v>
      </c>
      <c r="L186" s="32">
        <f t="shared" si="5"/>
        <v>1</v>
      </c>
      <c r="M186" s="32">
        <f>INDEX(数值规划!$AL$33:$AL$42,(特技天赋!C186-1)*2+特技天赋!D186)</f>
        <v>6</v>
      </c>
      <c r="N186" s="31">
        <v>29</v>
      </c>
      <c r="Q186" s="32">
        <f>IF(特技天赋!F186&gt;0,INDEX(数值规划!$F$32:$F$63,(特技天赋!E186-1)*4+特技天赋!F186),E186)</f>
        <v>29</v>
      </c>
    </row>
    <row r="187" spans="1:17" ht="16.5" x14ac:dyDescent="0.2">
      <c r="A187" s="31">
        <v>184</v>
      </c>
      <c r="B187" s="31">
        <v>2</v>
      </c>
      <c r="C187" s="31">
        <v>5</v>
      </c>
      <c r="D187" s="31">
        <v>1</v>
      </c>
      <c r="E187" s="31">
        <v>1</v>
      </c>
      <c r="F187" s="31">
        <v>3</v>
      </c>
      <c r="G187" s="31" t="str">
        <f t="shared" si="4"/>
        <v>巨爵座大招_1线1号天赋3级</v>
      </c>
      <c r="H187" s="32">
        <f>INDEX(数值规划!$AH$33:$AK$42,(特技天赋!C187-1)*2+特技天赋!D187,特技天赋!E187)</f>
        <v>23</v>
      </c>
      <c r="I187" s="32">
        <f>INDEX(数值规划!$N$32:$Y$231,(((C187-1)*2+(D187-1))*4+(E187-1))*5+F187+1,(INDEX($T$3:$AI$3,B187)-1)*3+1)</f>
        <v>30</v>
      </c>
      <c r="J187" s="32">
        <f>INDEX(数值规划!$N$32:$Y$231,(((C187-1)*2+(D187-1))*4+(E187-1))*5+F187+1,(INDEX($T$3:$AI$3,B187)-1)*3+2)</f>
        <v>30</v>
      </c>
      <c r="K187" s="32">
        <f>INDEX(数值规划!$N$32:$Y$231,(((C187-1)*2+(D187-1))*4+(E187-1))*5+F187+1,(INDEX($T$3:$AI$3,B187)-1)*3+3)</f>
        <v>30</v>
      </c>
      <c r="L187" s="32">
        <f t="shared" si="5"/>
        <v>1</v>
      </c>
      <c r="M187" s="32">
        <f>INDEX(数值规划!$AL$33:$AL$42,(特技天赋!C187-1)*2+特技天赋!D187)</f>
        <v>6</v>
      </c>
      <c r="N187" s="31">
        <v>38</v>
      </c>
      <c r="Q187" s="32">
        <f>IF(特技天赋!F187&gt;0,INDEX(数值规划!$F$32:$F$63,(特技天赋!E187-1)*4+特技天赋!F187),E187)</f>
        <v>38</v>
      </c>
    </row>
    <row r="188" spans="1:17" ht="16.5" x14ac:dyDescent="0.2">
      <c r="A188" s="31">
        <v>185</v>
      </c>
      <c r="B188" s="31">
        <v>2</v>
      </c>
      <c r="C188" s="31">
        <v>5</v>
      </c>
      <c r="D188" s="31">
        <v>1</v>
      </c>
      <c r="E188" s="31">
        <v>1</v>
      </c>
      <c r="F188" s="31">
        <v>4</v>
      </c>
      <c r="G188" s="31" t="str">
        <f t="shared" si="4"/>
        <v>巨爵座大招_1线1号天赋4级</v>
      </c>
      <c r="H188" s="32">
        <f>INDEX(数值规划!$AH$33:$AK$42,(特技天赋!C188-1)*2+特技天赋!D188,特技天赋!E188)</f>
        <v>23</v>
      </c>
      <c r="I188" s="32">
        <f>INDEX(数值规划!$N$32:$Y$231,(((C188-1)*2+(D188-1))*4+(E188-1))*5+F188+1,(INDEX($T$3:$AI$3,B188)-1)*3+1)</f>
        <v>36</v>
      </c>
      <c r="J188" s="32">
        <f>INDEX(数值规划!$N$32:$Y$231,(((C188-1)*2+(D188-1))*4+(E188-1))*5+F188+1,(INDEX($T$3:$AI$3,B188)-1)*3+2)</f>
        <v>36</v>
      </c>
      <c r="K188" s="32">
        <f>INDEX(数值规划!$N$32:$Y$231,(((C188-1)*2+(D188-1))*4+(E188-1))*5+F188+1,(INDEX($T$3:$AI$3,B188)-1)*3+3)</f>
        <v>36</v>
      </c>
      <c r="L188" s="32">
        <f t="shared" si="5"/>
        <v>1</v>
      </c>
      <c r="M188" s="32">
        <f>INDEX(数值规划!$AL$33:$AL$42,(特技天赋!C188-1)*2+特技天赋!D188)</f>
        <v>6</v>
      </c>
      <c r="N188" s="31">
        <v>58</v>
      </c>
      <c r="Q188" s="32">
        <f>IF(特技天赋!F188&gt;0,INDEX(数值规划!$F$32:$F$63,(特技天赋!E188-1)*4+特技天赋!F188),E188)</f>
        <v>58</v>
      </c>
    </row>
    <row r="189" spans="1:17" ht="16.5" x14ac:dyDescent="0.2">
      <c r="A189" s="31">
        <v>186</v>
      </c>
      <c r="B189" s="31">
        <v>2</v>
      </c>
      <c r="C189" s="31">
        <v>5</v>
      </c>
      <c r="D189" s="31">
        <v>1</v>
      </c>
      <c r="E189" s="31">
        <v>2</v>
      </c>
      <c r="F189" s="31">
        <v>0</v>
      </c>
      <c r="G189" s="31" t="str">
        <f t="shared" si="4"/>
        <v>巨爵座大招_1线2号天赋解锁</v>
      </c>
      <c r="H189" s="32">
        <f>INDEX(数值规划!$AH$33:$AK$42,(特技天赋!C189-1)*2+特技天赋!D189,特技天赋!E189)</f>
        <v>43</v>
      </c>
      <c r="I189" s="32">
        <f>INDEX(数值规划!$N$32:$Y$231,(((C189-1)*2+(D189-1))*4+(E189-1))*5+F189+1,(INDEX($T$3:$AI$3,B189)-1)*3+1)</f>
        <v>18</v>
      </c>
      <c r="J189" s="32">
        <f>INDEX(数值规划!$N$32:$Y$231,(((C189-1)*2+(D189-1))*4+(E189-1))*5+F189+1,(INDEX($T$3:$AI$3,B189)-1)*3+2)</f>
        <v>18</v>
      </c>
      <c r="K189" s="32">
        <f>INDEX(数值规划!$N$32:$Y$231,(((C189-1)*2+(D189-1))*4+(E189-1))*5+F189+1,(INDEX($T$3:$AI$3,B189)-1)*3+3)</f>
        <v>18</v>
      </c>
      <c r="L189" s="32">
        <f t="shared" si="5"/>
        <v>3</v>
      </c>
      <c r="M189" s="32">
        <f>INDEX(数值规划!$AL$33:$AL$42,(特技天赋!C189-1)*2+特技天赋!D189)</f>
        <v>6</v>
      </c>
      <c r="N189" s="31">
        <v>2</v>
      </c>
      <c r="Q189" s="32">
        <f>IF(特技天赋!F189&gt;0,INDEX(数值规划!$F$32:$F$63,(特技天赋!E189-1)*4+特技天赋!F189),E189)</f>
        <v>2</v>
      </c>
    </row>
    <row r="190" spans="1:17" ht="16.5" x14ac:dyDescent="0.2">
      <c r="A190" s="31">
        <v>187</v>
      </c>
      <c r="B190" s="31">
        <v>2</v>
      </c>
      <c r="C190" s="31">
        <v>5</v>
      </c>
      <c r="D190" s="31">
        <v>1</v>
      </c>
      <c r="E190" s="31">
        <v>2</v>
      </c>
      <c r="F190" s="31">
        <v>1</v>
      </c>
      <c r="G190" s="31" t="str">
        <f t="shared" si="4"/>
        <v>巨爵座大招_1线2号天赋1级</v>
      </c>
      <c r="H190" s="32">
        <f>INDEX(数值规划!$AH$33:$AK$42,(特技天赋!C190-1)*2+特技天赋!D190,特技天赋!E190)</f>
        <v>43</v>
      </c>
      <c r="I190" s="32">
        <f>INDEX(数值规划!$N$32:$Y$231,(((C190-1)*2+(D190-1))*4+(E190-1))*5+F190+1,(INDEX($T$3:$AI$3,B190)-1)*3+1)</f>
        <v>24</v>
      </c>
      <c r="J190" s="32">
        <f>INDEX(数值规划!$N$32:$Y$231,(((C190-1)*2+(D190-1))*4+(E190-1))*5+F190+1,(INDEX($T$3:$AI$3,B190)-1)*3+2)</f>
        <v>24</v>
      </c>
      <c r="K190" s="32">
        <f>INDEX(数值规划!$N$32:$Y$231,(((C190-1)*2+(D190-1))*4+(E190-1))*5+F190+1,(INDEX($T$3:$AI$3,B190)-1)*3+3)</f>
        <v>24</v>
      </c>
      <c r="L190" s="32">
        <f t="shared" si="5"/>
        <v>3</v>
      </c>
      <c r="M190" s="32">
        <f>INDEX(数值规划!$AL$33:$AL$42,(特技天赋!C190-1)*2+特技天赋!D190)</f>
        <v>6</v>
      </c>
      <c r="N190" s="31">
        <v>24</v>
      </c>
      <c r="Q190" s="32">
        <f>IF(特技天赋!F190&gt;0,INDEX(数值规划!$F$32:$F$63,(特技天赋!E190-1)*4+特技天赋!F190),E190)</f>
        <v>24</v>
      </c>
    </row>
    <row r="191" spans="1:17" ht="16.5" x14ac:dyDescent="0.2">
      <c r="A191" s="31">
        <v>188</v>
      </c>
      <c r="B191" s="31">
        <v>2</v>
      </c>
      <c r="C191" s="31">
        <v>5</v>
      </c>
      <c r="D191" s="31">
        <v>1</v>
      </c>
      <c r="E191" s="31">
        <v>2</v>
      </c>
      <c r="F191" s="31">
        <v>2</v>
      </c>
      <c r="G191" s="31" t="str">
        <f t="shared" si="4"/>
        <v>巨爵座大招_1线2号天赋2级</v>
      </c>
      <c r="H191" s="32">
        <f>INDEX(数值规划!$AH$33:$AK$42,(特技天赋!C191-1)*2+特技天赋!D191,特技天赋!E191)</f>
        <v>43</v>
      </c>
      <c r="I191" s="32">
        <f>INDEX(数值规划!$N$32:$Y$231,(((C191-1)*2+(D191-1))*4+(E191-1))*5+F191+1,(INDEX($T$3:$AI$3,B191)-1)*3+1)</f>
        <v>30</v>
      </c>
      <c r="J191" s="32">
        <f>INDEX(数值规划!$N$32:$Y$231,(((C191-1)*2+(D191-1))*4+(E191-1))*5+F191+1,(INDEX($T$3:$AI$3,B191)-1)*3+2)</f>
        <v>30</v>
      </c>
      <c r="K191" s="32">
        <f>INDEX(数值规划!$N$32:$Y$231,(((C191-1)*2+(D191-1))*4+(E191-1))*5+F191+1,(INDEX($T$3:$AI$3,B191)-1)*3+3)</f>
        <v>30</v>
      </c>
      <c r="L191" s="32">
        <f t="shared" si="5"/>
        <v>3</v>
      </c>
      <c r="M191" s="32">
        <f>INDEX(数值规划!$AL$33:$AL$42,(特技天赋!C191-1)*2+特技天赋!D191)</f>
        <v>6</v>
      </c>
      <c r="N191" s="31">
        <v>36</v>
      </c>
      <c r="Q191" s="32">
        <f>IF(特技天赋!F191&gt;0,INDEX(数值规划!$F$32:$F$63,(特技天赋!E191-1)*4+特技天赋!F191),E191)</f>
        <v>36</v>
      </c>
    </row>
    <row r="192" spans="1:17" ht="16.5" x14ac:dyDescent="0.2">
      <c r="A192" s="31">
        <v>189</v>
      </c>
      <c r="B192" s="31">
        <v>2</v>
      </c>
      <c r="C192" s="31">
        <v>5</v>
      </c>
      <c r="D192" s="31">
        <v>1</v>
      </c>
      <c r="E192" s="31">
        <v>2</v>
      </c>
      <c r="F192" s="31">
        <v>3</v>
      </c>
      <c r="G192" s="31" t="str">
        <f t="shared" si="4"/>
        <v>巨爵座大招_1线2号天赋3级</v>
      </c>
      <c r="H192" s="32">
        <f>INDEX(数值规划!$AH$33:$AK$42,(特技天赋!C192-1)*2+特技天赋!D192,特技天赋!E192)</f>
        <v>43</v>
      </c>
      <c r="I192" s="32">
        <f>INDEX(数值规划!$N$32:$Y$231,(((C192-1)*2+(D192-1))*4+(E192-1))*5+F192+1,(INDEX($T$3:$AI$3,B192)-1)*3+1)</f>
        <v>36</v>
      </c>
      <c r="J192" s="32">
        <f>INDEX(数值规划!$N$32:$Y$231,(((C192-1)*2+(D192-1))*4+(E192-1))*5+F192+1,(INDEX($T$3:$AI$3,B192)-1)*3+2)</f>
        <v>36</v>
      </c>
      <c r="K192" s="32">
        <f>INDEX(数值规划!$N$32:$Y$231,(((C192-1)*2+(D192-1))*4+(E192-1))*5+F192+1,(INDEX($T$3:$AI$3,B192)-1)*3+3)</f>
        <v>36</v>
      </c>
      <c r="L192" s="32">
        <f t="shared" si="5"/>
        <v>3</v>
      </c>
      <c r="M192" s="32">
        <f>INDEX(数值规划!$AL$33:$AL$42,(特技天赋!C192-1)*2+特技天赋!D192)</f>
        <v>6</v>
      </c>
      <c r="N192" s="31">
        <v>48</v>
      </c>
      <c r="Q192" s="32">
        <f>IF(特技天赋!F192&gt;0,INDEX(数值规划!$F$32:$F$63,(特技天赋!E192-1)*4+特技天赋!F192),E192)</f>
        <v>48</v>
      </c>
    </row>
    <row r="193" spans="1:17" ht="16.5" x14ac:dyDescent="0.2">
      <c r="A193" s="31">
        <v>190</v>
      </c>
      <c r="B193" s="31">
        <v>2</v>
      </c>
      <c r="C193" s="31">
        <v>5</v>
      </c>
      <c r="D193" s="31">
        <v>1</v>
      </c>
      <c r="E193" s="31">
        <v>2</v>
      </c>
      <c r="F193" s="31">
        <v>4</v>
      </c>
      <c r="G193" s="31" t="str">
        <f t="shared" si="4"/>
        <v>巨爵座大招_1线2号天赋4级</v>
      </c>
      <c r="H193" s="32">
        <f>INDEX(数值规划!$AH$33:$AK$42,(特技天赋!C193-1)*2+特技天赋!D193,特技天赋!E193)</f>
        <v>43</v>
      </c>
      <c r="I193" s="32">
        <f>INDEX(数值规划!$N$32:$Y$231,(((C193-1)*2+(D193-1))*4+(E193-1))*5+F193+1,(INDEX($T$3:$AI$3,B193)-1)*3+1)</f>
        <v>42</v>
      </c>
      <c r="J193" s="32">
        <f>INDEX(数值规划!$N$32:$Y$231,(((C193-1)*2+(D193-1))*4+(E193-1))*5+F193+1,(INDEX($T$3:$AI$3,B193)-1)*3+2)</f>
        <v>42</v>
      </c>
      <c r="K193" s="32">
        <f>INDEX(数值规划!$N$32:$Y$231,(((C193-1)*2+(D193-1))*4+(E193-1))*5+F193+1,(INDEX($T$3:$AI$3,B193)-1)*3+3)</f>
        <v>42</v>
      </c>
      <c r="L193" s="32">
        <f t="shared" si="5"/>
        <v>3</v>
      </c>
      <c r="M193" s="32">
        <f>INDEX(数值规划!$AL$33:$AL$42,(特技天赋!C193-1)*2+特技天赋!D193)</f>
        <v>6</v>
      </c>
      <c r="N193" s="31">
        <v>72</v>
      </c>
      <c r="Q193" s="32">
        <f>IF(特技天赋!F193&gt;0,INDEX(数值规划!$F$32:$F$63,(特技天赋!E193-1)*4+特技天赋!F193),E193)</f>
        <v>72</v>
      </c>
    </row>
    <row r="194" spans="1:17" ht="16.5" x14ac:dyDescent="0.2">
      <c r="A194" s="31">
        <v>191</v>
      </c>
      <c r="B194" s="31">
        <v>2</v>
      </c>
      <c r="C194" s="31">
        <v>5</v>
      </c>
      <c r="D194" s="31">
        <v>2</v>
      </c>
      <c r="E194" s="31">
        <v>1</v>
      </c>
      <c r="F194" s="31">
        <v>0</v>
      </c>
      <c r="G194" s="31" t="str">
        <f t="shared" si="4"/>
        <v>巨爵座大招_2线1号天赋解锁</v>
      </c>
      <c r="H194" s="32">
        <f>INDEX(数值规划!$AH$33:$AK$42,(特技天赋!C194-1)*2+特技天赋!D194,特技天赋!E194)</f>
        <v>33</v>
      </c>
      <c r="I194" s="32">
        <f>INDEX(数值规划!$N$32:$Y$231,(((C194-1)*2+(D194-1))*4+(E194-1))*5+F194+1,(INDEX($T$3:$AI$3,B194)-1)*3+1)</f>
        <v>12</v>
      </c>
      <c r="J194" s="32">
        <f>INDEX(数值规划!$N$32:$Y$231,(((C194-1)*2+(D194-1))*4+(E194-1))*5+F194+1,(INDEX($T$3:$AI$3,B194)-1)*3+2)</f>
        <v>12</v>
      </c>
      <c r="K194" s="32">
        <f>INDEX(数值规划!$N$32:$Y$231,(((C194-1)*2+(D194-1))*4+(E194-1))*5+F194+1,(INDEX($T$3:$AI$3,B194)-1)*3+3)</f>
        <v>12</v>
      </c>
      <c r="L194" s="32">
        <f t="shared" si="5"/>
        <v>2</v>
      </c>
      <c r="M194" s="32">
        <f>INDEX(数值规划!$AL$33:$AL$42,(特技天赋!C194-1)*2+特技天赋!D194)</f>
        <v>2</v>
      </c>
      <c r="N194" s="31">
        <v>1</v>
      </c>
      <c r="Q194" s="32">
        <f>IF(特技天赋!F194&gt;0,INDEX(数值规划!$F$32:$F$63,(特技天赋!E194-1)*4+特技天赋!F194),E194)</f>
        <v>1</v>
      </c>
    </row>
    <row r="195" spans="1:17" ht="16.5" x14ac:dyDescent="0.2">
      <c r="A195" s="31">
        <v>192</v>
      </c>
      <c r="B195" s="31">
        <v>2</v>
      </c>
      <c r="C195" s="31">
        <v>5</v>
      </c>
      <c r="D195" s="31">
        <v>2</v>
      </c>
      <c r="E195" s="31">
        <v>1</v>
      </c>
      <c r="F195" s="31">
        <v>1</v>
      </c>
      <c r="G195" s="31" t="str">
        <f t="shared" si="4"/>
        <v>巨爵座大招_2线1号天赋1级</v>
      </c>
      <c r="H195" s="32">
        <f>INDEX(数值规划!$AH$33:$AK$42,(特技天赋!C195-1)*2+特技天赋!D195,特技天赋!E195)</f>
        <v>33</v>
      </c>
      <c r="I195" s="32">
        <f>INDEX(数值规划!$N$32:$Y$231,(((C195-1)*2+(D195-1))*4+(E195-1))*5+F195+1,(INDEX($T$3:$AI$3,B195)-1)*3+1)</f>
        <v>18</v>
      </c>
      <c r="J195" s="32">
        <f>INDEX(数值规划!$N$32:$Y$231,(((C195-1)*2+(D195-1))*4+(E195-1))*5+F195+1,(INDEX($T$3:$AI$3,B195)-1)*3+2)</f>
        <v>18</v>
      </c>
      <c r="K195" s="32">
        <f>INDEX(数值规划!$N$32:$Y$231,(((C195-1)*2+(D195-1))*4+(E195-1))*5+F195+1,(INDEX($T$3:$AI$3,B195)-1)*3+3)</f>
        <v>18</v>
      </c>
      <c r="L195" s="32">
        <f t="shared" si="5"/>
        <v>2</v>
      </c>
      <c r="M195" s="32">
        <f>INDEX(数值规划!$AL$33:$AL$42,(特技天赋!C195-1)*2+特技天赋!D195)</f>
        <v>2</v>
      </c>
      <c r="N195" s="31">
        <v>19</v>
      </c>
      <c r="Q195" s="32">
        <f>IF(特技天赋!F195&gt;0,INDEX(数值规划!$F$32:$F$63,(特技天赋!E195-1)*4+特技天赋!F195),E195)</f>
        <v>19</v>
      </c>
    </row>
    <row r="196" spans="1:17" ht="16.5" x14ac:dyDescent="0.2">
      <c r="A196" s="31">
        <v>193</v>
      </c>
      <c r="B196" s="31">
        <v>2</v>
      </c>
      <c r="C196" s="31">
        <v>5</v>
      </c>
      <c r="D196" s="31">
        <v>2</v>
      </c>
      <c r="E196" s="31">
        <v>1</v>
      </c>
      <c r="F196" s="31">
        <v>2</v>
      </c>
      <c r="G196" s="31" t="str">
        <f t="shared" si="4"/>
        <v>巨爵座大招_2线1号天赋2级</v>
      </c>
      <c r="H196" s="32">
        <f>INDEX(数值规划!$AH$33:$AK$42,(特技天赋!C196-1)*2+特技天赋!D196,特技天赋!E196)</f>
        <v>33</v>
      </c>
      <c r="I196" s="32">
        <f>INDEX(数值规划!$N$32:$Y$231,(((C196-1)*2+(D196-1))*4+(E196-1))*5+F196+1,(INDEX($T$3:$AI$3,B196)-1)*3+1)</f>
        <v>24</v>
      </c>
      <c r="J196" s="32">
        <f>INDEX(数值规划!$N$32:$Y$231,(((C196-1)*2+(D196-1))*4+(E196-1))*5+F196+1,(INDEX($T$3:$AI$3,B196)-1)*3+2)</f>
        <v>24</v>
      </c>
      <c r="K196" s="32">
        <f>INDEX(数值规划!$N$32:$Y$231,(((C196-1)*2+(D196-1))*4+(E196-1))*5+F196+1,(INDEX($T$3:$AI$3,B196)-1)*3+3)</f>
        <v>24</v>
      </c>
      <c r="L196" s="32">
        <f t="shared" si="5"/>
        <v>2</v>
      </c>
      <c r="M196" s="32">
        <f>INDEX(数值规划!$AL$33:$AL$42,(特技天赋!C196-1)*2+特技天赋!D196)</f>
        <v>2</v>
      </c>
      <c r="N196" s="31">
        <v>29</v>
      </c>
      <c r="Q196" s="32">
        <f>IF(特技天赋!F196&gt;0,INDEX(数值规划!$F$32:$F$63,(特技天赋!E196-1)*4+特技天赋!F196),E196)</f>
        <v>29</v>
      </c>
    </row>
    <row r="197" spans="1:17" ht="16.5" x14ac:dyDescent="0.2">
      <c r="A197" s="31">
        <v>194</v>
      </c>
      <c r="B197" s="31">
        <v>2</v>
      </c>
      <c r="C197" s="31">
        <v>5</v>
      </c>
      <c r="D197" s="31">
        <v>2</v>
      </c>
      <c r="E197" s="31">
        <v>1</v>
      </c>
      <c r="F197" s="31">
        <v>3</v>
      </c>
      <c r="G197" s="31" t="str">
        <f t="shared" ref="G197:G260" si="6">INDEX($T$4:$AI$4,B197)&amp;INDEX($T$5:$X$5,C197)&amp;"_"&amp;D197&amp;"线"&amp;E197&amp;"号天赋"&amp;IF(F197&gt;0,F197&amp;"级","解锁")</f>
        <v>巨爵座大招_2线1号天赋3级</v>
      </c>
      <c r="H197" s="32">
        <f>INDEX(数值规划!$AH$33:$AK$42,(特技天赋!C197-1)*2+特技天赋!D197,特技天赋!E197)</f>
        <v>33</v>
      </c>
      <c r="I197" s="32">
        <f>INDEX(数值规划!$N$32:$Y$231,(((C197-1)*2+(D197-1))*4+(E197-1))*5+F197+1,(INDEX($T$3:$AI$3,B197)-1)*3+1)</f>
        <v>30</v>
      </c>
      <c r="J197" s="32">
        <f>INDEX(数值规划!$N$32:$Y$231,(((C197-1)*2+(D197-1))*4+(E197-1))*5+F197+1,(INDEX($T$3:$AI$3,B197)-1)*3+2)</f>
        <v>30</v>
      </c>
      <c r="K197" s="32">
        <f>INDEX(数值规划!$N$32:$Y$231,(((C197-1)*2+(D197-1))*4+(E197-1))*5+F197+1,(INDEX($T$3:$AI$3,B197)-1)*3+3)</f>
        <v>30</v>
      </c>
      <c r="L197" s="32">
        <f t="shared" ref="L197:L260" si="7">(E197-1)*2+D197</f>
        <v>2</v>
      </c>
      <c r="M197" s="32">
        <f>INDEX(数值规划!$AL$33:$AL$42,(特技天赋!C197-1)*2+特技天赋!D197)</f>
        <v>2</v>
      </c>
      <c r="N197" s="31">
        <v>38</v>
      </c>
      <c r="Q197" s="32">
        <f>IF(特技天赋!F197&gt;0,INDEX(数值规划!$F$32:$F$63,(特技天赋!E197-1)*4+特技天赋!F197),E197)</f>
        <v>38</v>
      </c>
    </row>
    <row r="198" spans="1:17" ht="16.5" x14ac:dyDescent="0.2">
      <c r="A198" s="31">
        <v>195</v>
      </c>
      <c r="B198" s="31">
        <v>2</v>
      </c>
      <c r="C198" s="31">
        <v>5</v>
      </c>
      <c r="D198" s="31">
        <v>2</v>
      </c>
      <c r="E198" s="31">
        <v>1</v>
      </c>
      <c r="F198" s="31">
        <v>4</v>
      </c>
      <c r="G198" s="31" t="str">
        <f t="shared" si="6"/>
        <v>巨爵座大招_2线1号天赋4级</v>
      </c>
      <c r="H198" s="32">
        <f>INDEX(数值规划!$AH$33:$AK$42,(特技天赋!C198-1)*2+特技天赋!D198,特技天赋!E198)</f>
        <v>33</v>
      </c>
      <c r="I198" s="32">
        <f>INDEX(数值规划!$N$32:$Y$231,(((C198-1)*2+(D198-1))*4+(E198-1))*5+F198+1,(INDEX($T$3:$AI$3,B198)-1)*3+1)</f>
        <v>36</v>
      </c>
      <c r="J198" s="32">
        <f>INDEX(数值规划!$N$32:$Y$231,(((C198-1)*2+(D198-1))*4+(E198-1))*5+F198+1,(INDEX($T$3:$AI$3,B198)-1)*3+2)</f>
        <v>36</v>
      </c>
      <c r="K198" s="32">
        <f>INDEX(数值规划!$N$32:$Y$231,(((C198-1)*2+(D198-1))*4+(E198-1))*5+F198+1,(INDEX($T$3:$AI$3,B198)-1)*3+3)</f>
        <v>36</v>
      </c>
      <c r="L198" s="32">
        <f t="shared" si="7"/>
        <v>2</v>
      </c>
      <c r="M198" s="32">
        <f>INDEX(数值规划!$AL$33:$AL$42,(特技天赋!C198-1)*2+特技天赋!D198)</f>
        <v>2</v>
      </c>
      <c r="N198" s="31">
        <v>58</v>
      </c>
      <c r="Q198" s="32">
        <f>IF(特技天赋!F198&gt;0,INDEX(数值规划!$F$32:$F$63,(特技天赋!E198-1)*4+特技天赋!F198),E198)</f>
        <v>58</v>
      </c>
    </row>
    <row r="199" spans="1:17" ht="16.5" x14ac:dyDescent="0.2">
      <c r="A199" s="31">
        <v>196</v>
      </c>
      <c r="B199" s="31">
        <v>2</v>
      </c>
      <c r="C199" s="31">
        <v>5</v>
      </c>
      <c r="D199" s="31">
        <v>2</v>
      </c>
      <c r="E199" s="31">
        <v>2</v>
      </c>
      <c r="F199" s="31">
        <v>0</v>
      </c>
      <c r="G199" s="31" t="str">
        <f t="shared" si="6"/>
        <v>巨爵座大招_2线2号天赋解锁</v>
      </c>
      <c r="H199" s="32">
        <f>INDEX(数值规划!$AH$33:$AK$42,(特技天赋!C199-1)*2+特技天赋!D199,特技天赋!E199)</f>
        <v>53</v>
      </c>
      <c r="I199" s="32">
        <f>INDEX(数值规划!$N$32:$Y$231,(((C199-1)*2+(D199-1))*4+(E199-1))*5+F199+1,(INDEX($T$3:$AI$3,B199)-1)*3+1)</f>
        <v>18</v>
      </c>
      <c r="J199" s="32">
        <f>INDEX(数值规划!$N$32:$Y$231,(((C199-1)*2+(D199-1))*4+(E199-1))*5+F199+1,(INDEX($T$3:$AI$3,B199)-1)*3+2)</f>
        <v>18</v>
      </c>
      <c r="K199" s="32">
        <f>INDEX(数值规划!$N$32:$Y$231,(((C199-1)*2+(D199-1))*4+(E199-1))*5+F199+1,(INDEX($T$3:$AI$3,B199)-1)*3+3)</f>
        <v>18</v>
      </c>
      <c r="L199" s="32">
        <f t="shared" si="7"/>
        <v>4</v>
      </c>
      <c r="M199" s="32">
        <f>INDEX(数值规划!$AL$33:$AL$42,(特技天赋!C199-1)*2+特技天赋!D199)</f>
        <v>2</v>
      </c>
      <c r="N199" s="31">
        <v>2</v>
      </c>
      <c r="Q199" s="32">
        <f>IF(特技天赋!F199&gt;0,INDEX(数值规划!$F$32:$F$63,(特技天赋!E199-1)*4+特技天赋!F199),E199)</f>
        <v>2</v>
      </c>
    </row>
    <row r="200" spans="1:17" ht="16.5" x14ac:dyDescent="0.2">
      <c r="A200" s="31">
        <v>197</v>
      </c>
      <c r="B200" s="31">
        <v>2</v>
      </c>
      <c r="C200" s="31">
        <v>5</v>
      </c>
      <c r="D200" s="31">
        <v>2</v>
      </c>
      <c r="E200" s="31">
        <v>2</v>
      </c>
      <c r="F200" s="31">
        <v>1</v>
      </c>
      <c r="G200" s="31" t="str">
        <f t="shared" si="6"/>
        <v>巨爵座大招_2线2号天赋1级</v>
      </c>
      <c r="H200" s="32">
        <f>INDEX(数值规划!$AH$33:$AK$42,(特技天赋!C200-1)*2+特技天赋!D200,特技天赋!E200)</f>
        <v>53</v>
      </c>
      <c r="I200" s="32">
        <f>INDEX(数值规划!$N$32:$Y$231,(((C200-1)*2+(D200-1))*4+(E200-1))*5+F200+1,(INDEX($T$3:$AI$3,B200)-1)*3+1)</f>
        <v>24</v>
      </c>
      <c r="J200" s="32">
        <f>INDEX(数值规划!$N$32:$Y$231,(((C200-1)*2+(D200-1))*4+(E200-1))*5+F200+1,(INDEX($T$3:$AI$3,B200)-1)*3+2)</f>
        <v>24</v>
      </c>
      <c r="K200" s="32">
        <f>INDEX(数值规划!$N$32:$Y$231,(((C200-1)*2+(D200-1))*4+(E200-1))*5+F200+1,(INDEX($T$3:$AI$3,B200)-1)*3+3)</f>
        <v>24</v>
      </c>
      <c r="L200" s="32">
        <f t="shared" si="7"/>
        <v>4</v>
      </c>
      <c r="M200" s="32">
        <f>INDEX(数值规划!$AL$33:$AL$42,(特技天赋!C200-1)*2+特技天赋!D200)</f>
        <v>2</v>
      </c>
      <c r="N200" s="31">
        <v>24</v>
      </c>
      <c r="Q200" s="32">
        <f>IF(特技天赋!F200&gt;0,INDEX(数值规划!$F$32:$F$63,(特技天赋!E200-1)*4+特技天赋!F200),E200)</f>
        <v>24</v>
      </c>
    </row>
    <row r="201" spans="1:17" ht="16.5" x14ac:dyDescent="0.2">
      <c r="A201" s="31">
        <v>198</v>
      </c>
      <c r="B201" s="31">
        <v>2</v>
      </c>
      <c r="C201" s="31">
        <v>5</v>
      </c>
      <c r="D201" s="31">
        <v>2</v>
      </c>
      <c r="E201" s="31">
        <v>2</v>
      </c>
      <c r="F201" s="31">
        <v>2</v>
      </c>
      <c r="G201" s="31" t="str">
        <f t="shared" si="6"/>
        <v>巨爵座大招_2线2号天赋2级</v>
      </c>
      <c r="H201" s="32">
        <f>INDEX(数值规划!$AH$33:$AK$42,(特技天赋!C201-1)*2+特技天赋!D201,特技天赋!E201)</f>
        <v>53</v>
      </c>
      <c r="I201" s="32">
        <f>INDEX(数值规划!$N$32:$Y$231,(((C201-1)*2+(D201-1))*4+(E201-1))*5+F201+1,(INDEX($T$3:$AI$3,B201)-1)*3+1)</f>
        <v>30</v>
      </c>
      <c r="J201" s="32">
        <f>INDEX(数值规划!$N$32:$Y$231,(((C201-1)*2+(D201-1))*4+(E201-1))*5+F201+1,(INDEX($T$3:$AI$3,B201)-1)*3+2)</f>
        <v>30</v>
      </c>
      <c r="K201" s="32">
        <f>INDEX(数值规划!$N$32:$Y$231,(((C201-1)*2+(D201-1))*4+(E201-1))*5+F201+1,(INDEX($T$3:$AI$3,B201)-1)*3+3)</f>
        <v>30</v>
      </c>
      <c r="L201" s="32">
        <f t="shared" si="7"/>
        <v>4</v>
      </c>
      <c r="M201" s="32">
        <f>INDEX(数值规划!$AL$33:$AL$42,(特技天赋!C201-1)*2+特技天赋!D201)</f>
        <v>2</v>
      </c>
      <c r="N201" s="31">
        <v>36</v>
      </c>
      <c r="Q201" s="32">
        <f>IF(特技天赋!F201&gt;0,INDEX(数值规划!$F$32:$F$63,(特技天赋!E201-1)*4+特技天赋!F201),E201)</f>
        <v>36</v>
      </c>
    </row>
    <row r="202" spans="1:17" ht="16.5" x14ac:dyDescent="0.2">
      <c r="A202" s="31">
        <v>199</v>
      </c>
      <c r="B202" s="31">
        <v>2</v>
      </c>
      <c r="C202" s="31">
        <v>5</v>
      </c>
      <c r="D202" s="31">
        <v>2</v>
      </c>
      <c r="E202" s="31">
        <v>2</v>
      </c>
      <c r="F202" s="31">
        <v>3</v>
      </c>
      <c r="G202" s="31" t="str">
        <f t="shared" si="6"/>
        <v>巨爵座大招_2线2号天赋3级</v>
      </c>
      <c r="H202" s="32">
        <f>INDEX(数值规划!$AH$33:$AK$42,(特技天赋!C202-1)*2+特技天赋!D202,特技天赋!E202)</f>
        <v>53</v>
      </c>
      <c r="I202" s="32">
        <f>INDEX(数值规划!$N$32:$Y$231,(((C202-1)*2+(D202-1))*4+(E202-1))*5+F202+1,(INDEX($T$3:$AI$3,B202)-1)*3+1)</f>
        <v>36</v>
      </c>
      <c r="J202" s="32">
        <f>INDEX(数值规划!$N$32:$Y$231,(((C202-1)*2+(D202-1))*4+(E202-1))*5+F202+1,(INDEX($T$3:$AI$3,B202)-1)*3+2)</f>
        <v>36</v>
      </c>
      <c r="K202" s="32">
        <f>INDEX(数值规划!$N$32:$Y$231,(((C202-1)*2+(D202-1))*4+(E202-1))*5+F202+1,(INDEX($T$3:$AI$3,B202)-1)*3+3)</f>
        <v>36</v>
      </c>
      <c r="L202" s="32">
        <f t="shared" si="7"/>
        <v>4</v>
      </c>
      <c r="M202" s="32">
        <f>INDEX(数值规划!$AL$33:$AL$42,(特技天赋!C202-1)*2+特技天赋!D202)</f>
        <v>2</v>
      </c>
      <c r="N202" s="31">
        <v>48</v>
      </c>
      <c r="Q202" s="32">
        <f>IF(特技天赋!F202&gt;0,INDEX(数值规划!$F$32:$F$63,(特技天赋!E202-1)*4+特技天赋!F202),E202)</f>
        <v>48</v>
      </c>
    </row>
    <row r="203" spans="1:17" ht="16.5" x14ac:dyDescent="0.2">
      <c r="A203" s="31">
        <v>200</v>
      </c>
      <c r="B203" s="31">
        <v>2</v>
      </c>
      <c r="C203" s="31">
        <v>5</v>
      </c>
      <c r="D203" s="31">
        <v>2</v>
      </c>
      <c r="E203" s="31">
        <v>2</v>
      </c>
      <c r="F203" s="31">
        <v>4</v>
      </c>
      <c r="G203" s="31" t="str">
        <f t="shared" si="6"/>
        <v>巨爵座大招_2线2号天赋4级</v>
      </c>
      <c r="H203" s="32">
        <f>INDEX(数值规划!$AH$33:$AK$42,(特技天赋!C203-1)*2+特技天赋!D203,特技天赋!E203)</f>
        <v>53</v>
      </c>
      <c r="I203" s="32">
        <f>INDEX(数值规划!$N$32:$Y$231,(((C203-1)*2+(D203-1))*4+(E203-1))*5+F203+1,(INDEX($T$3:$AI$3,B203)-1)*3+1)</f>
        <v>42</v>
      </c>
      <c r="J203" s="32">
        <f>INDEX(数值规划!$N$32:$Y$231,(((C203-1)*2+(D203-1))*4+(E203-1))*5+F203+1,(INDEX($T$3:$AI$3,B203)-1)*3+2)</f>
        <v>42</v>
      </c>
      <c r="K203" s="32">
        <f>INDEX(数值规划!$N$32:$Y$231,(((C203-1)*2+(D203-1))*4+(E203-1))*5+F203+1,(INDEX($T$3:$AI$3,B203)-1)*3+3)</f>
        <v>42</v>
      </c>
      <c r="L203" s="32">
        <f t="shared" si="7"/>
        <v>4</v>
      </c>
      <c r="M203" s="32">
        <f>INDEX(数值规划!$AL$33:$AL$42,(特技天赋!C203-1)*2+特技天赋!D203)</f>
        <v>2</v>
      </c>
      <c r="N203" s="31">
        <v>72</v>
      </c>
      <c r="Q203" s="32">
        <f>IF(特技天赋!F203&gt;0,INDEX(数值规划!$F$32:$F$63,(特技天赋!E203-1)*4+特技天赋!F203),E203)</f>
        <v>72</v>
      </c>
    </row>
    <row r="204" spans="1:17" ht="16.5" x14ac:dyDescent="0.2">
      <c r="A204" s="31">
        <v>201</v>
      </c>
      <c r="B204" s="31">
        <v>3</v>
      </c>
      <c r="C204" s="31">
        <v>1</v>
      </c>
      <c r="D204" s="31">
        <v>1</v>
      </c>
      <c r="E204" s="31">
        <v>1</v>
      </c>
      <c r="F204" s="31">
        <v>0</v>
      </c>
      <c r="G204" s="31" t="str">
        <f t="shared" si="6"/>
        <v>天马座普攻_1线1号天赋解锁</v>
      </c>
      <c r="H204" s="32">
        <f>INDEX(数值规划!$AH$33:$AK$42,(特技天赋!C204-1)*2+特技天赋!D204,特技天赋!E204)</f>
        <v>15</v>
      </c>
      <c r="I204" s="32">
        <f>INDEX(数值规划!$N$32:$Y$231,(((C204-1)*2+(D204-1))*4+(E204-1))*5+F204+1,(INDEX($T$3:$AI$3,B204)-1)*3+1)</f>
        <v>14</v>
      </c>
      <c r="J204" s="32">
        <f>INDEX(数值规划!$N$32:$Y$231,(((C204-1)*2+(D204-1))*4+(E204-1))*5+F204+1,(INDEX($T$3:$AI$3,B204)-1)*3+2)</f>
        <v>0</v>
      </c>
      <c r="K204" s="32">
        <f>INDEX(数值规划!$N$32:$Y$231,(((C204-1)*2+(D204-1))*4+(E204-1))*5+F204+1,(INDEX($T$3:$AI$3,B204)-1)*3+3)</f>
        <v>14</v>
      </c>
      <c r="L204" s="32">
        <f t="shared" si="7"/>
        <v>1</v>
      </c>
      <c r="M204" s="32">
        <f>INDEX(数值规划!$AL$33:$AL$42,(特技天赋!C204-1)*2+特技天赋!D204)</f>
        <v>2</v>
      </c>
      <c r="N204" s="31">
        <v>1</v>
      </c>
      <c r="Q204" s="32">
        <f>IF(特技天赋!F204&gt;0,INDEX(数值规划!$F$32:$F$63,(特技天赋!E204-1)*4+特技天赋!F204),E204)</f>
        <v>1</v>
      </c>
    </row>
    <row r="205" spans="1:17" ht="16.5" x14ac:dyDescent="0.2">
      <c r="A205" s="31">
        <v>202</v>
      </c>
      <c r="B205" s="31">
        <v>3</v>
      </c>
      <c r="C205" s="31">
        <v>1</v>
      </c>
      <c r="D205" s="31">
        <v>1</v>
      </c>
      <c r="E205" s="31">
        <v>1</v>
      </c>
      <c r="F205" s="31">
        <v>1</v>
      </c>
      <c r="G205" s="31" t="str">
        <f t="shared" si="6"/>
        <v>天马座普攻_1线1号天赋1级</v>
      </c>
      <c r="H205" s="32">
        <f>INDEX(数值规划!$AH$33:$AK$42,(特技天赋!C205-1)*2+特技天赋!D205,特技天赋!E205)</f>
        <v>15</v>
      </c>
      <c r="I205" s="32">
        <f>INDEX(数值规划!$N$32:$Y$231,(((C205-1)*2+(D205-1))*4+(E205-1))*5+F205+1,(INDEX($T$3:$AI$3,B205)-1)*3+1)</f>
        <v>21</v>
      </c>
      <c r="J205" s="32">
        <f>INDEX(数值规划!$N$32:$Y$231,(((C205-1)*2+(D205-1))*4+(E205-1))*5+F205+1,(INDEX($T$3:$AI$3,B205)-1)*3+2)</f>
        <v>0</v>
      </c>
      <c r="K205" s="32">
        <f>INDEX(数值规划!$N$32:$Y$231,(((C205-1)*2+(D205-1))*4+(E205-1))*5+F205+1,(INDEX($T$3:$AI$3,B205)-1)*3+3)</f>
        <v>21</v>
      </c>
      <c r="L205" s="32">
        <f t="shared" si="7"/>
        <v>1</v>
      </c>
      <c r="M205" s="32">
        <f>INDEX(数值规划!$AL$33:$AL$42,(特技天赋!C205-1)*2+特技天赋!D205)</f>
        <v>2</v>
      </c>
      <c r="N205" s="31">
        <v>19</v>
      </c>
      <c r="Q205" s="32">
        <f>IF(特技天赋!F205&gt;0,INDEX(数值规划!$F$32:$F$63,(特技天赋!E205-1)*4+特技天赋!F205),E205)</f>
        <v>19</v>
      </c>
    </row>
    <row r="206" spans="1:17" ht="16.5" x14ac:dyDescent="0.2">
      <c r="A206" s="31">
        <v>203</v>
      </c>
      <c r="B206" s="31">
        <v>3</v>
      </c>
      <c r="C206" s="31">
        <v>1</v>
      </c>
      <c r="D206" s="31">
        <v>1</v>
      </c>
      <c r="E206" s="31">
        <v>1</v>
      </c>
      <c r="F206" s="31">
        <v>2</v>
      </c>
      <c r="G206" s="31" t="str">
        <f t="shared" si="6"/>
        <v>天马座普攻_1线1号天赋2级</v>
      </c>
      <c r="H206" s="32">
        <f>INDEX(数值规划!$AH$33:$AK$42,(特技天赋!C206-1)*2+特技天赋!D206,特技天赋!E206)</f>
        <v>15</v>
      </c>
      <c r="I206" s="32">
        <f>INDEX(数值规划!$N$32:$Y$231,(((C206-1)*2+(D206-1))*4+(E206-1))*5+F206+1,(INDEX($T$3:$AI$3,B206)-1)*3+1)</f>
        <v>28</v>
      </c>
      <c r="J206" s="32">
        <f>INDEX(数值规划!$N$32:$Y$231,(((C206-1)*2+(D206-1))*4+(E206-1))*5+F206+1,(INDEX($T$3:$AI$3,B206)-1)*3+2)</f>
        <v>0</v>
      </c>
      <c r="K206" s="32">
        <f>INDEX(数值规划!$N$32:$Y$231,(((C206-1)*2+(D206-1))*4+(E206-1))*5+F206+1,(INDEX($T$3:$AI$3,B206)-1)*3+3)</f>
        <v>28</v>
      </c>
      <c r="L206" s="32">
        <f t="shared" si="7"/>
        <v>1</v>
      </c>
      <c r="M206" s="32">
        <f>INDEX(数值规划!$AL$33:$AL$42,(特技天赋!C206-1)*2+特技天赋!D206)</f>
        <v>2</v>
      </c>
      <c r="N206" s="31">
        <v>29</v>
      </c>
      <c r="Q206" s="32">
        <f>IF(特技天赋!F206&gt;0,INDEX(数值规划!$F$32:$F$63,(特技天赋!E206-1)*4+特技天赋!F206),E206)</f>
        <v>29</v>
      </c>
    </row>
    <row r="207" spans="1:17" ht="16.5" x14ac:dyDescent="0.2">
      <c r="A207" s="31">
        <v>204</v>
      </c>
      <c r="B207" s="31">
        <v>3</v>
      </c>
      <c r="C207" s="31">
        <v>1</v>
      </c>
      <c r="D207" s="31">
        <v>1</v>
      </c>
      <c r="E207" s="31">
        <v>1</v>
      </c>
      <c r="F207" s="31">
        <v>3</v>
      </c>
      <c r="G207" s="31" t="str">
        <f t="shared" si="6"/>
        <v>天马座普攻_1线1号天赋3级</v>
      </c>
      <c r="H207" s="32">
        <f>INDEX(数值规划!$AH$33:$AK$42,(特技天赋!C207-1)*2+特技天赋!D207,特技天赋!E207)</f>
        <v>15</v>
      </c>
      <c r="I207" s="32">
        <f>INDEX(数值规划!$N$32:$Y$231,(((C207-1)*2+(D207-1))*4+(E207-1))*5+F207+1,(INDEX($T$3:$AI$3,B207)-1)*3+1)</f>
        <v>35</v>
      </c>
      <c r="J207" s="32">
        <f>INDEX(数值规划!$N$32:$Y$231,(((C207-1)*2+(D207-1))*4+(E207-1))*5+F207+1,(INDEX($T$3:$AI$3,B207)-1)*3+2)</f>
        <v>0</v>
      </c>
      <c r="K207" s="32">
        <f>INDEX(数值规划!$N$32:$Y$231,(((C207-1)*2+(D207-1))*4+(E207-1))*5+F207+1,(INDEX($T$3:$AI$3,B207)-1)*3+3)</f>
        <v>35</v>
      </c>
      <c r="L207" s="32">
        <f t="shared" si="7"/>
        <v>1</v>
      </c>
      <c r="M207" s="32">
        <f>INDEX(数值规划!$AL$33:$AL$42,(特技天赋!C207-1)*2+特技天赋!D207)</f>
        <v>2</v>
      </c>
      <c r="N207" s="31">
        <v>38</v>
      </c>
      <c r="Q207" s="32">
        <f>IF(特技天赋!F207&gt;0,INDEX(数值规划!$F$32:$F$63,(特技天赋!E207-1)*4+特技天赋!F207),E207)</f>
        <v>38</v>
      </c>
    </row>
    <row r="208" spans="1:17" ht="16.5" x14ac:dyDescent="0.2">
      <c r="A208" s="31">
        <v>205</v>
      </c>
      <c r="B208" s="31">
        <v>3</v>
      </c>
      <c r="C208" s="31">
        <v>1</v>
      </c>
      <c r="D208" s="31">
        <v>1</v>
      </c>
      <c r="E208" s="31">
        <v>1</v>
      </c>
      <c r="F208" s="31">
        <v>4</v>
      </c>
      <c r="G208" s="31" t="str">
        <f t="shared" si="6"/>
        <v>天马座普攻_1线1号天赋4级</v>
      </c>
      <c r="H208" s="32">
        <f>INDEX(数值规划!$AH$33:$AK$42,(特技天赋!C208-1)*2+特技天赋!D208,特技天赋!E208)</f>
        <v>15</v>
      </c>
      <c r="I208" s="32">
        <f>INDEX(数值规划!$N$32:$Y$231,(((C208-1)*2+(D208-1))*4+(E208-1))*5+F208+1,(INDEX($T$3:$AI$3,B208)-1)*3+1)</f>
        <v>42</v>
      </c>
      <c r="J208" s="32">
        <f>INDEX(数值规划!$N$32:$Y$231,(((C208-1)*2+(D208-1))*4+(E208-1))*5+F208+1,(INDEX($T$3:$AI$3,B208)-1)*3+2)</f>
        <v>0</v>
      </c>
      <c r="K208" s="32">
        <f>INDEX(数值规划!$N$32:$Y$231,(((C208-1)*2+(D208-1))*4+(E208-1))*5+F208+1,(INDEX($T$3:$AI$3,B208)-1)*3+3)</f>
        <v>42</v>
      </c>
      <c r="L208" s="32">
        <f t="shared" si="7"/>
        <v>1</v>
      </c>
      <c r="M208" s="32">
        <f>INDEX(数值规划!$AL$33:$AL$42,(特技天赋!C208-1)*2+特技天赋!D208)</f>
        <v>2</v>
      </c>
      <c r="N208" s="31">
        <v>58</v>
      </c>
      <c r="Q208" s="32">
        <f>IF(特技天赋!F208&gt;0,INDEX(数值规划!$F$32:$F$63,(特技天赋!E208-1)*4+特技天赋!F208),E208)</f>
        <v>58</v>
      </c>
    </row>
    <row r="209" spans="1:17" ht="16.5" x14ac:dyDescent="0.2">
      <c r="A209" s="31">
        <v>206</v>
      </c>
      <c r="B209" s="31">
        <v>3</v>
      </c>
      <c r="C209" s="31">
        <v>1</v>
      </c>
      <c r="D209" s="31">
        <v>1</v>
      </c>
      <c r="E209" s="31">
        <v>2</v>
      </c>
      <c r="F209" s="31">
        <v>0</v>
      </c>
      <c r="G209" s="31" t="str">
        <f t="shared" si="6"/>
        <v>天马座普攻_1线2号天赋解锁</v>
      </c>
      <c r="H209" s="32">
        <f>INDEX(数值规划!$AH$33:$AK$42,(特技天赋!C209-1)*2+特技天赋!D209,特技天赋!E209)</f>
        <v>35</v>
      </c>
      <c r="I209" s="32">
        <f>INDEX(数值规划!$N$32:$Y$231,(((C209-1)*2+(D209-1))*4+(E209-1))*5+F209+1,(INDEX($T$3:$AI$3,B209)-1)*3+1)</f>
        <v>21</v>
      </c>
      <c r="J209" s="32">
        <f>INDEX(数值规划!$N$32:$Y$231,(((C209-1)*2+(D209-1))*4+(E209-1))*5+F209+1,(INDEX($T$3:$AI$3,B209)-1)*3+2)</f>
        <v>0</v>
      </c>
      <c r="K209" s="32">
        <f>INDEX(数值规划!$N$32:$Y$231,(((C209-1)*2+(D209-1))*4+(E209-1))*5+F209+1,(INDEX($T$3:$AI$3,B209)-1)*3+3)</f>
        <v>21</v>
      </c>
      <c r="L209" s="32">
        <f t="shared" si="7"/>
        <v>3</v>
      </c>
      <c r="M209" s="32">
        <f>INDEX(数值规划!$AL$33:$AL$42,(特技天赋!C209-1)*2+特技天赋!D209)</f>
        <v>2</v>
      </c>
      <c r="N209" s="31">
        <v>2</v>
      </c>
      <c r="Q209" s="32">
        <f>IF(特技天赋!F209&gt;0,INDEX(数值规划!$F$32:$F$63,(特技天赋!E209-1)*4+特技天赋!F209),E209)</f>
        <v>2</v>
      </c>
    </row>
    <row r="210" spans="1:17" ht="16.5" x14ac:dyDescent="0.2">
      <c r="A210" s="31">
        <v>207</v>
      </c>
      <c r="B210" s="31">
        <v>3</v>
      </c>
      <c r="C210" s="31">
        <v>1</v>
      </c>
      <c r="D210" s="31">
        <v>1</v>
      </c>
      <c r="E210" s="31">
        <v>2</v>
      </c>
      <c r="F210" s="31">
        <v>1</v>
      </c>
      <c r="G210" s="31" t="str">
        <f t="shared" si="6"/>
        <v>天马座普攻_1线2号天赋1级</v>
      </c>
      <c r="H210" s="32">
        <f>INDEX(数值规划!$AH$33:$AK$42,(特技天赋!C210-1)*2+特技天赋!D210,特技天赋!E210)</f>
        <v>35</v>
      </c>
      <c r="I210" s="32">
        <f>INDEX(数值规划!$N$32:$Y$231,(((C210-1)*2+(D210-1))*4+(E210-1))*5+F210+1,(INDEX($T$3:$AI$3,B210)-1)*3+1)</f>
        <v>28</v>
      </c>
      <c r="J210" s="32">
        <f>INDEX(数值规划!$N$32:$Y$231,(((C210-1)*2+(D210-1))*4+(E210-1))*5+F210+1,(INDEX($T$3:$AI$3,B210)-1)*3+2)</f>
        <v>0</v>
      </c>
      <c r="K210" s="32">
        <f>INDEX(数值规划!$N$32:$Y$231,(((C210-1)*2+(D210-1))*4+(E210-1))*5+F210+1,(INDEX($T$3:$AI$3,B210)-1)*3+3)</f>
        <v>28</v>
      </c>
      <c r="L210" s="32">
        <f t="shared" si="7"/>
        <v>3</v>
      </c>
      <c r="M210" s="32">
        <f>INDEX(数值规划!$AL$33:$AL$42,(特技天赋!C210-1)*2+特技天赋!D210)</f>
        <v>2</v>
      </c>
      <c r="N210" s="31">
        <v>24</v>
      </c>
      <c r="Q210" s="32">
        <f>IF(特技天赋!F210&gt;0,INDEX(数值规划!$F$32:$F$63,(特技天赋!E210-1)*4+特技天赋!F210),E210)</f>
        <v>24</v>
      </c>
    </row>
    <row r="211" spans="1:17" ht="16.5" x14ac:dyDescent="0.2">
      <c r="A211" s="31">
        <v>208</v>
      </c>
      <c r="B211" s="31">
        <v>3</v>
      </c>
      <c r="C211" s="31">
        <v>1</v>
      </c>
      <c r="D211" s="31">
        <v>1</v>
      </c>
      <c r="E211" s="31">
        <v>2</v>
      </c>
      <c r="F211" s="31">
        <v>2</v>
      </c>
      <c r="G211" s="31" t="str">
        <f t="shared" si="6"/>
        <v>天马座普攻_1线2号天赋2级</v>
      </c>
      <c r="H211" s="32">
        <f>INDEX(数值规划!$AH$33:$AK$42,(特技天赋!C211-1)*2+特技天赋!D211,特技天赋!E211)</f>
        <v>35</v>
      </c>
      <c r="I211" s="32">
        <f>INDEX(数值规划!$N$32:$Y$231,(((C211-1)*2+(D211-1))*4+(E211-1))*5+F211+1,(INDEX($T$3:$AI$3,B211)-1)*3+1)</f>
        <v>35</v>
      </c>
      <c r="J211" s="32">
        <f>INDEX(数值规划!$N$32:$Y$231,(((C211-1)*2+(D211-1))*4+(E211-1))*5+F211+1,(INDEX($T$3:$AI$3,B211)-1)*3+2)</f>
        <v>0</v>
      </c>
      <c r="K211" s="32">
        <f>INDEX(数值规划!$N$32:$Y$231,(((C211-1)*2+(D211-1))*4+(E211-1))*5+F211+1,(INDEX($T$3:$AI$3,B211)-1)*3+3)</f>
        <v>35</v>
      </c>
      <c r="L211" s="32">
        <f t="shared" si="7"/>
        <v>3</v>
      </c>
      <c r="M211" s="32">
        <f>INDEX(数值规划!$AL$33:$AL$42,(特技天赋!C211-1)*2+特技天赋!D211)</f>
        <v>2</v>
      </c>
      <c r="N211" s="31">
        <v>36</v>
      </c>
      <c r="Q211" s="32">
        <f>IF(特技天赋!F211&gt;0,INDEX(数值规划!$F$32:$F$63,(特技天赋!E211-1)*4+特技天赋!F211),E211)</f>
        <v>36</v>
      </c>
    </row>
    <row r="212" spans="1:17" ht="16.5" x14ac:dyDescent="0.2">
      <c r="A212" s="31">
        <v>209</v>
      </c>
      <c r="B212" s="31">
        <v>3</v>
      </c>
      <c r="C212" s="31">
        <v>1</v>
      </c>
      <c r="D212" s="31">
        <v>1</v>
      </c>
      <c r="E212" s="31">
        <v>2</v>
      </c>
      <c r="F212" s="31">
        <v>3</v>
      </c>
      <c r="G212" s="31" t="str">
        <f t="shared" si="6"/>
        <v>天马座普攻_1线2号天赋3级</v>
      </c>
      <c r="H212" s="32">
        <f>INDEX(数值规划!$AH$33:$AK$42,(特技天赋!C212-1)*2+特技天赋!D212,特技天赋!E212)</f>
        <v>35</v>
      </c>
      <c r="I212" s="32">
        <f>INDEX(数值规划!$N$32:$Y$231,(((C212-1)*2+(D212-1))*4+(E212-1))*5+F212+1,(INDEX($T$3:$AI$3,B212)-1)*3+1)</f>
        <v>42</v>
      </c>
      <c r="J212" s="32">
        <f>INDEX(数值规划!$N$32:$Y$231,(((C212-1)*2+(D212-1))*4+(E212-1))*5+F212+1,(INDEX($T$3:$AI$3,B212)-1)*3+2)</f>
        <v>0</v>
      </c>
      <c r="K212" s="32">
        <f>INDEX(数值规划!$N$32:$Y$231,(((C212-1)*2+(D212-1))*4+(E212-1))*5+F212+1,(INDEX($T$3:$AI$3,B212)-1)*3+3)</f>
        <v>42</v>
      </c>
      <c r="L212" s="32">
        <f t="shared" si="7"/>
        <v>3</v>
      </c>
      <c r="M212" s="32">
        <f>INDEX(数值规划!$AL$33:$AL$42,(特技天赋!C212-1)*2+特技天赋!D212)</f>
        <v>2</v>
      </c>
      <c r="N212" s="31">
        <v>48</v>
      </c>
      <c r="Q212" s="32">
        <f>IF(特技天赋!F212&gt;0,INDEX(数值规划!$F$32:$F$63,(特技天赋!E212-1)*4+特技天赋!F212),E212)</f>
        <v>48</v>
      </c>
    </row>
    <row r="213" spans="1:17" ht="16.5" x14ac:dyDescent="0.2">
      <c r="A213" s="31">
        <v>210</v>
      </c>
      <c r="B213" s="31">
        <v>3</v>
      </c>
      <c r="C213" s="31">
        <v>1</v>
      </c>
      <c r="D213" s="31">
        <v>1</v>
      </c>
      <c r="E213" s="31">
        <v>2</v>
      </c>
      <c r="F213" s="31">
        <v>4</v>
      </c>
      <c r="G213" s="31" t="str">
        <f t="shared" si="6"/>
        <v>天马座普攻_1线2号天赋4级</v>
      </c>
      <c r="H213" s="32">
        <f>INDEX(数值规划!$AH$33:$AK$42,(特技天赋!C213-1)*2+特技天赋!D213,特技天赋!E213)</f>
        <v>35</v>
      </c>
      <c r="I213" s="32">
        <f>INDEX(数值规划!$N$32:$Y$231,(((C213-1)*2+(D213-1))*4+(E213-1))*5+F213+1,(INDEX($T$3:$AI$3,B213)-1)*3+1)</f>
        <v>49</v>
      </c>
      <c r="J213" s="32">
        <f>INDEX(数值规划!$N$32:$Y$231,(((C213-1)*2+(D213-1))*4+(E213-1))*5+F213+1,(INDEX($T$3:$AI$3,B213)-1)*3+2)</f>
        <v>0</v>
      </c>
      <c r="K213" s="32">
        <f>INDEX(数值规划!$N$32:$Y$231,(((C213-1)*2+(D213-1))*4+(E213-1))*5+F213+1,(INDEX($T$3:$AI$3,B213)-1)*3+3)</f>
        <v>49</v>
      </c>
      <c r="L213" s="32">
        <f t="shared" si="7"/>
        <v>3</v>
      </c>
      <c r="M213" s="32">
        <f>INDEX(数值规划!$AL$33:$AL$42,(特技天赋!C213-1)*2+特技天赋!D213)</f>
        <v>2</v>
      </c>
      <c r="N213" s="31">
        <v>72</v>
      </c>
      <c r="Q213" s="32">
        <f>IF(特技天赋!F213&gt;0,INDEX(数值规划!$F$32:$F$63,(特技天赋!E213-1)*4+特技天赋!F213),E213)</f>
        <v>72</v>
      </c>
    </row>
    <row r="214" spans="1:17" ht="16.5" x14ac:dyDescent="0.2">
      <c r="A214" s="31">
        <v>211</v>
      </c>
      <c r="B214" s="31">
        <v>3</v>
      </c>
      <c r="C214" s="31">
        <v>1</v>
      </c>
      <c r="D214" s="31">
        <v>2</v>
      </c>
      <c r="E214" s="31">
        <v>1</v>
      </c>
      <c r="F214" s="31">
        <v>0</v>
      </c>
      <c r="G214" s="31" t="str">
        <f t="shared" si="6"/>
        <v>天马座普攻_2线1号天赋解锁</v>
      </c>
      <c r="H214" s="32">
        <f>INDEX(数值规划!$AH$33:$AK$42,(特技天赋!C214-1)*2+特技天赋!D214,特技天赋!E214)</f>
        <v>25</v>
      </c>
      <c r="I214" s="32">
        <f>INDEX(数值规划!$N$32:$Y$231,(((C214-1)*2+(D214-1))*4+(E214-1))*5+F214+1,(INDEX($T$3:$AI$3,B214)-1)*3+1)</f>
        <v>0</v>
      </c>
      <c r="J214" s="32">
        <f>INDEX(数值规划!$N$32:$Y$231,(((C214-1)*2+(D214-1))*4+(E214-1))*5+F214+1,(INDEX($T$3:$AI$3,B214)-1)*3+2)</f>
        <v>14</v>
      </c>
      <c r="K214" s="32">
        <f>INDEX(数值规划!$N$32:$Y$231,(((C214-1)*2+(D214-1))*4+(E214-1))*5+F214+1,(INDEX($T$3:$AI$3,B214)-1)*3+3)</f>
        <v>14</v>
      </c>
      <c r="L214" s="32">
        <f t="shared" si="7"/>
        <v>2</v>
      </c>
      <c r="M214" s="32">
        <f>INDEX(数值规划!$AL$33:$AL$42,(特技天赋!C214-1)*2+特技天赋!D214)</f>
        <v>3</v>
      </c>
      <c r="N214" s="31">
        <v>1</v>
      </c>
      <c r="Q214" s="32">
        <f>IF(特技天赋!F214&gt;0,INDEX(数值规划!$F$32:$F$63,(特技天赋!E214-1)*4+特技天赋!F214),E214)</f>
        <v>1</v>
      </c>
    </row>
    <row r="215" spans="1:17" ht="16.5" x14ac:dyDescent="0.2">
      <c r="A215" s="31">
        <v>212</v>
      </c>
      <c r="B215" s="31">
        <v>3</v>
      </c>
      <c r="C215" s="31">
        <v>1</v>
      </c>
      <c r="D215" s="31">
        <v>2</v>
      </c>
      <c r="E215" s="31">
        <v>1</v>
      </c>
      <c r="F215" s="31">
        <v>1</v>
      </c>
      <c r="G215" s="31" t="str">
        <f t="shared" si="6"/>
        <v>天马座普攻_2线1号天赋1级</v>
      </c>
      <c r="H215" s="32">
        <f>INDEX(数值规划!$AH$33:$AK$42,(特技天赋!C215-1)*2+特技天赋!D215,特技天赋!E215)</f>
        <v>25</v>
      </c>
      <c r="I215" s="32">
        <f>INDEX(数值规划!$N$32:$Y$231,(((C215-1)*2+(D215-1))*4+(E215-1))*5+F215+1,(INDEX($T$3:$AI$3,B215)-1)*3+1)</f>
        <v>0</v>
      </c>
      <c r="J215" s="32">
        <f>INDEX(数值规划!$N$32:$Y$231,(((C215-1)*2+(D215-1))*4+(E215-1))*5+F215+1,(INDEX($T$3:$AI$3,B215)-1)*3+2)</f>
        <v>21</v>
      </c>
      <c r="K215" s="32">
        <f>INDEX(数值规划!$N$32:$Y$231,(((C215-1)*2+(D215-1))*4+(E215-1))*5+F215+1,(INDEX($T$3:$AI$3,B215)-1)*3+3)</f>
        <v>21</v>
      </c>
      <c r="L215" s="32">
        <f t="shared" si="7"/>
        <v>2</v>
      </c>
      <c r="M215" s="32">
        <f>INDEX(数值规划!$AL$33:$AL$42,(特技天赋!C215-1)*2+特技天赋!D215)</f>
        <v>3</v>
      </c>
      <c r="N215" s="31">
        <v>19</v>
      </c>
      <c r="Q215" s="32">
        <f>IF(特技天赋!F215&gt;0,INDEX(数值规划!$F$32:$F$63,(特技天赋!E215-1)*4+特技天赋!F215),E215)</f>
        <v>19</v>
      </c>
    </row>
    <row r="216" spans="1:17" ht="16.5" x14ac:dyDescent="0.2">
      <c r="A216" s="31">
        <v>213</v>
      </c>
      <c r="B216" s="31">
        <v>3</v>
      </c>
      <c r="C216" s="31">
        <v>1</v>
      </c>
      <c r="D216" s="31">
        <v>2</v>
      </c>
      <c r="E216" s="31">
        <v>1</v>
      </c>
      <c r="F216" s="31">
        <v>2</v>
      </c>
      <c r="G216" s="31" t="str">
        <f t="shared" si="6"/>
        <v>天马座普攻_2线1号天赋2级</v>
      </c>
      <c r="H216" s="32">
        <f>INDEX(数值规划!$AH$33:$AK$42,(特技天赋!C216-1)*2+特技天赋!D216,特技天赋!E216)</f>
        <v>25</v>
      </c>
      <c r="I216" s="32">
        <f>INDEX(数值规划!$N$32:$Y$231,(((C216-1)*2+(D216-1))*4+(E216-1))*5+F216+1,(INDEX($T$3:$AI$3,B216)-1)*3+1)</f>
        <v>0</v>
      </c>
      <c r="J216" s="32">
        <f>INDEX(数值规划!$N$32:$Y$231,(((C216-1)*2+(D216-1))*4+(E216-1))*5+F216+1,(INDEX($T$3:$AI$3,B216)-1)*3+2)</f>
        <v>28</v>
      </c>
      <c r="K216" s="32">
        <f>INDEX(数值规划!$N$32:$Y$231,(((C216-1)*2+(D216-1))*4+(E216-1))*5+F216+1,(INDEX($T$3:$AI$3,B216)-1)*3+3)</f>
        <v>28</v>
      </c>
      <c r="L216" s="32">
        <f t="shared" si="7"/>
        <v>2</v>
      </c>
      <c r="M216" s="32">
        <f>INDEX(数值规划!$AL$33:$AL$42,(特技天赋!C216-1)*2+特技天赋!D216)</f>
        <v>3</v>
      </c>
      <c r="N216" s="31">
        <v>29</v>
      </c>
      <c r="Q216" s="32">
        <f>IF(特技天赋!F216&gt;0,INDEX(数值规划!$F$32:$F$63,(特技天赋!E216-1)*4+特技天赋!F216),E216)</f>
        <v>29</v>
      </c>
    </row>
    <row r="217" spans="1:17" ht="16.5" x14ac:dyDescent="0.2">
      <c r="A217" s="31">
        <v>214</v>
      </c>
      <c r="B217" s="31">
        <v>3</v>
      </c>
      <c r="C217" s="31">
        <v>1</v>
      </c>
      <c r="D217" s="31">
        <v>2</v>
      </c>
      <c r="E217" s="31">
        <v>1</v>
      </c>
      <c r="F217" s="31">
        <v>3</v>
      </c>
      <c r="G217" s="31" t="str">
        <f t="shared" si="6"/>
        <v>天马座普攻_2线1号天赋3级</v>
      </c>
      <c r="H217" s="32">
        <f>INDEX(数值规划!$AH$33:$AK$42,(特技天赋!C217-1)*2+特技天赋!D217,特技天赋!E217)</f>
        <v>25</v>
      </c>
      <c r="I217" s="32">
        <f>INDEX(数值规划!$N$32:$Y$231,(((C217-1)*2+(D217-1))*4+(E217-1))*5+F217+1,(INDEX($T$3:$AI$3,B217)-1)*3+1)</f>
        <v>0</v>
      </c>
      <c r="J217" s="32">
        <f>INDEX(数值规划!$N$32:$Y$231,(((C217-1)*2+(D217-1))*4+(E217-1))*5+F217+1,(INDEX($T$3:$AI$3,B217)-1)*3+2)</f>
        <v>35</v>
      </c>
      <c r="K217" s="32">
        <f>INDEX(数值规划!$N$32:$Y$231,(((C217-1)*2+(D217-1))*4+(E217-1))*5+F217+1,(INDEX($T$3:$AI$3,B217)-1)*3+3)</f>
        <v>35</v>
      </c>
      <c r="L217" s="32">
        <f t="shared" si="7"/>
        <v>2</v>
      </c>
      <c r="M217" s="32">
        <f>INDEX(数值规划!$AL$33:$AL$42,(特技天赋!C217-1)*2+特技天赋!D217)</f>
        <v>3</v>
      </c>
      <c r="N217" s="31">
        <v>38</v>
      </c>
      <c r="Q217" s="32">
        <f>IF(特技天赋!F217&gt;0,INDEX(数值规划!$F$32:$F$63,(特技天赋!E217-1)*4+特技天赋!F217),E217)</f>
        <v>38</v>
      </c>
    </row>
    <row r="218" spans="1:17" ht="16.5" x14ac:dyDescent="0.2">
      <c r="A218" s="31">
        <v>215</v>
      </c>
      <c r="B218" s="31">
        <v>3</v>
      </c>
      <c r="C218" s="31">
        <v>1</v>
      </c>
      <c r="D218" s="31">
        <v>2</v>
      </c>
      <c r="E218" s="31">
        <v>1</v>
      </c>
      <c r="F218" s="31">
        <v>4</v>
      </c>
      <c r="G218" s="31" t="str">
        <f t="shared" si="6"/>
        <v>天马座普攻_2线1号天赋4级</v>
      </c>
      <c r="H218" s="32">
        <f>INDEX(数值规划!$AH$33:$AK$42,(特技天赋!C218-1)*2+特技天赋!D218,特技天赋!E218)</f>
        <v>25</v>
      </c>
      <c r="I218" s="32">
        <f>INDEX(数值规划!$N$32:$Y$231,(((C218-1)*2+(D218-1))*4+(E218-1))*5+F218+1,(INDEX($T$3:$AI$3,B218)-1)*3+1)</f>
        <v>0</v>
      </c>
      <c r="J218" s="32">
        <f>INDEX(数值规划!$N$32:$Y$231,(((C218-1)*2+(D218-1))*4+(E218-1))*5+F218+1,(INDEX($T$3:$AI$3,B218)-1)*3+2)</f>
        <v>42</v>
      </c>
      <c r="K218" s="32">
        <f>INDEX(数值规划!$N$32:$Y$231,(((C218-1)*2+(D218-1))*4+(E218-1))*5+F218+1,(INDEX($T$3:$AI$3,B218)-1)*3+3)</f>
        <v>42</v>
      </c>
      <c r="L218" s="32">
        <f t="shared" si="7"/>
        <v>2</v>
      </c>
      <c r="M218" s="32">
        <f>INDEX(数值规划!$AL$33:$AL$42,(特技天赋!C218-1)*2+特技天赋!D218)</f>
        <v>3</v>
      </c>
      <c r="N218" s="31">
        <v>58</v>
      </c>
      <c r="Q218" s="32">
        <f>IF(特技天赋!F218&gt;0,INDEX(数值规划!$F$32:$F$63,(特技天赋!E218-1)*4+特技天赋!F218),E218)</f>
        <v>58</v>
      </c>
    </row>
    <row r="219" spans="1:17" ht="16.5" x14ac:dyDescent="0.2">
      <c r="A219" s="31">
        <v>216</v>
      </c>
      <c r="B219" s="31">
        <v>3</v>
      </c>
      <c r="C219" s="31">
        <v>1</v>
      </c>
      <c r="D219" s="31">
        <v>2</v>
      </c>
      <c r="E219" s="31">
        <v>2</v>
      </c>
      <c r="F219" s="31">
        <v>0</v>
      </c>
      <c r="G219" s="31" t="str">
        <f t="shared" si="6"/>
        <v>天马座普攻_2线2号天赋解锁</v>
      </c>
      <c r="H219" s="32">
        <f>INDEX(数值规划!$AH$33:$AK$42,(特技天赋!C219-1)*2+特技天赋!D219,特技天赋!E219)</f>
        <v>45</v>
      </c>
      <c r="I219" s="32">
        <f>INDEX(数值规划!$N$32:$Y$231,(((C219-1)*2+(D219-1))*4+(E219-1))*5+F219+1,(INDEX($T$3:$AI$3,B219)-1)*3+1)</f>
        <v>0</v>
      </c>
      <c r="J219" s="32">
        <f>INDEX(数值规划!$N$32:$Y$231,(((C219-1)*2+(D219-1))*4+(E219-1))*5+F219+1,(INDEX($T$3:$AI$3,B219)-1)*3+2)</f>
        <v>21</v>
      </c>
      <c r="K219" s="32">
        <f>INDEX(数值规划!$N$32:$Y$231,(((C219-1)*2+(D219-1))*4+(E219-1))*5+F219+1,(INDEX($T$3:$AI$3,B219)-1)*3+3)</f>
        <v>21</v>
      </c>
      <c r="L219" s="32">
        <f t="shared" si="7"/>
        <v>4</v>
      </c>
      <c r="M219" s="32">
        <f>INDEX(数值规划!$AL$33:$AL$42,(特技天赋!C219-1)*2+特技天赋!D219)</f>
        <v>3</v>
      </c>
      <c r="N219" s="31">
        <v>2</v>
      </c>
      <c r="Q219" s="32">
        <f>IF(特技天赋!F219&gt;0,INDEX(数值规划!$F$32:$F$63,(特技天赋!E219-1)*4+特技天赋!F219),E219)</f>
        <v>2</v>
      </c>
    </row>
    <row r="220" spans="1:17" ht="16.5" x14ac:dyDescent="0.2">
      <c r="A220" s="31">
        <v>217</v>
      </c>
      <c r="B220" s="31">
        <v>3</v>
      </c>
      <c r="C220" s="31">
        <v>1</v>
      </c>
      <c r="D220" s="31">
        <v>2</v>
      </c>
      <c r="E220" s="31">
        <v>2</v>
      </c>
      <c r="F220" s="31">
        <v>1</v>
      </c>
      <c r="G220" s="31" t="str">
        <f t="shared" si="6"/>
        <v>天马座普攻_2线2号天赋1级</v>
      </c>
      <c r="H220" s="32">
        <f>INDEX(数值规划!$AH$33:$AK$42,(特技天赋!C220-1)*2+特技天赋!D220,特技天赋!E220)</f>
        <v>45</v>
      </c>
      <c r="I220" s="32">
        <f>INDEX(数值规划!$N$32:$Y$231,(((C220-1)*2+(D220-1))*4+(E220-1))*5+F220+1,(INDEX($T$3:$AI$3,B220)-1)*3+1)</f>
        <v>0</v>
      </c>
      <c r="J220" s="32">
        <f>INDEX(数值规划!$N$32:$Y$231,(((C220-1)*2+(D220-1))*4+(E220-1))*5+F220+1,(INDEX($T$3:$AI$3,B220)-1)*3+2)</f>
        <v>28</v>
      </c>
      <c r="K220" s="32">
        <f>INDEX(数值规划!$N$32:$Y$231,(((C220-1)*2+(D220-1))*4+(E220-1))*5+F220+1,(INDEX($T$3:$AI$3,B220)-1)*3+3)</f>
        <v>28</v>
      </c>
      <c r="L220" s="32">
        <f t="shared" si="7"/>
        <v>4</v>
      </c>
      <c r="M220" s="32">
        <f>INDEX(数值规划!$AL$33:$AL$42,(特技天赋!C220-1)*2+特技天赋!D220)</f>
        <v>3</v>
      </c>
      <c r="N220" s="31">
        <v>24</v>
      </c>
      <c r="Q220" s="32">
        <f>IF(特技天赋!F220&gt;0,INDEX(数值规划!$F$32:$F$63,(特技天赋!E220-1)*4+特技天赋!F220),E220)</f>
        <v>24</v>
      </c>
    </row>
    <row r="221" spans="1:17" ht="16.5" x14ac:dyDescent="0.2">
      <c r="A221" s="31">
        <v>218</v>
      </c>
      <c r="B221" s="31">
        <v>3</v>
      </c>
      <c r="C221" s="31">
        <v>1</v>
      </c>
      <c r="D221" s="31">
        <v>2</v>
      </c>
      <c r="E221" s="31">
        <v>2</v>
      </c>
      <c r="F221" s="31">
        <v>2</v>
      </c>
      <c r="G221" s="31" t="str">
        <f t="shared" si="6"/>
        <v>天马座普攻_2线2号天赋2级</v>
      </c>
      <c r="H221" s="32">
        <f>INDEX(数值规划!$AH$33:$AK$42,(特技天赋!C221-1)*2+特技天赋!D221,特技天赋!E221)</f>
        <v>45</v>
      </c>
      <c r="I221" s="32">
        <f>INDEX(数值规划!$N$32:$Y$231,(((C221-1)*2+(D221-1))*4+(E221-1))*5+F221+1,(INDEX($T$3:$AI$3,B221)-1)*3+1)</f>
        <v>0</v>
      </c>
      <c r="J221" s="32">
        <f>INDEX(数值规划!$N$32:$Y$231,(((C221-1)*2+(D221-1))*4+(E221-1))*5+F221+1,(INDEX($T$3:$AI$3,B221)-1)*3+2)</f>
        <v>35</v>
      </c>
      <c r="K221" s="32">
        <f>INDEX(数值规划!$N$32:$Y$231,(((C221-1)*2+(D221-1))*4+(E221-1))*5+F221+1,(INDEX($T$3:$AI$3,B221)-1)*3+3)</f>
        <v>35</v>
      </c>
      <c r="L221" s="32">
        <f t="shared" si="7"/>
        <v>4</v>
      </c>
      <c r="M221" s="32">
        <f>INDEX(数值规划!$AL$33:$AL$42,(特技天赋!C221-1)*2+特技天赋!D221)</f>
        <v>3</v>
      </c>
      <c r="N221" s="31">
        <v>36</v>
      </c>
      <c r="Q221" s="32">
        <f>IF(特技天赋!F221&gt;0,INDEX(数值规划!$F$32:$F$63,(特技天赋!E221-1)*4+特技天赋!F221),E221)</f>
        <v>36</v>
      </c>
    </row>
    <row r="222" spans="1:17" ht="16.5" x14ac:dyDescent="0.2">
      <c r="A222" s="31">
        <v>219</v>
      </c>
      <c r="B222" s="31">
        <v>3</v>
      </c>
      <c r="C222" s="31">
        <v>1</v>
      </c>
      <c r="D222" s="31">
        <v>2</v>
      </c>
      <c r="E222" s="31">
        <v>2</v>
      </c>
      <c r="F222" s="31">
        <v>3</v>
      </c>
      <c r="G222" s="31" t="str">
        <f t="shared" si="6"/>
        <v>天马座普攻_2线2号天赋3级</v>
      </c>
      <c r="H222" s="32">
        <f>INDEX(数值规划!$AH$33:$AK$42,(特技天赋!C222-1)*2+特技天赋!D222,特技天赋!E222)</f>
        <v>45</v>
      </c>
      <c r="I222" s="32">
        <f>INDEX(数值规划!$N$32:$Y$231,(((C222-1)*2+(D222-1))*4+(E222-1))*5+F222+1,(INDEX($T$3:$AI$3,B222)-1)*3+1)</f>
        <v>0</v>
      </c>
      <c r="J222" s="32">
        <f>INDEX(数值规划!$N$32:$Y$231,(((C222-1)*2+(D222-1))*4+(E222-1))*5+F222+1,(INDEX($T$3:$AI$3,B222)-1)*3+2)</f>
        <v>42</v>
      </c>
      <c r="K222" s="32">
        <f>INDEX(数值规划!$N$32:$Y$231,(((C222-1)*2+(D222-1))*4+(E222-1))*5+F222+1,(INDEX($T$3:$AI$3,B222)-1)*3+3)</f>
        <v>42</v>
      </c>
      <c r="L222" s="32">
        <f t="shared" si="7"/>
        <v>4</v>
      </c>
      <c r="M222" s="32">
        <f>INDEX(数值规划!$AL$33:$AL$42,(特技天赋!C222-1)*2+特技天赋!D222)</f>
        <v>3</v>
      </c>
      <c r="N222" s="31">
        <v>48</v>
      </c>
      <c r="Q222" s="32">
        <f>IF(特技天赋!F222&gt;0,INDEX(数值规划!$F$32:$F$63,(特技天赋!E222-1)*4+特技天赋!F222),E222)</f>
        <v>48</v>
      </c>
    </row>
    <row r="223" spans="1:17" ht="16.5" x14ac:dyDescent="0.2">
      <c r="A223" s="31">
        <v>220</v>
      </c>
      <c r="B223" s="31">
        <v>3</v>
      </c>
      <c r="C223" s="31">
        <v>1</v>
      </c>
      <c r="D223" s="31">
        <v>2</v>
      </c>
      <c r="E223" s="31">
        <v>2</v>
      </c>
      <c r="F223" s="31">
        <v>4</v>
      </c>
      <c r="G223" s="31" t="str">
        <f t="shared" si="6"/>
        <v>天马座普攻_2线2号天赋4级</v>
      </c>
      <c r="H223" s="32">
        <f>INDEX(数值规划!$AH$33:$AK$42,(特技天赋!C223-1)*2+特技天赋!D223,特技天赋!E223)</f>
        <v>45</v>
      </c>
      <c r="I223" s="32">
        <f>INDEX(数值规划!$N$32:$Y$231,(((C223-1)*2+(D223-1))*4+(E223-1))*5+F223+1,(INDEX($T$3:$AI$3,B223)-1)*3+1)</f>
        <v>0</v>
      </c>
      <c r="J223" s="32">
        <f>INDEX(数值规划!$N$32:$Y$231,(((C223-1)*2+(D223-1))*4+(E223-1))*5+F223+1,(INDEX($T$3:$AI$3,B223)-1)*3+2)</f>
        <v>49</v>
      </c>
      <c r="K223" s="32">
        <f>INDEX(数值规划!$N$32:$Y$231,(((C223-1)*2+(D223-1))*4+(E223-1))*5+F223+1,(INDEX($T$3:$AI$3,B223)-1)*3+3)</f>
        <v>49</v>
      </c>
      <c r="L223" s="32">
        <f t="shared" si="7"/>
        <v>4</v>
      </c>
      <c r="M223" s="32">
        <f>INDEX(数值规划!$AL$33:$AL$42,(特技天赋!C223-1)*2+特技天赋!D223)</f>
        <v>3</v>
      </c>
      <c r="N223" s="31">
        <v>72</v>
      </c>
      <c r="Q223" s="32">
        <f>IF(特技天赋!F223&gt;0,INDEX(数值规划!$F$32:$F$63,(特技天赋!E223-1)*4+特技天赋!F223),E223)</f>
        <v>72</v>
      </c>
    </row>
    <row r="224" spans="1:17" ht="16.5" x14ac:dyDescent="0.2">
      <c r="A224" s="31">
        <v>221</v>
      </c>
      <c r="B224" s="31">
        <v>3</v>
      </c>
      <c r="C224" s="31">
        <v>2</v>
      </c>
      <c r="D224" s="31">
        <v>1</v>
      </c>
      <c r="E224" s="31">
        <v>1</v>
      </c>
      <c r="F224" s="31">
        <v>0</v>
      </c>
      <c r="G224" s="31" t="str">
        <f t="shared" si="6"/>
        <v>天马座技能1_1线1号天赋解锁</v>
      </c>
      <c r="H224" s="32">
        <f>INDEX(数值规划!$AH$33:$AK$42,(特技天赋!C224-1)*2+特技天赋!D224,特技天赋!E224)</f>
        <v>17</v>
      </c>
      <c r="I224" s="32">
        <f>INDEX(数值规划!$N$32:$Y$231,(((C224-1)*2+(D224-1))*4+(E224-1))*5+F224+1,(INDEX($T$3:$AI$3,B224)-1)*3+1)</f>
        <v>14</v>
      </c>
      <c r="J224" s="32">
        <f>INDEX(数值规划!$N$32:$Y$231,(((C224-1)*2+(D224-1))*4+(E224-1))*5+F224+1,(INDEX($T$3:$AI$3,B224)-1)*3+2)</f>
        <v>0</v>
      </c>
      <c r="K224" s="32">
        <f>INDEX(数值规划!$N$32:$Y$231,(((C224-1)*2+(D224-1))*4+(E224-1))*5+F224+1,(INDEX($T$3:$AI$3,B224)-1)*3+3)</f>
        <v>14</v>
      </c>
      <c r="L224" s="32">
        <f t="shared" si="7"/>
        <v>1</v>
      </c>
      <c r="M224" s="32">
        <f>INDEX(数值规划!$AL$33:$AL$42,(特技天赋!C224-1)*2+特技天赋!D224)</f>
        <v>3</v>
      </c>
      <c r="N224" s="31">
        <v>1</v>
      </c>
      <c r="Q224" s="32">
        <f>IF(特技天赋!F224&gt;0,INDEX(数值规划!$F$32:$F$63,(特技天赋!E224-1)*4+特技天赋!F224),E224)</f>
        <v>1</v>
      </c>
    </row>
    <row r="225" spans="1:17" ht="16.5" x14ac:dyDescent="0.2">
      <c r="A225" s="31">
        <v>222</v>
      </c>
      <c r="B225" s="31">
        <v>3</v>
      </c>
      <c r="C225" s="31">
        <v>2</v>
      </c>
      <c r="D225" s="31">
        <v>1</v>
      </c>
      <c r="E225" s="31">
        <v>1</v>
      </c>
      <c r="F225" s="31">
        <v>1</v>
      </c>
      <c r="G225" s="31" t="str">
        <f t="shared" si="6"/>
        <v>天马座技能1_1线1号天赋1级</v>
      </c>
      <c r="H225" s="32">
        <f>INDEX(数值规划!$AH$33:$AK$42,(特技天赋!C225-1)*2+特技天赋!D225,特技天赋!E225)</f>
        <v>17</v>
      </c>
      <c r="I225" s="32">
        <f>INDEX(数值规划!$N$32:$Y$231,(((C225-1)*2+(D225-1))*4+(E225-1))*5+F225+1,(INDEX($T$3:$AI$3,B225)-1)*3+1)</f>
        <v>21</v>
      </c>
      <c r="J225" s="32">
        <f>INDEX(数值规划!$N$32:$Y$231,(((C225-1)*2+(D225-1))*4+(E225-1))*5+F225+1,(INDEX($T$3:$AI$3,B225)-1)*3+2)</f>
        <v>0</v>
      </c>
      <c r="K225" s="32">
        <f>INDEX(数值规划!$N$32:$Y$231,(((C225-1)*2+(D225-1))*4+(E225-1))*5+F225+1,(INDEX($T$3:$AI$3,B225)-1)*3+3)</f>
        <v>21</v>
      </c>
      <c r="L225" s="32">
        <f t="shared" si="7"/>
        <v>1</v>
      </c>
      <c r="M225" s="32">
        <f>INDEX(数值规划!$AL$33:$AL$42,(特技天赋!C225-1)*2+特技天赋!D225)</f>
        <v>3</v>
      </c>
      <c r="N225" s="31">
        <v>19</v>
      </c>
      <c r="Q225" s="32">
        <f>IF(特技天赋!F225&gt;0,INDEX(数值规划!$F$32:$F$63,(特技天赋!E225-1)*4+特技天赋!F225),E225)</f>
        <v>19</v>
      </c>
    </row>
    <row r="226" spans="1:17" ht="16.5" x14ac:dyDescent="0.2">
      <c r="A226" s="31">
        <v>223</v>
      </c>
      <c r="B226" s="31">
        <v>3</v>
      </c>
      <c r="C226" s="31">
        <v>2</v>
      </c>
      <c r="D226" s="31">
        <v>1</v>
      </c>
      <c r="E226" s="31">
        <v>1</v>
      </c>
      <c r="F226" s="31">
        <v>2</v>
      </c>
      <c r="G226" s="31" t="str">
        <f t="shared" si="6"/>
        <v>天马座技能1_1线1号天赋2级</v>
      </c>
      <c r="H226" s="32">
        <f>INDEX(数值规划!$AH$33:$AK$42,(特技天赋!C226-1)*2+特技天赋!D226,特技天赋!E226)</f>
        <v>17</v>
      </c>
      <c r="I226" s="32">
        <f>INDEX(数值规划!$N$32:$Y$231,(((C226-1)*2+(D226-1))*4+(E226-1))*5+F226+1,(INDEX($T$3:$AI$3,B226)-1)*3+1)</f>
        <v>28</v>
      </c>
      <c r="J226" s="32">
        <f>INDEX(数值规划!$N$32:$Y$231,(((C226-1)*2+(D226-1))*4+(E226-1))*5+F226+1,(INDEX($T$3:$AI$3,B226)-1)*3+2)</f>
        <v>0</v>
      </c>
      <c r="K226" s="32">
        <f>INDEX(数值规划!$N$32:$Y$231,(((C226-1)*2+(D226-1))*4+(E226-1))*5+F226+1,(INDEX($T$3:$AI$3,B226)-1)*3+3)</f>
        <v>28</v>
      </c>
      <c r="L226" s="32">
        <f t="shared" si="7"/>
        <v>1</v>
      </c>
      <c r="M226" s="32">
        <f>INDEX(数值规划!$AL$33:$AL$42,(特技天赋!C226-1)*2+特技天赋!D226)</f>
        <v>3</v>
      </c>
      <c r="N226" s="31">
        <v>29</v>
      </c>
      <c r="Q226" s="32">
        <f>IF(特技天赋!F226&gt;0,INDEX(数值规划!$F$32:$F$63,(特技天赋!E226-1)*4+特技天赋!F226),E226)</f>
        <v>29</v>
      </c>
    </row>
    <row r="227" spans="1:17" ht="16.5" x14ac:dyDescent="0.2">
      <c r="A227" s="31">
        <v>224</v>
      </c>
      <c r="B227" s="31">
        <v>3</v>
      </c>
      <c r="C227" s="31">
        <v>2</v>
      </c>
      <c r="D227" s="31">
        <v>1</v>
      </c>
      <c r="E227" s="31">
        <v>1</v>
      </c>
      <c r="F227" s="31">
        <v>3</v>
      </c>
      <c r="G227" s="31" t="str">
        <f t="shared" si="6"/>
        <v>天马座技能1_1线1号天赋3级</v>
      </c>
      <c r="H227" s="32">
        <f>INDEX(数值规划!$AH$33:$AK$42,(特技天赋!C227-1)*2+特技天赋!D227,特技天赋!E227)</f>
        <v>17</v>
      </c>
      <c r="I227" s="32">
        <f>INDEX(数值规划!$N$32:$Y$231,(((C227-1)*2+(D227-1))*4+(E227-1))*5+F227+1,(INDEX($T$3:$AI$3,B227)-1)*3+1)</f>
        <v>35</v>
      </c>
      <c r="J227" s="32">
        <f>INDEX(数值规划!$N$32:$Y$231,(((C227-1)*2+(D227-1))*4+(E227-1))*5+F227+1,(INDEX($T$3:$AI$3,B227)-1)*3+2)</f>
        <v>0</v>
      </c>
      <c r="K227" s="32">
        <f>INDEX(数值规划!$N$32:$Y$231,(((C227-1)*2+(D227-1))*4+(E227-1))*5+F227+1,(INDEX($T$3:$AI$3,B227)-1)*3+3)</f>
        <v>35</v>
      </c>
      <c r="L227" s="32">
        <f t="shared" si="7"/>
        <v>1</v>
      </c>
      <c r="M227" s="32">
        <f>INDEX(数值规划!$AL$33:$AL$42,(特技天赋!C227-1)*2+特技天赋!D227)</f>
        <v>3</v>
      </c>
      <c r="N227" s="31">
        <v>38</v>
      </c>
      <c r="Q227" s="32">
        <f>IF(特技天赋!F227&gt;0,INDEX(数值规划!$F$32:$F$63,(特技天赋!E227-1)*4+特技天赋!F227),E227)</f>
        <v>38</v>
      </c>
    </row>
    <row r="228" spans="1:17" ht="16.5" x14ac:dyDescent="0.2">
      <c r="A228" s="31">
        <v>225</v>
      </c>
      <c r="B228" s="31">
        <v>3</v>
      </c>
      <c r="C228" s="31">
        <v>2</v>
      </c>
      <c r="D228" s="31">
        <v>1</v>
      </c>
      <c r="E228" s="31">
        <v>1</v>
      </c>
      <c r="F228" s="31">
        <v>4</v>
      </c>
      <c r="G228" s="31" t="str">
        <f t="shared" si="6"/>
        <v>天马座技能1_1线1号天赋4级</v>
      </c>
      <c r="H228" s="32">
        <f>INDEX(数值规划!$AH$33:$AK$42,(特技天赋!C228-1)*2+特技天赋!D228,特技天赋!E228)</f>
        <v>17</v>
      </c>
      <c r="I228" s="32">
        <f>INDEX(数值规划!$N$32:$Y$231,(((C228-1)*2+(D228-1))*4+(E228-1))*5+F228+1,(INDEX($T$3:$AI$3,B228)-1)*3+1)</f>
        <v>42</v>
      </c>
      <c r="J228" s="32">
        <f>INDEX(数值规划!$N$32:$Y$231,(((C228-1)*2+(D228-1))*4+(E228-1))*5+F228+1,(INDEX($T$3:$AI$3,B228)-1)*3+2)</f>
        <v>0</v>
      </c>
      <c r="K228" s="32">
        <f>INDEX(数值规划!$N$32:$Y$231,(((C228-1)*2+(D228-1))*4+(E228-1))*5+F228+1,(INDEX($T$3:$AI$3,B228)-1)*3+3)</f>
        <v>42</v>
      </c>
      <c r="L228" s="32">
        <f t="shared" si="7"/>
        <v>1</v>
      </c>
      <c r="M228" s="32">
        <f>INDEX(数值规划!$AL$33:$AL$42,(特技天赋!C228-1)*2+特技天赋!D228)</f>
        <v>3</v>
      </c>
      <c r="N228" s="31">
        <v>58</v>
      </c>
      <c r="Q228" s="32">
        <f>IF(特技天赋!F228&gt;0,INDEX(数值规划!$F$32:$F$63,(特技天赋!E228-1)*4+特技天赋!F228),E228)</f>
        <v>58</v>
      </c>
    </row>
    <row r="229" spans="1:17" ht="16.5" x14ac:dyDescent="0.2">
      <c r="A229" s="31">
        <v>226</v>
      </c>
      <c r="B229" s="31">
        <v>3</v>
      </c>
      <c r="C229" s="31">
        <v>2</v>
      </c>
      <c r="D229" s="31">
        <v>1</v>
      </c>
      <c r="E229" s="31">
        <v>2</v>
      </c>
      <c r="F229" s="31">
        <v>0</v>
      </c>
      <c r="G229" s="31" t="str">
        <f t="shared" si="6"/>
        <v>天马座技能1_1线2号天赋解锁</v>
      </c>
      <c r="H229" s="32">
        <f>INDEX(数值规划!$AH$33:$AK$42,(特技天赋!C229-1)*2+特技天赋!D229,特技天赋!E229)</f>
        <v>37</v>
      </c>
      <c r="I229" s="32">
        <f>INDEX(数值规划!$N$32:$Y$231,(((C229-1)*2+(D229-1))*4+(E229-1))*5+F229+1,(INDEX($T$3:$AI$3,B229)-1)*3+1)</f>
        <v>21</v>
      </c>
      <c r="J229" s="32">
        <f>INDEX(数值规划!$N$32:$Y$231,(((C229-1)*2+(D229-1))*4+(E229-1))*5+F229+1,(INDEX($T$3:$AI$3,B229)-1)*3+2)</f>
        <v>0</v>
      </c>
      <c r="K229" s="32">
        <f>INDEX(数值规划!$N$32:$Y$231,(((C229-1)*2+(D229-1))*4+(E229-1))*5+F229+1,(INDEX($T$3:$AI$3,B229)-1)*3+3)</f>
        <v>21</v>
      </c>
      <c r="L229" s="32">
        <f t="shared" si="7"/>
        <v>3</v>
      </c>
      <c r="M229" s="32">
        <f>INDEX(数值规划!$AL$33:$AL$42,(特技天赋!C229-1)*2+特技天赋!D229)</f>
        <v>3</v>
      </c>
      <c r="N229" s="31">
        <v>2</v>
      </c>
      <c r="Q229" s="32">
        <f>IF(特技天赋!F229&gt;0,INDEX(数值规划!$F$32:$F$63,(特技天赋!E229-1)*4+特技天赋!F229),E229)</f>
        <v>2</v>
      </c>
    </row>
    <row r="230" spans="1:17" ht="16.5" x14ac:dyDescent="0.2">
      <c r="A230" s="31">
        <v>227</v>
      </c>
      <c r="B230" s="31">
        <v>3</v>
      </c>
      <c r="C230" s="31">
        <v>2</v>
      </c>
      <c r="D230" s="31">
        <v>1</v>
      </c>
      <c r="E230" s="31">
        <v>2</v>
      </c>
      <c r="F230" s="31">
        <v>1</v>
      </c>
      <c r="G230" s="31" t="str">
        <f t="shared" si="6"/>
        <v>天马座技能1_1线2号天赋1级</v>
      </c>
      <c r="H230" s="32">
        <f>INDEX(数值规划!$AH$33:$AK$42,(特技天赋!C230-1)*2+特技天赋!D230,特技天赋!E230)</f>
        <v>37</v>
      </c>
      <c r="I230" s="32">
        <f>INDEX(数值规划!$N$32:$Y$231,(((C230-1)*2+(D230-1))*4+(E230-1))*5+F230+1,(INDEX($T$3:$AI$3,B230)-1)*3+1)</f>
        <v>28</v>
      </c>
      <c r="J230" s="32">
        <f>INDEX(数值规划!$N$32:$Y$231,(((C230-1)*2+(D230-1))*4+(E230-1))*5+F230+1,(INDEX($T$3:$AI$3,B230)-1)*3+2)</f>
        <v>0</v>
      </c>
      <c r="K230" s="32">
        <f>INDEX(数值规划!$N$32:$Y$231,(((C230-1)*2+(D230-1))*4+(E230-1))*5+F230+1,(INDEX($T$3:$AI$3,B230)-1)*3+3)</f>
        <v>28</v>
      </c>
      <c r="L230" s="32">
        <f t="shared" si="7"/>
        <v>3</v>
      </c>
      <c r="M230" s="32">
        <f>INDEX(数值规划!$AL$33:$AL$42,(特技天赋!C230-1)*2+特技天赋!D230)</f>
        <v>3</v>
      </c>
      <c r="N230" s="31">
        <v>24</v>
      </c>
      <c r="Q230" s="32">
        <f>IF(特技天赋!F230&gt;0,INDEX(数值规划!$F$32:$F$63,(特技天赋!E230-1)*4+特技天赋!F230),E230)</f>
        <v>24</v>
      </c>
    </row>
    <row r="231" spans="1:17" ht="16.5" x14ac:dyDescent="0.2">
      <c r="A231" s="31">
        <v>228</v>
      </c>
      <c r="B231" s="31">
        <v>3</v>
      </c>
      <c r="C231" s="31">
        <v>2</v>
      </c>
      <c r="D231" s="31">
        <v>1</v>
      </c>
      <c r="E231" s="31">
        <v>2</v>
      </c>
      <c r="F231" s="31">
        <v>2</v>
      </c>
      <c r="G231" s="31" t="str">
        <f t="shared" si="6"/>
        <v>天马座技能1_1线2号天赋2级</v>
      </c>
      <c r="H231" s="32">
        <f>INDEX(数值规划!$AH$33:$AK$42,(特技天赋!C231-1)*2+特技天赋!D231,特技天赋!E231)</f>
        <v>37</v>
      </c>
      <c r="I231" s="32">
        <f>INDEX(数值规划!$N$32:$Y$231,(((C231-1)*2+(D231-1))*4+(E231-1))*5+F231+1,(INDEX($T$3:$AI$3,B231)-1)*3+1)</f>
        <v>35</v>
      </c>
      <c r="J231" s="32">
        <f>INDEX(数值规划!$N$32:$Y$231,(((C231-1)*2+(D231-1))*4+(E231-1))*5+F231+1,(INDEX($T$3:$AI$3,B231)-1)*3+2)</f>
        <v>0</v>
      </c>
      <c r="K231" s="32">
        <f>INDEX(数值规划!$N$32:$Y$231,(((C231-1)*2+(D231-1))*4+(E231-1))*5+F231+1,(INDEX($T$3:$AI$3,B231)-1)*3+3)</f>
        <v>35</v>
      </c>
      <c r="L231" s="32">
        <f t="shared" si="7"/>
        <v>3</v>
      </c>
      <c r="M231" s="32">
        <f>INDEX(数值规划!$AL$33:$AL$42,(特技天赋!C231-1)*2+特技天赋!D231)</f>
        <v>3</v>
      </c>
      <c r="N231" s="31">
        <v>36</v>
      </c>
      <c r="Q231" s="32">
        <f>IF(特技天赋!F231&gt;0,INDEX(数值规划!$F$32:$F$63,(特技天赋!E231-1)*4+特技天赋!F231),E231)</f>
        <v>36</v>
      </c>
    </row>
    <row r="232" spans="1:17" ht="16.5" x14ac:dyDescent="0.2">
      <c r="A232" s="31">
        <v>229</v>
      </c>
      <c r="B232" s="31">
        <v>3</v>
      </c>
      <c r="C232" s="31">
        <v>2</v>
      </c>
      <c r="D232" s="31">
        <v>1</v>
      </c>
      <c r="E232" s="31">
        <v>2</v>
      </c>
      <c r="F232" s="31">
        <v>3</v>
      </c>
      <c r="G232" s="31" t="str">
        <f t="shared" si="6"/>
        <v>天马座技能1_1线2号天赋3级</v>
      </c>
      <c r="H232" s="32">
        <f>INDEX(数值规划!$AH$33:$AK$42,(特技天赋!C232-1)*2+特技天赋!D232,特技天赋!E232)</f>
        <v>37</v>
      </c>
      <c r="I232" s="32">
        <f>INDEX(数值规划!$N$32:$Y$231,(((C232-1)*2+(D232-1))*4+(E232-1))*5+F232+1,(INDEX($T$3:$AI$3,B232)-1)*3+1)</f>
        <v>42</v>
      </c>
      <c r="J232" s="32">
        <f>INDEX(数值规划!$N$32:$Y$231,(((C232-1)*2+(D232-1))*4+(E232-1))*5+F232+1,(INDEX($T$3:$AI$3,B232)-1)*3+2)</f>
        <v>0</v>
      </c>
      <c r="K232" s="32">
        <f>INDEX(数值规划!$N$32:$Y$231,(((C232-1)*2+(D232-1))*4+(E232-1))*5+F232+1,(INDEX($T$3:$AI$3,B232)-1)*3+3)</f>
        <v>42</v>
      </c>
      <c r="L232" s="32">
        <f t="shared" si="7"/>
        <v>3</v>
      </c>
      <c r="M232" s="32">
        <f>INDEX(数值规划!$AL$33:$AL$42,(特技天赋!C232-1)*2+特技天赋!D232)</f>
        <v>3</v>
      </c>
      <c r="N232" s="31">
        <v>48</v>
      </c>
      <c r="Q232" s="32">
        <f>IF(特技天赋!F232&gt;0,INDEX(数值规划!$F$32:$F$63,(特技天赋!E232-1)*4+特技天赋!F232),E232)</f>
        <v>48</v>
      </c>
    </row>
    <row r="233" spans="1:17" ht="16.5" x14ac:dyDescent="0.2">
      <c r="A233" s="31">
        <v>230</v>
      </c>
      <c r="B233" s="31">
        <v>3</v>
      </c>
      <c r="C233" s="31">
        <v>2</v>
      </c>
      <c r="D233" s="31">
        <v>1</v>
      </c>
      <c r="E233" s="31">
        <v>2</v>
      </c>
      <c r="F233" s="31">
        <v>4</v>
      </c>
      <c r="G233" s="31" t="str">
        <f t="shared" si="6"/>
        <v>天马座技能1_1线2号天赋4级</v>
      </c>
      <c r="H233" s="32">
        <f>INDEX(数值规划!$AH$33:$AK$42,(特技天赋!C233-1)*2+特技天赋!D233,特技天赋!E233)</f>
        <v>37</v>
      </c>
      <c r="I233" s="32">
        <f>INDEX(数值规划!$N$32:$Y$231,(((C233-1)*2+(D233-1))*4+(E233-1))*5+F233+1,(INDEX($T$3:$AI$3,B233)-1)*3+1)</f>
        <v>49</v>
      </c>
      <c r="J233" s="32">
        <f>INDEX(数值规划!$N$32:$Y$231,(((C233-1)*2+(D233-1))*4+(E233-1))*5+F233+1,(INDEX($T$3:$AI$3,B233)-1)*3+2)</f>
        <v>0</v>
      </c>
      <c r="K233" s="32">
        <f>INDEX(数值规划!$N$32:$Y$231,(((C233-1)*2+(D233-1))*4+(E233-1))*5+F233+1,(INDEX($T$3:$AI$3,B233)-1)*3+3)</f>
        <v>49</v>
      </c>
      <c r="L233" s="32">
        <f t="shared" si="7"/>
        <v>3</v>
      </c>
      <c r="M233" s="32">
        <f>INDEX(数值规划!$AL$33:$AL$42,(特技天赋!C233-1)*2+特技天赋!D233)</f>
        <v>3</v>
      </c>
      <c r="N233" s="31">
        <v>72</v>
      </c>
      <c r="Q233" s="32">
        <f>IF(特技天赋!F233&gt;0,INDEX(数值规划!$F$32:$F$63,(特技天赋!E233-1)*4+特技天赋!F233),E233)</f>
        <v>72</v>
      </c>
    </row>
    <row r="234" spans="1:17" ht="16.5" x14ac:dyDescent="0.2">
      <c r="A234" s="31">
        <v>231</v>
      </c>
      <c r="B234" s="31">
        <v>3</v>
      </c>
      <c r="C234" s="31">
        <v>2</v>
      </c>
      <c r="D234" s="31">
        <v>2</v>
      </c>
      <c r="E234" s="31">
        <v>1</v>
      </c>
      <c r="F234" s="31">
        <v>0</v>
      </c>
      <c r="G234" s="31" t="str">
        <f t="shared" si="6"/>
        <v>天马座技能1_2线1号天赋解锁</v>
      </c>
      <c r="H234" s="32">
        <f>INDEX(数值规划!$AH$33:$AK$42,(特技天赋!C234-1)*2+特技天赋!D234,特技天赋!E234)</f>
        <v>27</v>
      </c>
      <c r="I234" s="32">
        <f>INDEX(数值规划!$N$32:$Y$231,(((C234-1)*2+(D234-1))*4+(E234-1))*5+F234+1,(INDEX($T$3:$AI$3,B234)-1)*3+1)</f>
        <v>0</v>
      </c>
      <c r="J234" s="32">
        <f>INDEX(数值规划!$N$32:$Y$231,(((C234-1)*2+(D234-1))*4+(E234-1))*5+F234+1,(INDEX($T$3:$AI$3,B234)-1)*3+2)</f>
        <v>14</v>
      </c>
      <c r="K234" s="32">
        <f>INDEX(数值规划!$N$32:$Y$231,(((C234-1)*2+(D234-1))*4+(E234-1))*5+F234+1,(INDEX($T$3:$AI$3,B234)-1)*3+3)</f>
        <v>14</v>
      </c>
      <c r="L234" s="32">
        <f t="shared" si="7"/>
        <v>2</v>
      </c>
      <c r="M234" s="32">
        <f>INDEX(数值规划!$AL$33:$AL$42,(特技天赋!C234-1)*2+特技天赋!D234)</f>
        <v>4</v>
      </c>
      <c r="N234" s="31">
        <v>1</v>
      </c>
      <c r="Q234" s="32">
        <f>IF(特技天赋!F234&gt;0,INDEX(数值规划!$F$32:$F$63,(特技天赋!E234-1)*4+特技天赋!F234),E234)</f>
        <v>1</v>
      </c>
    </row>
    <row r="235" spans="1:17" ht="16.5" x14ac:dyDescent="0.2">
      <c r="A235" s="31">
        <v>232</v>
      </c>
      <c r="B235" s="31">
        <v>3</v>
      </c>
      <c r="C235" s="31">
        <v>2</v>
      </c>
      <c r="D235" s="31">
        <v>2</v>
      </c>
      <c r="E235" s="31">
        <v>1</v>
      </c>
      <c r="F235" s="31">
        <v>1</v>
      </c>
      <c r="G235" s="31" t="str">
        <f t="shared" si="6"/>
        <v>天马座技能1_2线1号天赋1级</v>
      </c>
      <c r="H235" s="32">
        <f>INDEX(数值规划!$AH$33:$AK$42,(特技天赋!C235-1)*2+特技天赋!D235,特技天赋!E235)</f>
        <v>27</v>
      </c>
      <c r="I235" s="32">
        <f>INDEX(数值规划!$N$32:$Y$231,(((C235-1)*2+(D235-1))*4+(E235-1))*5+F235+1,(INDEX($T$3:$AI$3,B235)-1)*3+1)</f>
        <v>0</v>
      </c>
      <c r="J235" s="32">
        <f>INDEX(数值规划!$N$32:$Y$231,(((C235-1)*2+(D235-1))*4+(E235-1))*5+F235+1,(INDEX($T$3:$AI$3,B235)-1)*3+2)</f>
        <v>21</v>
      </c>
      <c r="K235" s="32">
        <f>INDEX(数值规划!$N$32:$Y$231,(((C235-1)*2+(D235-1))*4+(E235-1))*5+F235+1,(INDEX($T$3:$AI$3,B235)-1)*3+3)</f>
        <v>21</v>
      </c>
      <c r="L235" s="32">
        <f t="shared" si="7"/>
        <v>2</v>
      </c>
      <c r="M235" s="32">
        <f>INDEX(数值规划!$AL$33:$AL$42,(特技天赋!C235-1)*2+特技天赋!D235)</f>
        <v>4</v>
      </c>
      <c r="N235" s="31">
        <v>19</v>
      </c>
      <c r="Q235" s="32">
        <f>IF(特技天赋!F235&gt;0,INDEX(数值规划!$F$32:$F$63,(特技天赋!E235-1)*4+特技天赋!F235),E235)</f>
        <v>19</v>
      </c>
    </row>
    <row r="236" spans="1:17" ht="16.5" x14ac:dyDescent="0.2">
      <c r="A236" s="31">
        <v>233</v>
      </c>
      <c r="B236" s="31">
        <v>3</v>
      </c>
      <c r="C236" s="31">
        <v>2</v>
      </c>
      <c r="D236" s="31">
        <v>2</v>
      </c>
      <c r="E236" s="31">
        <v>1</v>
      </c>
      <c r="F236" s="31">
        <v>2</v>
      </c>
      <c r="G236" s="31" t="str">
        <f t="shared" si="6"/>
        <v>天马座技能1_2线1号天赋2级</v>
      </c>
      <c r="H236" s="32">
        <f>INDEX(数值规划!$AH$33:$AK$42,(特技天赋!C236-1)*2+特技天赋!D236,特技天赋!E236)</f>
        <v>27</v>
      </c>
      <c r="I236" s="32">
        <f>INDEX(数值规划!$N$32:$Y$231,(((C236-1)*2+(D236-1))*4+(E236-1))*5+F236+1,(INDEX($T$3:$AI$3,B236)-1)*3+1)</f>
        <v>0</v>
      </c>
      <c r="J236" s="32">
        <f>INDEX(数值规划!$N$32:$Y$231,(((C236-1)*2+(D236-1))*4+(E236-1))*5+F236+1,(INDEX($T$3:$AI$3,B236)-1)*3+2)</f>
        <v>28</v>
      </c>
      <c r="K236" s="32">
        <f>INDEX(数值规划!$N$32:$Y$231,(((C236-1)*2+(D236-1))*4+(E236-1))*5+F236+1,(INDEX($T$3:$AI$3,B236)-1)*3+3)</f>
        <v>28</v>
      </c>
      <c r="L236" s="32">
        <f t="shared" si="7"/>
        <v>2</v>
      </c>
      <c r="M236" s="32">
        <f>INDEX(数值规划!$AL$33:$AL$42,(特技天赋!C236-1)*2+特技天赋!D236)</f>
        <v>4</v>
      </c>
      <c r="N236" s="31">
        <v>29</v>
      </c>
      <c r="Q236" s="32">
        <f>IF(特技天赋!F236&gt;0,INDEX(数值规划!$F$32:$F$63,(特技天赋!E236-1)*4+特技天赋!F236),E236)</f>
        <v>29</v>
      </c>
    </row>
    <row r="237" spans="1:17" ht="16.5" x14ac:dyDescent="0.2">
      <c r="A237" s="31">
        <v>234</v>
      </c>
      <c r="B237" s="31">
        <v>3</v>
      </c>
      <c r="C237" s="31">
        <v>2</v>
      </c>
      <c r="D237" s="31">
        <v>2</v>
      </c>
      <c r="E237" s="31">
        <v>1</v>
      </c>
      <c r="F237" s="31">
        <v>3</v>
      </c>
      <c r="G237" s="31" t="str">
        <f t="shared" si="6"/>
        <v>天马座技能1_2线1号天赋3级</v>
      </c>
      <c r="H237" s="32">
        <f>INDEX(数值规划!$AH$33:$AK$42,(特技天赋!C237-1)*2+特技天赋!D237,特技天赋!E237)</f>
        <v>27</v>
      </c>
      <c r="I237" s="32">
        <f>INDEX(数值规划!$N$32:$Y$231,(((C237-1)*2+(D237-1))*4+(E237-1))*5+F237+1,(INDEX($T$3:$AI$3,B237)-1)*3+1)</f>
        <v>0</v>
      </c>
      <c r="J237" s="32">
        <f>INDEX(数值规划!$N$32:$Y$231,(((C237-1)*2+(D237-1))*4+(E237-1))*5+F237+1,(INDEX($T$3:$AI$3,B237)-1)*3+2)</f>
        <v>35</v>
      </c>
      <c r="K237" s="32">
        <f>INDEX(数值规划!$N$32:$Y$231,(((C237-1)*2+(D237-1))*4+(E237-1))*5+F237+1,(INDEX($T$3:$AI$3,B237)-1)*3+3)</f>
        <v>35</v>
      </c>
      <c r="L237" s="32">
        <f t="shared" si="7"/>
        <v>2</v>
      </c>
      <c r="M237" s="32">
        <f>INDEX(数值规划!$AL$33:$AL$42,(特技天赋!C237-1)*2+特技天赋!D237)</f>
        <v>4</v>
      </c>
      <c r="N237" s="31">
        <v>38</v>
      </c>
      <c r="Q237" s="32">
        <f>IF(特技天赋!F237&gt;0,INDEX(数值规划!$F$32:$F$63,(特技天赋!E237-1)*4+特技天赋!F237),E237)</f>
        <v>38</v>
      </c>
    </row>
    <row r="238" spans="1:17" ht="16.5" x14ac:dyDescent="0.2">
      <c r="A238" s="31">
        <v>235</v>
      </c>
      <c r="B238" s="31">
        <v>3</v>
      </c>
      <c r="C238" s="31">
        <v>2</v>
      </c>
      <c r="D238" s="31">
        <v>2</v>
      </c>
      <c r="E238" s="31">
        <v>1</v>
      </c>
      <c r="F238" s="31">
        <v>4</v>
      </c>
      <c r="G238" s="31" t="str">
        <f t="shared" si="6"/>
        <v>天马座技能1_2线1号天赋4级</v>
      </c>
      <c r="H238" s="32">
        <f>INDEX(数值规划!$AH$33:$AK$42,(特技天赋!C238-1)*2+特技天赋!D238,特技天赋!E238)</f>
        <v>27</v>
      </c>
      <c r="I238" s="32">
        <f>INDEX(数值规划!$N$32:$Y$231,(((C238-1)*2+(D238-1))*4+(E238-1))*5+F238+1,(INDEX($T$3:$AI$3,B238)-1)*3+1)</f>
        <v>0</v>
      </c>
      <c r="J238" s="32">
        <f>INDEX(数值规划!$N$32:$Y$231,(((C238-1)*2+(D238-1))*4+(E238-1))*5+F238+1,(INDEX($T$3:$AI$3,B238)-1)*3+2)</f>
        <v>42</v>
      </c>
      <c r="K238" s="32">
        <f>INDEX(数值规划!$N$32:$Y$231,(((C238-1)*2+(D238-1))*4+(E238-1))*5+F238+1,(INDEX($T$3:$AI$3,B238)-1)*3+3)</f>
        <v>42</v>
      </c>
      <c r="L238" s="32">
        <f t="shared" si="7"/>
        <v>2</v>
      </c>
      <c r="M238" s="32">
        <f>INDEX(数值规划!$AL$33:$AL$42,(特技天赋!C238-1)*2+特技天赋!D238)</f>
        <v>4</v>
      </c>
      <c r="N238" s="31">
        <v>58</v>
      </c>
      <c r="Q238" s="32">
        <f>IF(特技天赋!F238&gt;0,INDEX(数值规划!$F$32:$F$63,(特技天赋!E238-1)*4+特技天赋!F238),E238)</f>
        <v>58</v>
      </c>
    </row>
    <row r="239" spans="1:17" ht="16.5" x14ac:dyDescent="0.2">
      <c r="A239" s="31">
        <v>236</v>
      </c>
      <c r="B239" s="31">
        <v>3</v>
      </c>
      <c r="C239" s="31">
        <v>2</v>
      </c>
      <c r="D239" s="31">
        <v>2</v>
      </c>
      <c r="E239" s="31">
        <v>2</v>
      </c>
      <c r="F239" s="31">
        <v>0</v>
      </c>
      <c r="G239" s="31" t="str">
        <f t="shared" si="6"/>
        <v>天马座技能1_2线2号天赋解锁</v>
      </c>
      <c r="H239" s="32">
        <f>INDEX(数值规划!$AH$33:$AK$42,(特技天赋!C239-1)*2+特技天赋!D239,特技天赋!E239)</f>
        <v>47</v>
      </c>
      <c r="I239" s="32">
        <f>INDEX(数值规划!$N$32:$Y$231,(((C239-1)*2+(D239-1))*4+(E239-1))*5+F239+1,(INDEX($T$3:$AI$3,B239)-1)*3+1)</f>
        <v>0</v>
      </c>
      <c r="J239" s="32">
        <f>INDEX(数值规划!$N$32:$Y$231,(((C239-1)*2+(D239-1))*4+(E239-1))*5+F239+1,(INDEX($T$3:$AI$3,B239)-1)*3+2)</f>
        <v>21</v>
      </c>
      <c r="K239" s="32">
        <f>INDEX(数值规划!$N$32:$Y$231,(((C239-1)*2+(D239-1))*4+(E239-1))*5+F239+1,(INDEX($T$3:$AI$3,B239)-1)*3+3)</f>
        <v>21</v>
      </c>
      <c r="L239" s="32">
        <f t="shared" si="7"/>
        <v>4</v>
      </c>
      <c r="M239" s="32">
        <f>INDEX(数值规划!$AL$33:$AL$42,(特技天赋!C239-1)*2+特技天赋!D239)</f>
        <v>4</v>
      </c>
      <c r="N239" s="31">
        <v>2</v>
      </c>
      <c r="Q239" s="32">
        <f>IF(特技天赋!F239&gt;0,INDEX(数值规划!$F$32:$F$63,(特技天赋!E239-1)*4+特技天赋!F239),E239)</f>
        <v>2</v>
      </c>
    </row>
    <row r="240" spans="1:17" ht="16.5" x14ac:dyDescent="0.2">
      <c r="A240" s="31">
        <v>237</v>
      </c>
      <c r="B240" s="31">
        <v>3</v>
      </c>
      <c r="C240" s="31">
        <v>2</v>
      </c>
      <c r="D240" s="31">
        <v>2</v>
      </c>
      <c r="E240" s="31">
        <v>2</v>
      </c>
      <c r="F240" s="31">
        <v>1</v>
      </c>
      <c r="G240" s="31" t="str">
        <f t="shared" si="6"/>
        <v>天马座技能1_2线2号天赋1级</v>
      </c>
      <c r="H240" s="32">
        <f>INDEX(数值规划!$AH$33:$AK$42,(特技天赋!C240-1)*2+特技天赋!D240,特技天赋!E240)</f>
        <v>47</v>
      </c>
      <c r="I240" s="32">
        <f>INDEX(数值规划!$N$32:$Y$231,(((C240-1)*2+(D240-1))*4+(E240-1))*5+F240+1,(INDEX($T$3:$AI$3,B240)-1)*3+1)</f>
        <v>0</v>
      </c>
      <c r="J240" s="32">
        <f>INDEX(数值规划!$N$32:$Y$231,(((C240-1)*2+(D240-1))*4+(E240-1))*5+F240+1,(INDEX($T$3:$AI$3,B240)-1)*3+2)</f>
        <v>28</v>
      </c>
      <c r="K240" s="32">
        <f>INDEX(数值规划!$N$32:$Y$231,(((C240-1)*2+(D240-1))*4+(E240-1))*5+F240+1,(INDEX($T$3:$AI$3,B240)-1)*3+3)</f>
        <v>28</v>
      </c>
      <c r="L240" s="32">
        <f t="shared" si="7"/>
        <v>4</v>
      </c>
      <c r="M240" s="32">
        <f>INDEX(数值规划!$AL$33:$AL$42,(特技天赋!C240-1)*2+特技天赋!D240)</f>
        <v>4</v>
      </c>
      <c r="N240" s="31">
        <v>24</v>
      </c>
      <c r="Q240" s="32">
        <f>IF(特技天赋!F240&gt;0,INDEX(数值规划!$F$32:$F$63,(特技天赋!E240-1)*4+特技天赋!F240),E240)</f>
        <v>24</v>
      </c>
    </row>
    <row r="241" spans="1:17" ht="16.5" x14ac:dyDescent="0.2">
      <c r="A241" s="31">
        <v>238</v>
      </c>
      <c r="B241" s="31">
        <v>3</v>
      </c>
      <c r="C241" s="31">
        <v>2</v>
      </c>
      <c r="D241" s="31">
        <v>2</v>
      </c>
      <c r="E241" s="31">
        <v>2</v>
      </c>
      <c r="F241" s="31">
        <v>2</v>
      </c>
      <c r="G241" s="31" t="str">
        <f t="shared" si="6"/>
        <v>天马座技能1_2线2号天赋2级</v>
      </c>
      <c r="H241" s="32">
        <f>INDEX(数值规划!$AH$33:$AK$42,(特技天赋!C241-1)*2+特技天赋!D241,特技天赋!E241)</f>
        <v>47</v>
      </c>
      <c r="I241" s="32">
        <f>INDEX(数值规划!$N$32:$Y$231,(((C241-1)*2+(D241-1))*4+(E241-1))*5+F241+1,(INDEX($T$3:$AI$3,B241)-1)*3+1)</f>
        <v>0</v>
      </c>
      <c r="J241" s="32">
        <f>INDEX(数值规划!$N$32:$Y$231,(((C241-1)*2+(D241-1))*4+(E241-1))*5+F241+1,(INDEX($T$3:$AI$3,B241)-1)*3+2)</f>
        <v>35</v>
      </c>
      <c r="K241" s="32">
        <f>INDEX(数值规划!$N$32:$Y$231,(((C241-1)*2+(D241-1))*4+(E241-1))*5+F241+1,(INDEX($T$3:$AI$3,B241)-1)*3+3)</f>
        <v>35</v>
      </c>
      <c r="L241" s="32">
        <f t="shared" si="7"/>
        <v>4</v>
      </c>
      <c r="M241" s="32">
        <f>INDEX(数值规划!$AL$33:$AL$42,(特技天赋!C241-1)*2+特技天赋!D241)</f>
        <v>4</v>
      </c>
      <c r="N241" s="31">
        <v>36</v>
      </c>
      <c r="Q241" s="32">
        <f>IF(特技天赋!F241&gt;0,INDEX(数值规划!$F$32:$F$63,(特技天赋!E241-1)*4+特技天赋!F241),E241)</f>
        <v>36</v>
      </c>
    </row>
    <row r="242" spans="1:17" ht="16.5" x14ac:dyDescent="0.2">
      <c r="A242" s="31">
        <v>239</v>
      </c>
      <c r="B242" s="31">
        <v>3</v>
      </c>
      <c r="C242" s="31">
        <v>2</v>
      </c>
      <c r="D242" s="31">
        <v>2</v>
      </c>
      <c r="E242" s="31">
        <v>2</v>
      </c>
      <c r="F242" s="31">
        <v>3</v>
      </c>
      <c r="G242" s="31" t="str">
        <f t="shared" si="6"/>
        <v>天马座技能1_2线2号天赋3级</v>
      </c>
      <c r="H242" s="32">
        <f>INDEX(数值规划!$AH$33:$AK$42,(特技天赋!C242-1)*2+特技天赋!D242,特技天赋!E242)</f>
        <v>47</v>
      </c>
      <c r="I242" s="32">
        <f>INDEX(数值规划!$N$32:$Y$231,(((C242-1)*2+(D242-1))*4+(E242-1))*5+F242+1,(INDEX($T$3:$AI$3,B242)-1)*3+1)</f>
        <v>0</v>
      </c>
      <c r="J242" s="32">
        <f>INDEX(数值规划!$N$32:$Y$231,(((C242-1)*2+(D242-1))*4+(E242-1))*5+F242+1,(INDEX($T$3:$AI$3,B242)-1)*3+2)</f>
        <v>42</v>
      </c>
      <c r="K242" s="32">
        <f>INDEX(数值规划!$N$32:$Y$231,(((C242-1)*2+(D242-1))*4+(E242-1))*5+F242+1,(INDEX($T$3:$AI$3,B242)-1)*3+3)</f>
        <v>42</v>
      </c>
      <c r="L242" s="32">
        <f t="shared" si="7"/>
        <v>4</v>
      </c>
      <c r="M242" s="32">
        <f>INDEX(数值规划!$AL$33:$AL$42,(特技天赋!C242-1)*2+特技天赋!D242)</f>
        <v>4</v>
      </c>
      <c r="N242" s="31">
        <v>48</v>
      </c>
      <c r="Q242" s="32">
        <f>IF(特技天赋!F242&gt;0,INDEX(数值规划!$F$32:$F$63,(特技天赋!E242-1)*4+特技天赋!F242),E242)</f>
        <v>48</v>
      </c>
    </row>
    <row r="243" spans="1:17" ht="16.5" x14ac:dyDescent="0.2">
      <c r="A243" s="31">
        <v>240</v>
      </c>
      <c r="B243" s="31">
        <v>3</v>
      </c>
      <c r="C243" s="31">
        <v>2</v>
      </c>
      <c r="D243" s="31">
        <v>2</v>
      </c>
      <c r="E243" s="31">
        <v>2</v>
      </c>
      <c r="F243" s="31">
        <v>4</v>
      </c>
      <c r="G243" s="31" t="str">
        <f t="shared" si="6"/>
        <v>天马座技能1_2线2号天赋4级</v>
      </c>
      <c r="H243" s="32">
        <f>INDEX(数值规划!$AH$33:$AK$42,(特技天赋!C243-1)*2+特技天赋!D243,特技天赋!E243)</f>
        <v>47</v>
      </c>
      <c r="I243" s="32">
        <f>INDEX(数值规划!$N$32:$Y$231,(((C243-1)*2+(D243-1))*4+(E243-1))*5+F243+1,(INDEX($T$3:$AI$3,B243)-1)*3+1)</f>
        <v>0</v>
      </c>
      <c r="J243" s="32">
        <f>INDEX(数值规划!$N$32:$Y$231,(((C243-1)*2+(D243-1))*4+(E243-1))*5+F243+1,(INDEX($T$3:$AI$3,B243)-1)*3+2)</f>
        <v>49</v>
      </c>
      <c r="K243" s="32">
        <f>INDEX(数值规划!$N$32:$Y$231,(((C243-1)*2+(D243-1))*4+(E243-1))*5+F243+1,(INDEX($T$3:$AI$3,B243)-1)*3+3)</f>
        <v>49</v>
      </c>
      <c r="L243" s="32">
        <f t="shared" si="7"/>
        <v>4</v>
      </c>
      <c r="M243" s="32">
        <f>INDEX(数值规划!$AL$33:$AL$42,(特技天赋!C243-1)*2+特技天赋!D243)</f>
        <v>4</v>
      </c>
      <c r="N243" s="31">
        <v>72</v>
      </c>
      <c r="Q243" s="32">
        <f>IF(特技天赋!F243&gt;0,INDEX(数值规划!$F$32:$F$63,(特技天赋!E243-1)*4+特技天赋!F243),E243)</f>
        <v>72</v>
      </c>
    </row>
    <row r="244" spans="1:17" ht="16.5" x14ac:dyDescent="0.2">
      <c r="A244" s="31">
        <v>241</v>
      </c>
      <c r="B244" s="31">
        <v>3</v>
      </c>
      <c r="C244" s="31">
        <v>3</v>
      </c>
      <c r="D244" s="31">
        <v>1</v>
      </c>
      <c r="E244" s="31">
        <v>1</v>
      </c>
      <c r="F244" s="31">
        <v>0</v>
      </c>
      <c r="G244" s="31" t="str">
        <f t="shared" si="6"/>
        <v>天马座技能2_1线1号天赋解锁</v>
      </c>
      <c r="H244" s="32">
        <f>INDEX(数值规划!$AH$33:$AK$42,(特技天赋!C244-1)*2+特技天赋!D244,特技天赋!E244)</f>
        <v>19</v>
      </c>
      <c r="I244" s="32">
        <f>INDEX(数值规划!$N$32:$Y$231,(((C244-1)*2+(D244-1))*4+(E244-1))*5+F244+1,(INDEX($T$3:$AI$3,B244)-1)*3+1)</f>
        <v>10</v>
      </c>
      <c r="J244" s="32">
        <f>INDEX(数值规划!$N$32:$Y$231,(((C244-1)*2+(D244-1))*4+(E244-1))*5+F244+1,(INDEX($T$3:$AI$3,B244)-1)*3+2)</f>
        <v>10</v>
      </c>
      <c r="K244" s="32">
        <f>INDEX(数值规划!$N$32:$Y$231,(((C244-1)*2+(D244-1))*4+(E244-1))*5+F244+1,(INDEX($T$3:$AI$3,B244)-1)*3+3)</f>
        <v>10</v>
      </c>
      <c r="L244" s="32">
        <f t="shared" si="7"/>
        <v>1</v>
      </c>
      <c r="M244" s="32">
        <f>INDEX(数值规划!$AL$33:$AL$42,(特技天赋!C244-1)*2+特技天赋!D244)</f>
        <v>4</v>
      </c>
      <c r="N244" s="31">
        <v>1</v>
      </c>
      <c r="Q244" s="32">
        <f>IF(特技天赋!F244&gt;0,INDEX(数值规划!$F$32:$F$63,(特技天赋!E244-1)*4+特技天赋!F244),E244)</f>
        <v>1</v>
      </c>
    </row>
    <row r="245" spans="1:17" ht="16.5" x14ac:dyDescent="0.2">
      <c r="A245" s="31">
        <v>242</v>
      </c>
      <c r="B245" s="31">
        <v>3</v>
      </c>
      <c r="C245" s="31">
        <v>3</v>
      </c>
      <c r="D245" s="31">
        <v>1</v>
      </c>
      <c r="E245" s="31">
        <v>1</v>
      </c>
      <c r="F245" s="31">
        <v>1</v>
      </c>
      <c r="G245" s="31" t="str">
        <f t="shared" si="6"/>
        <v>天马座技能2_1线1号天赋1级</v>
      </c>
      <c r="H245" s="32">
        <f>INDEX(数值规划!$AH$33:$AK$42,(特技天赋!C245-1)*2+特技天赋!D245,特技天赋!E245)</f>
        <v>19</v>
      </c>
      <c r="I245" s="32">
        <f>INDEX(数值规划!$N$32:$Y$231,(((C245-1)*2+(D245-1))*4+(E245-1))*5+F245+1,(INDEX($T$3:$AI$3,B245)-1)*3+1)</f>
        <v>15</v>
      </c>
      <c r="J245" s="32">
        <f>INDEX(数值规划!$N$32:$Y$231,(((C245-1)*2+(D245-1))*4+(E245-1))*5+F245+1,(INDEX($T$3:$AI$3,B245)-1)*3+2)</f>
        <v>15</v>
      </c>
      <c r="K245" s="32">
        <f>INDEX(数值规划!$N$32:$Y$231,(((C245-1)*2+(D245-1))*4+(E245-1))*5+F245+1,(INDEX($T$3:$AI$3,B245)-1)*3+3)</f>
        <v>15</v>
      </c>
      <c r="L245" s="32">
        <f t="shared" si="7"/>
        <v>1</v>
      </c>
      <c r="M245" s="32">
        <f>INDEX(数值规划!$AL$33:$AL$42,(特技天赋!C245-1)*2+特技天赋!D245)</f>
        <v>4</v>
      </c>
      <c r="N245" s="31">
        <v>19</v>
      </c>
      <c r="Q245" s="32">
        <f>IF(特技天赋!F245&gt;0,INDEX(数值规划!$F$32:$F$63,(特技天赋!E245-1)*4+特技天赋!F245),E245)</f>
        <v>19</v>
      </c>
    </row>
    <row r="246" spans="1:17" ht="16.5" x14ac:dyDescent="0.2">
      <c r="A246" s="31">
        <v>243</v>
      </c>
      <c r="B246" s="31">
        <v>3</v>
      </c>
      <c r="C246" s="31">
        <v>3</v>
      </c>
      <c r="D246" s="31">
        <v>1</v>
      </c>
      <c r="E246" s="31">
        <v>1</v>
      </c>
      <c r="F246" s="31">
        <v>2</v>
      </c>
      <c r="G246" s="31" t="str">
        <f t="shared" si="6"/>
        <v>天马座技能2_1线1号天赋2级</v>
      </c>
      <c r="H246" s="32">
        <f>INDEX(数值规划!$AH$33:$AK$42,(特技天赋!C246-1)*2+特技天赋!D246,特技天赋!E246)</f>
        <v>19</v>
      </c>
      <c r="I246" s="32">
        <f>INDEX(数值规划!$N$32:$Y$231,(((C246-1)*2+(D246-1))*4+(E246-1))*5+F246+1,(INDEX($T$3:$AI$3,B246)-1)*3+1)</f>
        <v>20</v>
      </c>
      <c r="J246" s="32">
        <f>INDEX(数值规划!$N$32:$Y$231,(((C246-1)*2+(D246-1))*4+(E246-1))*5+F246+1,(INDEX($T$3:$AI$3,B246)-1)*3+2)</f>
        <v>20</v>
      </c>
      <c r="K246" s="32">
        <f>INDEX(数值规划!$N$32:$Y$231,(((C246-1)*2+(D246-1))*4+(E246-1))*5+F246+1,(INDEX($T$3:$AI$3,B246)-1)*3+3)</f>
        <v>20</v>
      </c>
      <c r="L246" s="32">
        <f t="shared" si="7"/>
        <v>1</v>
      </c>
      <c r="M246" s="32">
        <f>INDEX(数值规划!$AL$33:$AL$42,(特技天赋!C246-1)*2+特技天赋!D246)</f>
        <v>4</v>
      </c>
      <c r="N246" s="31">
        <v>29</v>
      </c>
      <c r="Q246" s="32">
        <f>IF(特技天赋!F246&gt;0,INDEX(数值规划!$F$32:$F$63,(特技天赋!E246-1)*4+特技天赋!F246),E246)</f>
        <v>29</v>
      </c>
    </row>
    <row r="247" spans="1:17" ht="16.5" x14ac:dyDescent="0.2">
      <c r="A247" s="31">
        <v>244</v>
      </c>
      <c r="B247" s="31">
        <v>3</v>
      </c>
      <c r="C247" s="31">
        <v>3</v>
      </c>
      <c r="D247" s="31">
        <v>1</v>
      </c>
      <c r="E247" s="31">
        <v>1</v>
      </c>
      <c r="F247" s="31">
        <v>3</v>
      </c>
      <c r="G247" s="31" t="str">
        <f t="shared" si="6"/>
        <v>天马座技能2_1线1号天赋3级</v>
      </c>
      <c r="H247" s="32">
        <f>INDEX(数值规划!$AH$33:$AK$42,(特技天赋!C247-1)*2+特技天赋!D247,特技天赋!E247)</f>
        <v>19</v>
      </c>
      <c r="I247" s="32">
        <f>INDEX(数值规划!$N$32:$Y$231,(((C247-1)*2+(D247-1))*4+(E247-1))*5+F247+1,(INDEX($T$3:$AI$3,B247)-1)*3+1)</f>
        <v>25</v>
      </c>
      <c r="J247" s="32">
        <f>INDEX(数值规划!$N$32:$Y$231,(((C247-1)*2+(D247-1))*4+(E247-1))*5+F247+1,(INDEX($T$3:$AI$3,B247)-1)*3+2)</f>
        <v>25</v>
      </c>
      <c r="K247" s="32">
        <f>INDEX(数值规划!$N$32:$Y$231,(((C247-1)*2+(D247-1))*4+(E247-1))*5+F247+1,(INDEX($T$3:$AI$3,B247)-1)*3+3)</f>
        <v>25</v>
      </c>
      <c r="L247" s="32">
        <f t="shared" si="7"/>
        <v>1</v>
      </c>
      <c r="M247" s="32">
        <f>INDEX(数值规划!$AL$33:$AL$42,(特技天赋!C247-1)*2+特技天赋!D247)</f>
        <v>4</v>
      </c>
      <c r="N247" s="31">
        <v>38</v>
      </c>
      <c r="Q247" s="32">
        <f>IF(特技天赋!F247&gt;0,INDEX(数值规划!$F$32:$F$63,(特技天赋!E247-1)*4+特技天赋!F247),E247)</f>
        <v>38</v>
      </c>
    </row>
    <row r="248" spans="1:17" ht="16.5" x14ac:dyDescent="0.2">
      <c r="A248" s="31">
        <v>245</v>
      </c>
      <c r="B248" s="31">
        <v>3</v>
      </c>
      <c r="C248" s="31">
        <v>3</v>
      </c>
      <c r="D248" s="31">
        <v>1</v>
      </c>
      <c r="E248" s="31">
        <v>1</v>
      </c>
      <c r="F248" s="31">
        <v>4</v>
      </c>
      <c r="G248" s="31" t="str">
        <f t="shared" si="6"/>
        <v>天马座技能2_1线1号天赋4级</v>
      </c>
      <c r="H248" s="32">
        <f>INDEX(数值规划!$AH$33:$AK$42,(特技天赋!C248-1)*2+特技天赋!D248,特技天赋!E248)</f>
        <v>19</v>
      </c>
      <c r="I248" s="32">
        <f>INDEX(数值规划!$N$32:$Y$231,(((C248-1)*2+(D248-1))*4+(E248-1))*5+F248+1,(INDEX($T$3:$AI$3,B248)-1)*3+1)</f>
        <v>30</v>
      </c>
      <c r="J248" s="32">
        <f>INDEX(数值规划!$N$32:$Y$231,(((C248-1)*2+(D248-1))*4+(E248-1))*5+F248+1,(INDEX($T$3:$AI$3,B248)-1)*3+2)</f>
        <v>30</v>
      </c>
      <c r="K248" s="32">
        <f>INDEX(数值规划!$N$32:$Y$231,(((C248-1)*2+(D248-1))*4+(E248-1))*5+F248+1,(INDEX($T$3:$AI$3,B248)-1)*3+3)</f>
        <v>30</v>
      </c>
      <c r="L248" s="32">
        <f t="shared" si="7"/>
        <v>1</v>
      </c>
      <c r="M248" s="32">
        <f>INDEX(数值规划!$AL$33:$AL$42,(特技天赋!C248-1)*2+特技天赋!D248)</f>
        <v>4</v>
      </c>
      <c r="N248" s="31">
        <v>58</v>
      </c>
      <c r="Q248" s="32">
        <f>IF(特技天赋!F248&gt;0,INDEX(数值规划!$F$32:$F$63,(特技天赋!E248-1)*4+特技天赋!F248),E248)</f>
        <v>58</v>
      </c>
    </row>
    <row r="249" spans="1:17" ht="16.5" x14ac:dyDescent="0.2">
      <c r="A249" s="31">
        <v>246</v>
      </c>
      <c r="B249" s="31">
        <v>3</v>
      </c>
      <c r="C249" s="31">
        <v>3</v>
      </c>
      <c r="D249" s="31">
        <v>1</v>
      </c>
      <c r="E249" s="31">
        <v>2</v>
      </c>
      <c r="F249" s="31">
        <v>0</v>
      </c>
      <c r="G249" s="31" t="str">
        <f t="shared" si="6"/>
        <v>天马座技能2_1线2号天赋解锁</v>
      </c>
      <c r="H249" s="32">
        <f>INDEX(数值规划!$AH$33:$AK$42,(特技天赋!C249-1)*2+特技天赋!D249,特技天赋!E249)</f>
        <v>39</v>
      </c>
      <c r="I249" s="32">
        <f>INDEX(数值规划!$N$32:$Y$231,(((C249-1)*2+(D249-1))*4+(E249-1))*5+F249+1,(INDEX($T$3:$AI$3,B249)-1)*3+1)</f>
        <v>15</v>
      </c>
      <c r="J249" s="32">
        <f>INDEX(数值规划!$N$32:$Y$231,(((C249-1)*2+(D249-1))*4+(E249-1))*5+F249+1,(INDEX($T$3:$AI$3,B249)-1)*3+2)</f>
        <v>15</v>
      </c>
      <c r="K249" s="32">
        <f>INDEX(数值规划!$N$32:$Y$231,(((C249-1)*2+(D249-1))*4+(E249-1))*5+F249+1,(INDEX($T$3:$AI$3,B249)-1)*3+3)</f>
        <v>15</v>
      </c>
      <c r="L249" s="32">
        <f t="shared" si="7"/>
        <v>3</v>
      </c>
      <c r="M249" s="32">
        <f>INDEX(数值规划!$AL$33:$AL$42,(特技天赋!C249-1)*2+特技天赋!D249)</f>
        <v>4</v>
      </c>
      <c r="N249" s="31">
        <v>2</v>
      </c>
      <c r="Q249" s="32">
        <f>IF(特技天赋!F249&gt;0,INDEX(数值规划!$F$32:$F$63,(特技天赋!E249-1)*4+特技天赋!F249),E249)</f>
        <v>2</v>
      </c>
    </row>
    <row r="250" spans="1:17" ht="16.5" x14ac:dyDescent="0.2">
      <c r="A250" s="31">
        <v>247</v>
      </c>
      <c r="B250" s="31">
        <v>3</v>
      </c>
      <c r="C250" s="31">
        <v>3</v>
      </c>
      <c r="D250" s="31">
        <v>1</v>
      </c>
      <c r="E250" s="31">
        <v>2</v>
      </c>
      <c r="F250" s="31">
        <v>1</v>
      </c>
      <c r="G250" s="31" t="str">
        <f t="shared" si="6"/>
        <v>天马座技能2_1线2号天赋1级</v>
      </c>
      <c r="H250" s="32">
        <f>INDEX(数值规划!$AH$33:$AK$42,(特技天赋!C250-1)*2+特技天赋!D250,特技天赋!E250)</f>
        <v>39</v>
      </c>
      <c r="I250" s="32">
        <f>INDEX(数值规划!$N$32:$Y$231,(((C250-1)*2+(D250-1))*4+(E250-1))*5+F250+1,(INDEX($T$3:$AI$3,B250)-1)*3+1)</f>
        <v>20</v>
      </c>
      <c r="J250" s="32">
        <f>INDEX(数值规划!$N$32:$Y$231,(((C250-1)*2+(D250-1))*4+(E250-1))*5+F250+1,(INDEX($T$3:$AI$3,B250)-1)*3+2)</f>
        <v>20</v>
      </c>
      <c r="K250" s="32">
        <f>INDEX(数值规划!$N$32:$Y$231,(((C250-1)*2+(D250-1))*4+(E250-1))*5+F250+1,(INDEX($T$3:$AI$3,B250)-1)*3+3)</f>
        <v>20</v>
      </c>
      <c r="L250" s="32">
        <f t="shared" si="7"/>
        <v>3</v>
      </c>
      <c r="M250" s="32">
        <f>INDEX(数值规划!$AL$33:$AL$42,(特技天赋!C250-1)*2+特技天赋!D250)</f>
        <v>4</v>
      </c>
      <c r="N250" s="31">
        <v>24</v>
      </c>
      <c r="Q250" s="32">
        <f>IF(特技天赋!F250&gt;0,INDEX(数值规划!$F$32:$F$63,(特技天赋!E250-1)*4+特技天赋!F250),E250)</f>
        <v>24</v>
      </c>
    </row>
    <row r="251" spans="1:17" ht="16.5" x14ac:dyDescent="0.2">
      <c r="A251" s="31">
        <v>248</v>
      </c>
      <c r="B251" s="31">
        <v>3</v>
      </c>
      <c r="C251" s="31">
        <v>3</v>
      </c>
      <c r="D251" s="31">
        <v>1</v>
      </c>
      <c r="E251" s="31">
        <v>2</v>
      </c>
      <c r="F251" s="31">
        <v>2</v>
      </c>
      <c r="G251" s="31" t="str">
        <f t="shared" si="6"/>
        <v>天马座技能2_1线2号天赋2级</v>
      </c>
      <c r="H251" s="32">
        <f>INDEX(数值规划!$AH$33:$AK$42,(特技天赋!C251-1)*2+特技天赋!D251,特技天赋!E251)</f>
        <v>39</v>
      </c>
      <c r="I251" s="32">
        <f>INDEX(数值规划!$N$32:$Y$231,(((C251-1)*2+(D251-1))*4+(E251-1))*5+F251+1,(INDEX($T$3:$AI$3,B251)-1)*3+1)</f>
        <v>25</v>
      </c>
      <c r="J251" s="32">
        <f>INDEX(数值规划!$N$32:$Y$231,(((C251-1)*2+(D251-1))*4+(E251-1))*5+F251+1,(INDEX($T$3:$AI$3,B251)-1)*3+2)</f>
        <v>25</v>
      </c>
      <c r="K251" s="32">
        <f>INDEX(数值规划!$N$32:$Y$231,(((C251-1)*2+(D251-1))*4+(E251-1))*5+F251+1,(INDEX($T$3:$AI$3,B251)-1)*3+3)</f>
        <v>25</v>
      </c>
      <c r="L251" s="32">
        <f t="shared" si="7"/>
        <v>3</v>
      </c>
      <c r="M251" s="32">
        <f>INDEX(数值规划!$AL$33:$AL$42,(特技天赋!C251-1)*2+特技天赋!D251)</f>
        <v>4</v>
      </c>
      <c r="N251" s="31">
        <v>36</v>
      </c>
      <c r="Q251" s="32">
        <f>IF(特技天赋!F251&gt;0,INDEX(数值规划!$F$32:$F$63,(特技天赋!E251-1)*4+特技天赋!F251),E251)</f>
        <v>36</v>
      </c>
    </row>
    <row r="252" spans="1:17" ht="16.5" x14ac:dyDescent="0.2">
      <c r="A252" s="31">
        <v>249</v>
      </c>
      <c r="B252" s="31">
        <v>3</v>
      </c>
      <c r="C252" s="31">
        <v>3</v>
      </c>
      <c r="D252" s="31">
        <v>1</v>
      </c>
      <c r="E252" s="31">
        <v>2</v>
      </c>
      <c r="F252" s="31">
        <v>3</v>
      </c>
      <c r="G252" s="31" t="str">
        <f t="shared" si="6"/>
        <v>天马座技能2_1线2号天赋3级</v>
      </c>
      <c r="H252" s="32">
        <f>INDEX(数值规划!$AH$33:$AK$42,(特技天赋!C252-1)*2+特技天赋!D252,特技天赋!E252)</f>
        <v>39</v>
      </c>
      <c r="I252" s="32">
        <f>INDEX(数值规划!$N$32:$Y$231,(((C252-1)*2+(D252-1))*4+(E252-1))*5+F252+1,(INDEX($T$3:$AI$3,B252)-1)*3+1)</f>
        <v>30</v>
      </c>
      <c r="J252" s="32">
        <f>INDEX(数值规划!$N$32:$Y$231,(((C252-1)*2+(D252-1))*4+(E252-1))*5+F252+1,(INDEX($T$3:$AI$3,B252)-1)*3+2)</f>
        <v>30</v>
      </c>
      <c r="K252" s="32">
        <f>INDEX(数值规划!$N$32:$Y$231,(((C252-1)*2+(D252-1))*4+(E252-1))*5+F252+1,(INDEX($T$3:$AI$3,B252)-1)*3+3)</f>
        <v>30</v>
      </c>
      <c r="L252" s="32">
        <f t="shared" si="7"/>
        <v>3</v>
      </c>
      <c r="M252" s="32">
        <f>INDEX(数值规划!$AL$33:$AL$42,(特技天赋!C252-1)*2+特技天赋!D252)</f>
        <v>4</v>
      </c>
      <c r="N252" s="31">
        <v>48</v>
      </c>
      <c r="Q252" s="32">
        <f>IF(特技天赋!F252&gt;0,INDEX(数值规划!$F$32:$F$63,(特技天赋!E252-1)*4+特技天赋!F252),E252)</f>
        <v>48</v>
      </c>
    </row>
    <row r="253" spans="1:17" ht="16.5" x14ac:dyDescent="0.2">
      <c r="A253" s="31">
        <v>250</v>
      </c>
      <c r="B253" s="31">
        <v>3</v>
      </c>
      <c r="C253" s="31">
        <v>3</v>
      </c>
      <c r="D253" s="31">
        <v>1</v>
      </c>
      <c r="E253" s="31">
        <v>2</v>
      </c>
      <c r="F253" s="31">
        <v>4</v>
      </c>
      <c r="G253" s="31" t="str">
        <f t="shared" si="6"/>
        <v>天马座技能2_1线2号天赋4级</v>
      </c>
      <c r="H253" s="32">
        <f>INDEX(数值规划!$AH$33:$AK$42,(特技天赋!C253-1)*2+特技天赋!D253,特技天赋!E253)</f>
        <v>39</v>
      </c>
      <c r="I253" s="32">
        <f>INDEX(数值规划!$N$32:$Y$231,(((C253-1)*2+(D253-1))*4+(E253-1))*5+F253+1,(INDEX($T$3:$AI$3,B253)-1)*3+1)</f>
        <v>35</v>
      </c>
      <c r="J253" s="32">
        <f>INDEX(数值规划!$N$32:$Y$231,(((C253-1)*2+(D253-1))*4+(E253-1))*5+F253+1,(INDEX($T$3:$AI$3,B253)-1)*3+2)</f>
        <v>35</v>
      </c>
      <c r="K253" s="32">
        <f>INDEX(数值规划!$N$32:$Y$231,(((C253-1)*2+(D253-1))*4+(E253-1))*5+F253+1,(INDEX($T$3:$AI$3,B253)-1)*3+3)</f>
        <v>35</v>
      </c>
      <c r="L253" s="32">
        <f t="shared" si="7"/>
        <v>3</v>
      </c>
      <c r="M253" s="32">
        <f>INDEX(数值规划!$AL$33:$AL$42,(特技天赋!C253-1)*2+特技天赋!D253)</f>
        <v>4</v>
      </c>
      <c r="N253" s="31">
        <v>72</v>
      </c>
      <c r="Q253" s="32">
        <f>IF(特技天赋!F253&gt;0,INDEX(数值规划!$F$32:$F$63,(特技天赋!E253-1)*4+特技天赋!F253),E253)</f>
        <v>72</v>
      </c>
    </row>
    <row r="254" spans="1:17" ht="16.5" x14ac:dyDescent="0.2">
      <c r="A254" s="31">
        <v>251</v>
      </c>
      <c r="B254" s="31">
        <v>3</v>
      </c>
      <c r="C254" s="31">
        <v>3</v>
      </c>
      <c r="D254" s="31">
        <v>2</v>
      </c>
      <c r="E254" s="31">
        <v>1</v>
      </c>
      <c r="F254" s="31">
        <v>0</v>
      </c>
      <c r="G254" s="31" t="str">
        <f t="shared" si="6"/>
        <v>天马座技能2_2线1号天赋解锁</v>
      </c>
      <c r="H254" s="32">
        <f>INDEX(数值规划!$AH$33:$AK$42,(特技天赋!C254-1)*2+特技天赋!D254,特技天赋!E254)</f>
        <v>29</v>
      </c>
      <c r="I254" s="32">
        <f>INDEX(数值规划!$N$32:$Y$231,(((C254-1)*2+(D254-1))*4+(E254-1))*5+F254+1,(INDEX($T$3:$AI$3,B254)-1)*3+1)</f>
        <v>0</v>
      </c>
      <c r="J254" s="32">
        <f>INDEX(数值规划!$N$32:$Y$231,(((C254-1)*2+(D254-1))*4+(E254-1))*5+F254+1,(INDEX($T$3:$AI$3,B254)-1)*3+2)</f>
        <v>14</v>
      </c>
      <c r="K254" s="32">
        <f>INDEX(数值规划!$N$32:$Y$231,(((C254-1)*2+(D254-1))*4+(E254-1))*5+F254+1,(INDEX($T$3:$AI$3,B254)-1)*3+3)</f>
        <v>14</v>
      </c>
      <c r="L254" s="32">
        <f t="shared" si="7"/>
        <v>2</v>
      </c>
      <c r="M254" s="32">
        <f>INDEX(数值规划!$AL$33:$AL$42,(特技天赋!C254-1)*2+特技天赋!D254)</f>
        <v>5</v>
      </c>
      <c r="N254" s="31">
        <v>1</v>
      </c>
      <c r="Q254" s="32">
        <f>IF(特技天赋!F254&gt;0,INDEX(数值规划!$F$32:$F$63,(特技天赋!E254-1)*4+特技天赋!F254),E254)</f>
        <v>1</v>
      </c>
    </row>
    <row r="255" spans="1:17" ht="16.5" x14ac:dyDescent="0.2">
      <c r="A255" s="31">
        <v>252</v>
      </c>
      <c r="B255" s="31">
        <v>3</v>
      </c>
      <c r="C255" s="31">
        <v>3</v>
      </c>
      <c r="D255" s="31">
        <v>2</v>
      </c>
      <c r="E255" s="31">
        <v>1</v>
      </c>
      <c r="F255" s="31">
        <v>1</v>
      </c>
      <c r="G255" s="31" t="str">
        <f t="shared" si="6"/>
        <v>天马座技能2_2线1号天赋1级</v>
      </c>
      <c r="H255" s="32">
        <f>INDEX(数值规划!$AH$33:$AK$42,(特技天赋!C255-1)*2+特技天赋!D255,特技天赋!E255)</f>
        <v>29</v>
      </c>
      <c r="I255" s="32">
        <f>INDEX(数值规划!$N$32:$Y$231,(((C255-1)*2+(D255-1))*4+(E255-1))*5+F255+1,(INDEX($T$3:$AI$3,B255)-1)*3+1)</f>
        <v>0</v>
      </c>
      <c r="J255" s="32">
        <f>INDEX(数值规划!$N$32:$Y$231,(((C255-1)*2+(D255-1))*4+(E255-1))*5+F255+1,(INDEX($T$3:$AI$3,B255)-1)*3+2)</f>
        <v>21</v>
      </c>
      <c r="K255" s="32">
        <f>INDEX(数值规划!$N$32:$Y$231,(((C255-1)*2+(D255-1))*4+(E255-1))*5+F255+1,(INDEX($T$3:$AI$3,B255)-1)*3+3)</f>
        <v>21</v>
      </c>
      <c r="L255" s="32">
        <f t="shared" si="7"/>
        <v>2</v>
      </c>
      <c r="M255" s="32">
        <f>INDEX(数值规划!$AL$33:$AL$42,(特技天赋!C255-1)*2+特技天赋!D255)</f>
        <v>5</v>
      </c>
      <c r="N255" s="31">
        <v>19</v>
      </c>
      <c r="Q255" s="32">
        <f>IF(特技天赋!F255&gt;0,INDEX(数值规划!$F$32:$F$63,(特技天赋!E255-1)*4+特技天赋!F255),E255)</f>
        <v>19</v>
      </c>
    </row>
    <row r="256" spans="1:17" ht="16.5" x14ac:dyDescent="0.2">
      <c r="A256" s="31">
        <v>253</v>
      </c>
      <c r="B256" s="31">
        <v>3</v>
      </c>
      <c r="C256" s="31">
        <v>3</v>
      </c>
      <c r="D256" s="31">
        <v>2</v>
      </c>
      <c r="E256" s="31">
        <v>1</v>
      </c>
      <c r="F256" s="31">
        <v>2</v>
      </c>
      <c r="G256" s="31" t="str">
        <f t="shared" si="6"/>
        <v>天马座技能2_2线1号天赋2级</v>
      </c>
      <c r="H256" s="32">
        <f>INDEX(数值规划!$AH$33:$AK$42,(特技天赋!C256-1)*2+特技天赋!D256,特技天赋!E256)</f>
        <v>29</v>
      </c>
      <c r="I256" s="32">
        <f>INDEX(数值规划!$N$32:$Y$231,(((C256-1)*2+(D256-1))*4+(E256-1))*5+F256+1,(INDEX($T$3:$AI$3,B256)-1)*3+1)</f>
        <v>0</v>
      </c>
      <c r="J256" s="32">
        <f>INDEX(数值规划!$N$32:$Y$231,(((C256-1)*2+(D256-1))*4+(E256-1))*5+F256+1,(INDEX($T$3:$AI$3,B256)-1)*3+2)</f>
        <v>28</v>
      </c>
      <c r="K256" s="32">
        <f>INDEX(数值规划!$N$32:$Y$231,(((C256-1)*2+(D256-1))*4+(E256-1))*5+F256+1,(INDEX($T$3:$AI$3,B256)-1)*3+3)</f>
        <v>28</v>
      </c>
      <c r="L256" s="32">
        <f t="shared" si="7"/>
        <v>2</v>
      </c>
      <c r="M256" s="32">
        <f>INDEX(数值规划!$AL$33:$AL$42,(特技天赋!C256-1)*2+特技天赋!D256)</f>
        <v>5</v>
      </c>
      <c r="N256" s="31">
        <v>29</v>
      </c>
      <c r="Q256" s="32">
        <f>IF(特技天赋!F256&gt;0,INDEX(数值规划!$F$32:$F$63,(特技天赋!E256-1)*4+特技天赋!F256),E256)</f>
        <v>29</v>
      </c>
    </row>
    <row r="257" spans="1:17" ht="16.5" x14ac:dyDescent="0.2">
      <c r="A257" s="31">
        <v>254</v>
      </c>
      <c r="B257" s="31">
        <v>3</v>
      </c>
      <c r="C257" s="31">
        <v>3</v>
      </c>
      <c r="D257" s="31">
        <v>2</v>
      </c>
      <c r="E257" s="31">
        <v>1</v>
      </c>
      <c r="F257" s="31">
        <v>3</v>
      </c>
      <c r="G257" s="31" t="str">
        <f t="shared" si="6"/>
        <v>天马座技能2_2线1号天赋3级</v>
      </c>
      <c r="H257" s="32">
        <f>INDEX(数值规划!$AH$33:$AK$42,(特技天赋!C257-1)*2+特技天赋!D257,特技天赋!E257)</f>
        <v>29</v>
      </c>
      <c r="I257" s="32">
        <f>INDEX(数值规划!$N$32:$Y$231,(((C257-1)*2+(D257-1))*4+(E257-1))*5+F257+1,(INDEX($T$3:$AI$3,B257)-1)*3+1)</f>
        <v>0</v>
      </c>
      <c r="J257" s="32">
        <f>INDEX(数值规划!$N$32:$Y$231,(((C257-1)*2+(D257-1))*4+(E257-1))*5+F257+1,(INDEX($T$3:$AI$3,B257)-1)*3+2)</f>
        <v>35</v>
      </c>
      <c r="K257" s="32">
        <f>INDEX(数值规划!$N$32:$Y$231,(((C257-1)*2+(D257-1))*4+(E257-1))*5+F257+1,(INDEX($T$3:$AI$3,B257)-1)*3+3)</f>
        <v>35</v>
      </c>
      <c r="L257" s="32">
        <f t="shared" si="7"/>
        <v>2</v>
      </c>
      <c r="M257" s="32">
        <f>INDEX(数值规划!$AL$33:$AL$42,(特技天赋!C257-1)*2+特技天赋!D257)</f>
        <v>5</v>
      </c>
      <c r="N257" s="31">
        <v>38</v>
      </c>
      <c r="Q257" s="32">
        <f>IF(特技天赋!F257&gt;0,INDEX(数值规划!$F$32:$F$63,(特技天赋!E257-1)*4+特技天赋!F257),E257)</f>
        <v>38</v>
      </c>
    </row>
    <row r="258" spans="1:17" ht="16.5" x14ac:dyDescent="0.2">
      <c r="A258" s="31">
        <v>255</v>
      </c>
      <c r="B258" s="31">
        <v>3</v>
      </c>
      <c r="C258" s="31">
        <v>3</v>
      </c>
      <c r="D258" s="31">
        <v>2</v>
      </c>
      <c r="E258" s="31">
        <v>1</v>
      </c>
      <c r="F258" s="31">
        <v>4</v>
      </c>
      <c r="G258" s="31" t="str">
        <f t="shared" si="6"/>
        <v>天马座技能2_2线1号天赋4级</v>
      </c>
      <c r="H258" s="32">
        <f>INDEX(数值规划!$AH$33:$AK$42,(特技天赋!C258-1)*2+特技天赋!D258,特技天赋!E258)</f>
        <v>29</v>
      </c>
      <c r="I258" s="32">
        <f>INDEX(数值规划!$N$32:$Y$231,(((C258-1)*2+(D258-1))*4+(E258-1))*5+F258+1,(INDEX($T$3:$AI$3,B258)-1)*3+1)</f>
        <v>0</v>
      </c>
      <c r="J258" s="32">
        <f>INDEX(数值规划!$N$32:$Y$231,(((C258-1)*2+(D258-1))*4+(E258-1))*5+F258+1,(INDEX($T$3:$AI$3,B258)-1)*3+2)</f>
        <v>42</v>
      </c>
      <c r="K258" s="32">
        <f>INDEX(数值规划!$N$32:$Y$231,(((C258-1)*2+(D258-1))*4+(E258-1))*5+F258+1,(INDEX($T$3:$AI$3,B258)-1)*3+3)</f>
        <v>42</v>
      </c>
      <c r="L258" s="32">
        <f t="shared" si="7"/>
        <v>2</v>
      </c>
      <c r="M258" s="32">
        <f>INDEX(数值规划!$AL$33:$AL$42,(特技天赋!C258-1)*2+特技天赋!D258)</f>
        <v>5</v>
      </c>
      <c r="N258" s="31">
        <v>58</v>
      </c>
      <c r="Q258" s="32">
        <f>IF(特技天赋!F258&gt;0,INDEX(数值规划!$F$32:$F$63,(特技天赋!E258-1)*4+特技天赋!F258),E258)</f>
        <v>58</v>
      </c>
    </row>
    <row r="259" spans="1:17" ht="16.5" x14ac:dyDescent="0.2">
      <c r="A259" s="31">
        <v>256</v>
      </c>
      <c r="B259" s="31">
        <v>3</v>
      </c>
      <c r="C259" s="31">
        <v>3</v>
      </c>
      <c r="D259" s="31">
        <v>2</v>
      </c>
      <c r="E259" s="31">
        <v>2</v>
      </c>
      <c r="F259" s="31">
        <v>0</v>
      </c>
      <c r="G259" s="31" t="str">
        <f t="shared" si="6"/>
        <v>天马座技能2_2线2号天赋解锁</v>
      </c>
      <c r="H259" s="32">
        <f>INDEX(数值规划!$AH$33:$AK$42,(特技天赋!C259-1)*2+特技天赋!D259,特技天赋!E259)</f>
        <v>49</v>
      </c>
      <c r="I259" s="32">
        <f>INDEX(数值规划!$N$32:$Y$231,(((C259-1)*2+(D259-1))*4+(E259-1))*5+F259+1,(INDEX($T$3:$AI$3,B259)-1)*3+1)</f>
        <v>0</v>
      </c>
      <c r="J259" s="32">
        <f>INDEX(数值规划!$N$32:$Y$231,(((C259-1)*2+(D259-1))*4+(E259-1))*5+F259+1,(INDEX($T$3:$AI$3,B259)-1)*3+2)</f>
        <v>21</v>
      </c>
      <c r="K259" s="32">
        <f>INDEX(数值规划!$N$32:$Y$231,(((C259-1)*2+(D259-1))*4+(E259-1))*5+F259+1,(INDEX($T$3:$AI$3,B259)-1)*3+3)</f>
        <v>21</v>
      </c>
      <c r="L259" s="32">
        <f t="shared" si="7"/>
        <v>4</v>
      </c>
      <c r="M259" s="32">
        <f>INDEX(数值规划!$AL$33:$AL$42,(特技天赋!C259-1)*2+特技天赋!D259)</f>
        <v>5</v>
      </c>
      <c r="N259" s="31">
        <v>2</v>
      </c>
      <c r="Q259" s="32">
        <f>IF(特技天赋!F259&gt;0,INDEX(数值规划!$F$32:$F$63,(特技天赋!E259-1)*4+特技天赋!F259),E259)</f>
        <v>2</v>
      </c>
    </row>
    <row r="260" spans="1:17" ht="16.5" x14ac:dyDescent="0.2">
      <c r="A260" s="31">
        <v>257</v>
      </c>
      <c r="B260" s="31">
        <v>3</v>
      </c>
      <c r="C260" s="31">
        <v>3</v>
      </c>
      <c r="D260" s="31">
        <v>2</v>
      </c>
      <c r="E260" s="31">
        <v>2</v>
      </c>
      <c r="F260" s="31">
        <v>1</v>
      </c>
      <c r="G260" s="31" t="str">
        <f t="shared" si="6"/>
        <v>天马座技能2_2线2号天赋1级</v>
      </c>
      <c r="H260" s="32">
        <f>INDEX(数值规划!$AH$33:$AK$42,(特技天赋!C260-1)*2+特技天赋!D260,特技天赋!E260)</f>
        <v>49</v>
      </c>
      <c r="I260" s="32">
        <f>INDEX(数值规划!$N$32:$Y$231,(((C260-1)*2+(D260-1))*4+(E260-1))*5+F260+1,(INDEX($T$3:$AI$3,B260)-1)*3+1)</f>
        <v>0</v>
      </c>
      <c r="J260" s="32">
        <f>INDEX(数值规划!$N$32:$Y$231,(((C260-1)*2+(D260-1))*4+(E260-1))*5+F260+1,(INDEX($T$3:$AI$3,B260)-1)*3+2)</f>
        <v>28</v>
      </c>
      <c r="K260" s="32">
        <f>INDEX(数值规划!$N$32:$Y$231,(((C260-1)*2+(D260-1))*4+(E260-1))*5+F260+1,(INDEX($T$3:$AI$3,B260)-1)*3+3)</f>
        <v>28</v>
      </c>
      <c r="L260" s="32">
        <f t="shared" si="7"/>
        <v>4</v>
      </c>
      <c r="M260" s="32">
        <f>INDEX(数值规划!$AL$33:$AL$42,(特技天赋!C260-1)*2+特技天赋!D260)</f>
        <v>5</v>
      </c>
      <c r="N260" s="31">
        <v>24</v>
      </c>
      <c r="Q260" s="32">
        <f>IF(特技天赋!F260&gt;0,INDEX(数值规划!$F$32:$F$63,(特技天赋!E260-1)*4+特技天赋!F260),E260)</f>
        <v>24</v>
      </c>
    </row>
    <row r="261" spans="1:17" ht="16.5" x14ac:dyDescent="0.2">
      <c r="A261" s="31">
        <v>258</v>
      </c>
      <c r="B261" s="31">
        <v>3</v>
      </c>
      <c r="C261" s="31">
        <v>3</v>
      </c>
      <c r="D261" s="31">
        <v>2</v>
      </c>
      <c r="E261" s="31">
        <v>2</v>
      </c>
      <c r="F261" s="31">
        <v>2</v>
      </c>
      <c r="G261" s="31" t="str">
        <f t="shared" ref="G261:G324" si="8">INDEX($T$4:$AI$4,B261)&amp;INDEX($T$5:$X$5,C261)&amp;"_"&amp;D261&amp;"线"&amp;E261&amp;"号天赋"&amp;IF(F261&gt;0,F261&amp;"级","解锁")</f>
        <v>天马座技能2_2线2号天赋2级</v>
      </c>
      <c r="H261" s="32">
        <f>INDEX(数值规划!$AH$33:$AK$42,(特技天赋!C261-1)*2+特技天赋!D261,特技天赋!E261)</f>
        <v>49</v>
      </c>
      <c r="I261" s="32">
        <f>INDEX(数值规划!$N$32:$Y$231,(((C261-1)*2+(D261-1))*4+(E261-1))*5+F261+1,(INDEX($T$3:$AI$3,B261)-1)*3+1)</f>
        <v>0</v>
      </c>
      <c r="J261" s="32">
        <f>INDEX(数值规划!$N$32:$Y$231,(((C261-1)*2+(D261-1))*4+(E261-1))*5+F261+1,(INDEX($T$3:$AI$3,B261)-1)*3+2)</f>
        <v>35</v>
      </c>
      <c r="K261" s="32">
        <f>INDEX(数值规划!$N$32:$Y$231,(((C261-1)*2+(D261-1))*4+(E261-1))*5+F261+1,(INDEX($T$3:$AI$3,B261)-1)*3+3)</f>
        <v>35</v>
      </c>
      <c r="L261" s="32">
        <f t="shared" ref="L261:L324" si="9">(E261-1)*2+D261</f>
        <v>4</v>
      </c>
      <c r="M261" s="32">
        <f>INDEX(数值规划!$AL$33:$AL$42,(特技天赋!C261-1)*2+特技天赋!D261)</f>
        <v>5</v>
      </c>
      <c r="N261" s="31">
        <v>36</v>
      </c>
      <c r="Q261" s="32">
        <f>IF(特技天赋!F261&gt;0,INDEX(数值规划!$F$32:$F$63,(特技天赋!E261-1)*4+特技天赋!F261),E261)</f>
        <v>36</v>
      </c>
    </row>
    <row r="262" spans="1:17" ht="16.5" x14ac:dyDescent="0.2">
      <c r="A262" s="31">
        <v>259</v>
      </c>
      <c r="B262" s="31">
        <v>3</v>
      </c>
      <c r="C262" s="31">
        <v>3</v>
      </c>
      <c r="D262" s="31">
        <v>2</v>
      </c>
      <c r="E262" s="31">
        <v>2</v>
      </c>
      <c r="F262" s="31">
        <v>3</v>
      </c>
      <c r="G262" s="31" t="str">
        <f t="shared" si="8"/>
        <v>天马座技能2_2线2号天赋3级</v>
      </c>
      <c r="H262" s="32">
        <f>INDEX(数值规划!$AH$33:$AK$42,(特技天赋!C262-1)*2+特技天赋!D262,特技天赋!E262)</f>
        <v>49</v>
      </c>
      <c r="I262" s="32">
        <f>INDEX(数值规划!$N$32:$Y$231,(((C262-1)*2+(D262-1))*4+(E262-1))*5+F262+1,(INDEX($T$3:$AI$3,B262)-1)*3+1)</f>
        <v>0</v>
      </c>
      <c r="J262" s="32">
        <f>INDEX(数值规划!$N$32:$Y$231,(((C262-1)*2+(D262-1))*4+(E262-1))*5+F262+1,(INDEX($T$3:$AI$3,B262)-1)*3+2)</f>
        <v>42</v>
      </c>
      <c r="K262" s="32">
        <f>INDEX(数值规划!$N$32:$Y$231,(((C262-1)*2+(D262-1))*4+(E262-1))*5+F262+1,(INDEX($T$3:$AI$3,B262)-1)*3+3)</f>
        <v>42</v>
      </c>
      <c r="L262" s="32">
        <f t="shared" si="9"/>
        <v>4</v>
      </c>
      <c r="M262" s="32">
        <f>INDEX(数值规划!$AL$33:$AL$42,(特技天赋!C262-1)*2+特技天赋!D262)</f>
        <v>5</v>
      </c>
      <c r="N262" s="31">
        <v>48</v>
      </c>
      <c r="Q262" s="32">
        <f>IF(特技天赋!F262&gt;0,INDEX(数值规划!$F$32:$F$63,(特技天赋!E262-1)*4+特技天赋!F262),E262)</f>
        <v>48</v>
      </c>
    </row>
    <row r="263" spans="1:17" ht="16.5" x14ac:dyDescent="0.2">
      <c r="A263" s="31">
        <v>260</v>
      </c>
      <c r="B263" s="31">
        <v>3</v>
      </c>
      <c r="C263" s="31">
        <v>3</v>
      </c>
      <c r="D263" s="31">
        <v>2</v>
      </c>
      <c r="E263" s="31">
        <v>2</v>
      </c>
      <c r="F263" s="31">
        <v>4</v>
      </c>
      <c r="G263" s="31" t="str">
        <f t="shared" si="8"/>
        <v>天马座技能2_2线2号天赋4级</v>
      </c>
      <c r="H263" s="32">
        <f>INDEX(数值规划!$AH$33:$AK$42,(特技天赋!C263-1)*2+特技天赋!D263,特技天赋!E263)</f>
        <v>49</v>
      </c>
      <c r="I263" s="32">
        <f>INDEX(数值规划!$N$32:$Y$231,(((C263-1)*2+(D263-1))*4+(E263-1))*5+F263+1,(INDEX($T$3:$AI$3,B263)-1)*3+1)</f>
        <v>0</v>
      </c>
      <c r="J263" s="32">
        <f>INDEX(数值规划!$N$32:$Y$231,(((C263-1)*2+(D263-1))*4+(E263-1))*5+F263+1,(INDEX($T$3:$AI$3,B263)-1)*3+2)</f>
        <v>49</v>
      </c>
      <c r="K263" s="32">
        <f>INDEX(数值规划!$N$32:$Y$231,(((C263-1)*2+(D263-1))*4+(E263-1))*5+F263+1,(INDEX($T$3:$AI$3,B263)-1)*3+3)</f>
        <v>49</v>
      </c>
      <c r="L263" s="32">
        <f t="shared" si="9"/>
        <v>4</v>
      </c>
      <c r="M263" s="32">
        <f>INDEX(数值规划!$AL$33:$AL$42,(特技天赋!C263-1)*2+特技天赋!D263)</f>
        <v>5</v>
      </c>
      <c r="N263" s="31">
        <v>72</v>
      </c>
      <c r="Q263" s="32">
        <f>IF(特技天赋!F263&gt;0,INDEX(数值规划!$F$32:$F$63,(特技天赋!E263-1)*4+特技天赋!F263),E263)</f>
        <v>72</v>
      </c>
    </row>
    <row r="264" spans="1:17" ht="16.5" x14ac:dyDescent="0.2">
      <c r="A264" s="31">
        <v>261</v>
      </c>
      <c r="B264" s="31">
        <v>3</v>
      </c>
      <c r="C264" s="31">
        <v>4</v>
      </c>
      <c r="D264" s="31">
        <v>1</v>
      </c>
      <c r="E264" s="31">
        <v>1</v>
      </c>
      <c r="F264" s="31">
        <v>0</v>
      </c>
      <c r="G264" s="31" t="str">
        <f t="shared" si="8"/>
        <v>天马座技能3_1线1号天赋解锁</v>
      </c>
      <c r="H264" s="32">
        <f>INDEX(数值规划!$AH$33:$AK$42,(特技天赋!C264-1)*2+特技天赋!D264,特技天赋!E264)</f>
        <v>21</v>
      </c>
      <c r="I264" s="32">
        <f>INDEX(数值规划!$N$32:$Y$231,(((C264-1)*2+(D264-1))*4+(E264-1))*5+F264+1,(INDEX($T$3:$AI$3,B264)-1)*3+1)</f>
        <v>10</v>
      </c>
      <c r="J264" s="32">
        <f>INDEX(数值规划!$N$32:$Y$231,(((C264-1)*2+(D264-1))*4+(E264-1))*5+F264+1,(INDEX($T$3:$AI$3,B264)-1)*3+2)</f>
        <v>10</v>
      </c>
      <c r="K264" s="32">
        <f>INDEX(数值规划!$N$32:$Y$231,(((C264-1)*2+(D264-1))*4+(E264-1))*5+F264+1,(INDEX($T$3:$AI$3,B264)-1)*3+3)</f>
        <v>10</v>
      </c>
      <c r="L264" s="32">
        <f t="shared" si="9"/>
        <v>1</v>
      </c>
      <c r="M264" s="32">
        <f>INDEX(数值规划!$AL$33:$AL$42,(特技天赋!C264-1)*2+特技天赋!D264)</f>
        <v>5</v>
      </c>
      <c r="N264" s="31">
        <v>1</v>
      </c>
      <c r="Q264" s="32">
        <f>IF(特技天赋!F264&gt;0,INDEX(数值规划!$F$32:$F$63,(特技天赋!E264-1)*4+特技天赋!F264),E264)</f>
        <v>1</v>
      </c>
    </row>
    <row r="265" spans="1:17" ht="16.5" x14ac:dyDescent="0.2">
      <c r="A265" s="31">
        <v>262</v>
      </c>
      <c r="B265" s="31">
        <v>3</v>
      </c>
      <c r="C265" s="31">
        <v>4</v>
      </c>
      <c r="D265" s="31">
        <v>1</v>
      </c>
      <c r="E265" s="31">
        <v>1</v>
      </c>
      <c r="F265" s="31">
        <v>1</v>
      </c>
      <c r="G265" s="31" t="str">
        <f t="shared" si="8"/>
        <v>天马座技能3_1线1号天赋1级</v>
      </c>
      <c r="H265" s="32">
        <f>INDEX(数值规划!$AH$33:$AK$42,(特技天赋!C265-1)*2+特技天赋!D265,特技天赋!E265)</f>
        <v>21</v>
      </c>
      <c r="I265" s="32">
        <f>INDEX(数值规划!$N$32:$Y$231,(((C265-1)*2+(D265-1))*4+(E265-1))*5+F265+1,(INDEX($T$3:$AI$3,B265)-1)*3+1)</f>
        <v>15</v>
      </c>
      <c r="J265" s="32">
        <f>INDEX(数值规划!$N$32:$Y$231,(((C265-1)*2+(D265-1))*4+(E265-1))*5+F265+1,(INDEX($T$3:$AI$3,B265)-1)*3+2)</f>
        <v>15</v>
      </c>
      <c r="K265" s="32">
        <f>INDEX(数值规划!$N$32:$Y$231,(((C265-1)*2+(D265-1))*4+(E265-1))*5+F265+1,(INDEX($T$3:$AI$3,B265)-1)*3+3)</f>
        <v>15</v>
      </c>
      <c r="L265" s="32">
        <f t="shared" si="9"/>
        <v>1</v>
      </c>
      <c r="M265" s="32">
        <f>INDEX(数值规划!$AL$33:$AL$42,(特技天赋!C265-1)*2+特技天赋!D265)</f>
        <v>5</v>
      </c>
      <c r="N265" s="31">
        <v>19</v>
      </c>
      <c r="Q265" s="32">
        <f>IF(特技天赋!F265&gt;0,INDEX(数值规划!$F$32:$F$63,(特技天赋!E265-1)*4+特技天赋!F265),E265)</f>
        <v>19</v>
      </c>
    </row>
    <row r="266" spans="1:17" ht="16.5" x14ac:dyDescent="0.2">
      <c r="A266" s="31">
        <v>263</v>
      </c>
      <c r="B266" s="31">
        <v>3</v>
      </c>
      <c r="C266" s="31">
        <v>4</v>
      </c>
      <c r="D266" s="31">
        <v>1</v>
      </c>
      <c r="E266" s="31">
        <v>1</v>
      </c>
      <c r="F266" s="31">
        <v>2</v>
      </c>
      <c r="G266" s="31" t="str">
        <f t="shared" si="8"/>
        <v>天马座技能3_1线1号天赋2级</v>
      </c>
      <c r="H266" s="32">
        <f>INDEX(数值规划!$AH$33:$AK$42,(特技天赋!C266-1)*2+特技天赋!D266,特技天赋!E266)</f>
        <v>21</v>
      </c>
      <c r="I266" s="32">
        <f>INDEX(数值规划!$N$32:$Y$231,(((C266-1)*2+(D266-1))*4+(E266-1))*5+F266+1,(INDEX($T$3:$AI$3,B266)-1)*3+1)</f>
        <v>20</v>
      </c>
      <c r="J266" s="32">
        <f>INDEX(数值规划!$N$32:$Y$231,(((C266-1)*2+(D266-1))*4+(E266-1))*5+F266+1,(INDEX($T$3:$AI$3,B266)-1)*3+2)</f>
        <v>20</v>
      </c>
      <c r="K266" s="32">
        <f>INDEX(数值规划!$N$32:$Y$231,(((C266-1)*2+(D266-1))*4+(E266-1))*5+F266+1,(INDEX($T$3:$AI$3,B266)-1)*3+3)</f>
        <v>20</v>
      </c>
      <c r="L266" s="32">
        <f t="shared" si="9"/>
        <v>1</v>
      </c>
      <c r="M266" s="32">
        <f>INDEX(数值规划!$AL$33:$AL$42,(特技天赋!C266-1)*2+特技天赋!D266)</f>
        <v>5</v>
      </c>
      <c r="N266" s="31">
        <v>29</v>
      </c>
      <c r="Q266" s="32">
        <f>IF(特技天赋!F266&gt;0,INDEX(数值规划!$F$32:$F$63,(特技天赋!E266-1)*4+特技天赋!F266),E266)</f>
        <v>29</v>
      </c>
    </row>
    <row r="267" spans="1:17" ht="16.5" x14ac:dyDescent="0.2">
      <c r="A267" s="31">
        <v>264</v>
      </c>
      <c r="B267" s="31">
        <v>3</v>
      </c>
      <c r="C267" s="31">
        <v>4</v>
      </c>
      <c r="D267" s="31">
        <v>1</v>
      </c>
      <c r="E267" s="31">
        <v>1</v>
      </c>
      <c r="F267" s="31">
        <v>3</v>
      </c>
      <c r="G267" s="31" t="str">
        <f t="shared" si="8"/>
        <v>天马座技能3_1线1号天赋3级</v>
      </c>
      <c r="H267" s="32">
        <f>INDEX(数值规划!$AH$33:$AK$42,(特技天赋!C267-1)*2+特技天赋!D267,特技天赋!E267)</f>
        <v>21</v>
      </c>
      <c r="I267" s="32">
        <f>INDEX(数值规划!$N$32:$Y$231,(((C267-1)*2+(D267-1))*4+(E267-1))*5+F267+1,(INDEX($T$3:$AI$3,B267)-1)*3+1)</f>
        <v>25</v>
      </c>
      <c r="J267" s="32">
        <f>INDEX(数值规划!$N$32:$Y$231,(((C267-1)*2+(D267-1))*4+(E267-1))*5+F267+1,(INDEX($T$3:$AI$3,B267)-1)*3+2)</f>
        <v>25</v>
      </c>
      <c r="K267" s="32">
        <f>INDEX(数值规划!$N$32:$Y$231,(((C267-1)*2+(D267-1))*4+(E267-1))*5+F267+1,(INDEX($T$3:$AI$3,B267)-1)*3+3)</f>
        <v>25</v>
      </c>
      <c r="L267" s="32">
        <f t="shared" si="9"/>
        <v>1</v>
      </c>
      <c r="M267" s="32">
        <f>INDEX(数值规划!$AL$33:$AL$42,(特技天赋!C267-1)*2+特技天赋!D267)</f>
        <v>5</v>
      </c>
      <c r="N267" s="31">
        <v>38</v>
      </c>
      <c r="Q267" s="32">
        <f>IF(特技天赋!F267&gt;0,INDEX(数值规划!$F$32:$F$63,(特技天赋!E267-1)*4+特技天赋!F267),E267)</f>
        <v>38</v>
      </c>
    </row>
    <row r="268" spans="1:17" ht="16.5" x14ac:dyDescent="0.2">
      <c r="A268" s="31">
        <v>265</v>
      </c>
      <c r="B268" s="31">
        <v>3</v>
      </c>
      <c r="C268" s="31">
        <v>4</v>
      </c>
      <c r="D268" s="31">
        <v>1</v>
      </c>
      <c r="E268" s="31">
        <v>1</v>
      </c>
      <c r="F268" s="31">
        <v>4</v>
      </c>
      <c r="G268" s="31" t="str">
        <f t="shared" si="8"/>
        <v>天马座技能3_1线1号天赋4级</v>
      </c>
      <c r="H268" s="32">
        <f>INDEX(数值规划!$AH$33:$AK$42,(特技天赋!C268-1)*2+特技天赋!D268,特技天赋!E268)</f>
        <v>21</v>
      </c>
      <c r="I268" s="32">
        <f>INDEX(数值规划!$N$32:$Y$231,(((C268-1)*2+(D268-1))*4+(E268-1))*5+F268+1,(INDEX($T$3:$AI$3,B268)-1)*3+1)</f>
        <v>30</v>
      </c>
      <c r="J268" s="32">
        <f>INDEX(数值规划!$N$32:$Y$231,(((C268-1)*2+(D268-1))*4+(E268-1))*5+F268+1,(INDEX($T$3:$AI$3,B268)-1)*3+2)</f>
        <v>30</v>
      </c>
      <c r="K268" s="32">
        <f>INDEX(数值规划!$N$32:$Y$231,(((C268-1)*2+(D268-1))*4+(E268-1))*5+F268+1,(INDEX($T$3:$AI$3,B268)-1)*3+3)</f>
        <v>30</v>
      </c>
      <c r="L268" s="32">
        <f t="shared" si="9"/>
        <v>1</v>
      </c>
      <c r="M268" s="32">
        <f>INDEX(数值规划!$AL$33:$AL$42,(特技天赋!C268-1)*2+特技天赋!D268)</f>
        <v>5</v>
      </c>
      <c r="N268" s="31">
        <v>58</v>
      </c>
      <c r="Q268" s="32">
        <f>IF(特技天赋!F268&gt;0,INDEX(数值规划!$F$32:$F$63,(特技天赋!E268-1)*4+特技天赋!F268),E268)</f>
        <v>58</v>
      </c>
    </row>
    <row r="269" spans="1:17" ht="16.5" x14ac:dyDescent="0.2">
      <c r="A269" s="31">
        <v>266</v>
      </c>
      <c r="B269" s="31">
        <v>3</v>
      </c>
      <c r="C269" s="31">
        <v>4</v>
      </c>
      <c r="D269" s="31">
        <v>1</v>
      </c>
      <c r="E269" s="31">
        <v>2</v>
      </c>
      <c r="F269" s="31">
        <v>0</v>
      </c>
      <c r="G269" s="31" t="str">
        <f t="shared" si="8"/>
        <v>天马座技能3_1线2号天赋解锁</v>
      </c>
      <c r="H269" s="32">
        <f>INDEX(数值规划!$AH$33:$AK$42,(特技天赋!C269-1)*2+特技天赋!D269,特技天赋!E269)</f>
        <v>41</v>
      </c>
      <c r="I269" s="32">
        <f>INDEX(数值规划!$N$32:$Y$231,(((C269-1)*2+(D269-1))*4+(E269-1))*5+F269+1,(INDEX($T$3:$AI$3,B269)-1)*3+1)</f>
        <v>15</v>
      </c>
      <c r="J269" s="32">
        <f>INDEX(数值规划!$N$32:$Y$231,(((C269-1)*2+(D269-1))*4+(E269-1))*5+F269+1,(INDEX($T$3:$AI$3,B269)-1)*3+2)</f>
        <v>15</v>
      </c>
      <c r="K269" s="32">
        <f>INDEX(数值规划!$N$32:$Y$231,(((C269-1)*2+(D269-1))*4+(E269-1))*5+F269+1,(INDEX($T$3:$AI$3,B269)-1)*3+3)</f>
        <v>15</v>
      </c>
      <c r="L269" s="32">
        <f t="shared" si="9"/>
        <v>3</v>
      </c>
      <c r="M269" s="32">
        <f>INDEX(数值规划!$AL$33:$AL$42,(特技天赋!C269-1)*2+特技天赋!D269)</f>
        <v>5</v>
      </c>
      <c r="N269" s="31">
        <v>2</v>
      </c>
      <c r="Q269" s="32">
        <f>IF(特技天赋!F269&gt;0,INDEX(数值规划!$F$32:$F$63,(特技天赋!E269-1)*4+特技天赋!F269),E269)</f>
        <v>2</v>
      </c>
    </row>
    <row r="270" spans="1:17" ht="16.5" x14ac:dyDescent="0.2">
      <c r="A270" s="31">
        <v>267</v>
      </c>
      <c r="B270" s="31">
        <v>3</v>
      </c>
      <c r="C270" s="31">
        <v>4</v>
      </c>
      <c r="D270" s="31">
        <v>1</v>
      </c>
      <c r="E270" s="31">
        <v>2</v>
      </c>
      <c r="F270" s="31">
        <v>1</v>
      </c>
      <c r="G270" s="31" t="str">
        <f t="shared" si="8"/>
        <v>天马座技能3_1线2号天赋1级</v>
      </c>
      <c r="H270" s="32">
        <f>INDEX(数值规划!$AH$33:$AK$42,(特技天赋!C270-1)*2+特技天赋!D270,特技天赋!E270)</f>
        <v>41</v>
      </c>
      <c r="I270" s="32">
        <f>INDEX(数值规划!$N$32:$Y$231,(((C270-1)*2+(D270-1))*4+(E270-1))*5+F270+1,(INDEX($T$3:$AI$3,B270)-1)*3+1)</f>
        <v>20</v>
      </c>
      <c r="J270" s="32">
        <f>INDEX(数值规划!$N$32:$Y$231,(((C270-1)*2+(D270-1))*4+(E270-1))*5+F270+1,(INDEX($T$3:$AI$3,B270)-1)*3+2)</f>
        <v>20</v>
      </c>
      <c r="K270" s="32">
        <f>INDEX(数值规划!$N$32:$Y$231,(((C270-1)*2+(D270-1))*4+(E270-1))*5+F270+1,(INDEX($T$3:$AI$3,B270)-1)*3+3)</f>
        <v>20</v>
      </c>
      <c r="L270" s="32">
        <f t="shared" si="9"/>
        <v>3</v>
      </c>
      <c r="M270" s="32">
        <f>INDEX(数值规划!$AL$33:$AL$42,(特技天赋!C270-1)*2+特技天赋!D270)</f>
        <v>5</v>
      </c>
      <c r="N270" s="31">
        <v>24</v>
      </c>
      <c r="Q270" s="32">
        <f>IF(特技天赋!F270&gt;0,INDEX(数值规划!$F$32:$F$63,(特技天赋!E270-1)*4+特技天赋!F270),E270)</f>
        <v>24</v>
      </c>
    </row>
    <row r="271" spans="1:17" ht="16.5" x14ac:dyDescent="0.2">
      <c r="A271" s="31">
        <v>268</v>
      </c>
      <c r="B271" s="31">
        <v>3</v>
      </c>
      <c r="C271" s="31">
        <v>4</v>
      </c>
      <c r="D271" s="31">
        <v>1</v>
      </c>
      <c r="E271" s="31">
        <v>2</v>
      </c>
      <c r="F271" s="31">
        <v>2</v>
      </c>
      <c r="G271" s="31" t="str">
        <f t="shared" si="8"/>
        <v>天马座技能3_1线2号天赋2级</v>
      </c>
      <c r="H271" s="32">
        <f>INDEX(数值规划!$AH$33:$AK$42,(特技天赋!C271-1)*2+特技天赋!D271,特技天赋!E271)</f>
        <v>41</v>
      </c>
      <c r="I271" s="32">
        <f>INDEX(数值规划!$N$32:$Y$231,(((C271-1)*2+(D271-1))*4+(E271-1))*5+F271+1,(INDEX($T$3:$AI$3,B271)-1)*3+1)</f>
        <v>25</v>
      </c>
      <c r="J271" s="32">
        <f>INDEX(数值规划!$N$32:$Y$231,(((C271-1)*2+(D271-1))*4+(E271-1))*5+F271+1,(INDEX($T$3:$AI$3,B271)-1)*3+2)</f>
        <v>25</v>
      </c>
      <c r="K271" s="32">
        <f>INDEX(数值规划!$N$32:$Y$231,(((C271-1)*2+(D271-1))*4+(E271-1))*5+F271+1,(INDEX($T$3:$AI$3,B271)-1)*3+3)</f>
        <v>25</v>
      </c>
      <c r="L271" s="32">
        <f t="shared" si="9"/>
        <v>3</v>
      </c>
      <c r="M271" s="32">
        <f>INDEX(数值规划!$AL$33:$AL$42,(特技天赋!C271-1)*2+特技天赋!D271)</f>
        <v>5</v>
      </c>
      <c r="N271" s="31">
        <v>36</v>
      </c>
      <c r="Q271" s="32">
        <f>IF(特技天赋!F271&gt;0,INDEX(数值规划!$F$32:$F$63,(特技天赋!E271-1)*4+特技天赋!F271),E271)</f>
        <v>36</v>
      </c>
    </row>
    <row r="272" spans="1:17" ht="16.5" x14ac:dyDescent="0.2">
      <c r="A272" s="31">
        <v>269</v>
      </c>
      <c r="B272" s="31">
        <v>3</v>
      </c>
      <c r="C272" s="31">
        <v>4</v>
      </c>
      <c r="D272" s="31">
        <v>1</v>
      </c>
      <c r="E272" s="31">
        <v>2</v>
      </c>
      <c r="F272" s="31">
        <v>3</v>
      </c>
      <c r="G272" s="31" t="str">
        <f t="shared" si="8"/>
        <v>天马座技能3_1线2号天赋3级</v>
      </c>
      <c r="H272" s="32">
        <f>INDEX(数值规划!$AH$33:$AK$42,(特技天赋!C272-1)*2+特技天赋!D272,特技天赋!E272)</f>
        <v>41</v>
      </c>
      <c r="I272" s="32">
        <f>INDEX(数值规划!$N$32:$Y$231,(((C272-1)*2+(D272-1))*4+(E272-1))*5+F272+1,(INDEX($T$3:$AI$3,B272)-1)*3+1)</f>
        <v>30</v>
      </c>
      <c r="J272" s="32">
        <f>INDEX(数值规划!$N$32:$Y$231,(((C272-1)*2+(D272-1))*4+(E272-1))*5+F272+1,(INDEX($T$3:$AI$3,B272)-1)*3+2)</f>
        <v>30</v>
      </c>
      <c r="K272" s="32">
        <f>INDEX(数值规划!$N$32:$Y$231,(((C272-1)*2+(D272-1))*4+(E272-1))*5+F272+1,(INDEX($T$3:$AI$3,B272)-1)*3+3)</f>
        <v>30</v>
      </c>
      <c r="L272" s="32">
        <f t="shared" si="9"/>
        <v>3</v>
      </c>
      <c r="M272" s="32">
        <f>INDEX(数值规划!$AL$33:$AL$42,(特技天赋!C272-1)*2+特技天赋!D272)</f>
        <v>5</v>
      </c>
      <c r="N272" s="31">
        <v>48</v>
      </c>
      <c r="Q272" s="32">
        <f>IF(特技天赋!F272&gt;0,INDEX(数值规划!$F$32:$F$63,(特技天赋!E272-1)*4+特技天赋!F272),E272)</f>
        <v>48</v>
      </c>
    </row>
    <row r="273" spans="1:17" ht="16.5" x14ac:dyDescent="0.2">
      <c r="A273" s="31">
        <v>270</v>
      </c>
      <c r="B273" s="31">
        <v>3</v>
      </c>
      <c r="C273" s="31">
        <v>4</v>
      </c>
      <c r="D273" s="31">
        <v>1</v>
      </c>
      <c r="E273" s="31">
        <v>2</v>
      </c>
      <c r="F273" s="31">
        <v>4</v>
      </c>
      <c r="G273" s="31" t="str">
        <f t="shared" si="8"/>
        <v>天马座技能3_1线2号天赋4级</v>
      </c>
      <c r="H273" s="32">
        <f>INDEX(数值规划!$AH$33:$AK$42,(特技天赋!C273-1)*2+特技天赋!D273,特技天赋!E273)</f>
        <v>41</v>
      </c>
      <c r="I273" s="32">
        <f>INDEX(数值规划!$N$32:$Y$231,(((C273-1)*2+(D273-1))*4+(E273-1))*5+F273+1,(INDEX($T$3:$AI$3,B273)-1)*3+1)</f>
        <v>35</v>
      </c>
      <c r="J273" s="32">
        <f>INDEX(数值规划!$N$32:$Y$231,(((C273-1)*2+(D273-1))*4+(E273-1))*5+F273+1,(INDEX($T$3:$AI$3,B273)-1)*3+2)</f>
        <v>35</v>
      </c>
      <c r="K273" s="32">
        <f>INDEX(数值规划!$N$32:$Y$231,(((C273-1)*2+(D273-1))*4+(E273-1))*5+F273+1,(INDEX($T$3:$AI$3,B273)-1)*3+3)</f>
        <v>35</v>
      </c>
      <c r="L273" s="32">
        <f t="shared" si="9"/>
        <v>3</v>
      </c>
      <c r="M273" s="32">
        <f>INDEX(数值规划!$AL$33:$AL$42,(特技天赋!C273-1)*2+特技天赋!D273)</f>
        <v>5</v>
      </c>
      <c r="N273" s="31">
        <v>72</v>
      </c>
      <c r="Q273" s="32">
        <f>IF(特技天赋!F273&gt;0,INDEX(数值规划!$F$32:$F$63,(特技天赋!E273-1)*4+特技天赋!F273),E273)</f>
        <v>72</v>
      </c>
    </row>
    <row r="274" spans="1:17" ht="16.5" x14ac:dyDescent="0.2">
      <c r="A274" s="31">
        <v>271</v>
      </c>
      <c r="B274" s="31">
        <v>3</v>
      </c>
      <c r="C274" s="31">
        <v>4</v>
      </c>
      <c r="D274" s="31">
        <v>2</v>
      </c>
      <c r="E274" s="31">
        <v>1</v>
      </c>
      <c r="F274" s="31">
        <v>0</v>
      </c>
      <c r="G274" s="31" t="str">
        <f t="shared" si="8"/>
        <v>天马座技能3_2线1号天赋解锁</v>
      </c>
      <c r="H274" s="32">
        <f>INDEX(数值规划!$AH$33:$AK$42,(特技天赋!C274-1)*2+特技天赋!D274,特技天赋!E274)</f>
        <v>31</v>
      </c>
      <c r="I274" s="32">
        <f>INDEX(数值规划!$N$32:$Y$231,(((C274-1)*2+(D274-1))*4+(E274-1))*5+F274+1,(INDEX($T$3:$AI$3,B274)-1)*3+1)</f>
        <v>14</v>
      </c>
      <c r="J274" s="32">
        <f>INDEX(数值规划!$N$32:$Y$231,(((C274-1)*2+(D274-1))*4+(E274-1))*5+F274+1,(INDEX($T$3:$AI$3,B274)-1)*3+2)</f>
        <v>0</v>
      </c>
      <c r="K274" s="32">
        <f>INDEX(数值规划!$N$32:$Y$231,(((C274-1)*2+(D274-1))*4+(E274-1))*5+F274+1,(INDEX($T$3:$AI$3,B274)-1)*3+3)</f>
        <v>14</v>
      </c>
      <c r="L274" s="32">
        <f t="shared" si="9"/>
        <v>2</v>
      </c>
      <c r="M274" s="32">
        <f>INDEX(数值规划!$AL$33:$AL$42,(特技天赋!C274-1)*2+特技天赋!D274)</f>
        <v>6</v>
      </c>
      <c r="N274" s="31">
        <v>1</v>
      </c>
      <c r="Q274" s="32">
        <f>IF(特技天赋!F274&gt;0,INDEX(数值规划!$F$32:$F$63,(特技天赋!E274-1)*4+特技天赋!F274),E274)</f>
        <v>1</v>
      </c>
    </row>
    <row r="275" spans="1:17" ht="16.5" x14ac:dyDescent="0.2">
      <c r="A275" s="31">
        <v>272</v>
      </c>
      <c r="B275" s="31">
        <v>3</v>
      </c>
      <c r="C275" s="31">
        <v>4</v>
      </c>
      <c r="D275" s="31">
        <v>2</v>
      </c>
      <c r="E275" s="31">
        <v>1</v>
      </c>
      <c r="F275" s="31">
        <v>1</v>
      </c>
      <c r="G275" s="31" t="str">
        <f t="shared" si="8"/>
        <v>天马座技能3_2线1号天赋1级</v>
      </c>
      <c r="H275" s="32">
        <f>INDEX(数值规划!$AH$33:$AK$42,(特技天赋!C275-1)*2+特技天赋!D275,特技天赋!E275)</f>
        <v>31</v>
      </c>
      <c r="I275" s="32">
        <f>INDEX(数值规划!$N$32:$Y$231,(((C275-1)*2+(D275-1))*4+(E275-1))*5+F275+1,(INDEX($T$3:$AI$3,B275)-1)*3+1)</f>
        <v>21</v>
      </c>
      <c r="J275" s="32">
        <f>INDEX(数值规划!$N$32:$Y$231,(((C275-1)*2+(D275-1))*4+(E275-1))*5+F275+1,(INDEX($T$3:$AI$3,B275)-1)*3+2)</f>
        <v>0</v>
      </c>
      <c r="K275" s="32">
        <f>INDEX(数值规划!$N$32:$Y$231,(((C275-1)*2+(D275-1))*4+(E275-1))*5+F275+1,(INDEX($T$3:$AI$3,B275)-1)*3+3)</f>
        <v>21</v>
      </c>
      <c r="L275" s="32">
        <f t="shared" si="9"/>
        <v>2</v>
      </c>
      <c r="M275" s="32">
        <f>INDEX(数值规划!$AL$33:$AL$42,(特技天赋!C275-1)*2+特技天赋!D275)</f>
        <v>6</v>
      </c>
      <c r="N275" s="31">
        <v>19</v>
      </c>
      <c r="Q275" s="32">
        <f>IF(特技天赋!F275&gt;0,INDEX(数值规划!$F$32:$F$63,(特技天赋!E275-1)*4+特技天赋!F275),E275)</f>
        <v>19</v>
      </c>
    </row>
    <row r="276" spans="1:17" ht="16.5" x14ac:dyDescent="0.2">
      <c r="A276" s="31">
        <v>273</v>
      </c>
      <c r="B276" s="31">
        <v>3</v>
      </c>
      <c r="C276" s="31">
        <v>4</v>
      </c>
      <c r="D276" s="31">
        <v>2</v>
      </c>
      <c r="E276" s="31">
        <v>1</v>
      </c>
      <c r="F276" s="31">
        <v>2</v>
      </c>
      <c r="G276" s="31" t="str">
        <f t="shared" si="8"/>
        <v>天马座技能3_2线1号天赋2级</v>
      </c>
      <c r="H276" s="32">
        <f>INDEX(数值规划!$AH$33:$AK$42,(特技天赋!C276-1)*2+特技天赋!D276,特技天赋!E276)</f>
        <v>31</v>
      </c>
      <c r="I276" s="32">
        <f>INDEX(数值规划!$N$32:$Y$231,(((C276-1)*2+(D276-1))*4+(E276-1))*5+F276+1,(INDEX($T$3:$AI$3,B276)-1)*3+1)</f>
        <v>28</v>
      </c>
      <c r="J276" s="32">
        <f>INDEX(数值规划!$N$32:$Y$231,(((C276-1)*2+(D276-1))*4+(E276-1))*5+F276+1,(INDEX($T$3:$AI$3,B276)-1)*3+2)</f>
        <v>0</v>
      </c>
      <c r="K276" s="32">
        <f>INDEX(数值规划!$N$32:$Y$231,(((C276-1)*2+(D276-1))*4+(E276-1))*5+F276+1,(INDEX($T$3:$AI$3,B276)-1)*3+3)</f>
        <v>28</v>
      </c>
      <c r="L276" s="32">
        <f t="shared" si="9"/>
        <v>2</v>
      </c>
      <c r="M276" s="32">
        <f>INDEX(数值规划!$AL$33:$AL$42,(特技天赋!C276-1)*2+特技天赋!D276)</f>
        <v>6</v>
      </c>
      <c r="N276" s="31">
        <v>29</v>
      </c>
      <c r="Q276" s="32">
        <f>IF(特技天赋!F276&gt;0,INDEX(数值规划!$F$32:$F$63,(特技天赋!E276-1)*4+特技天赋!F276),E276)</f>
        <v>29</v>
      </c>
    </row>
    <row r="277" spans="1:17" ht="16.5" x14ac:dyDescent="0.2">
      <c r="A277" s="31">
        <v>274</v>
      </c>
      <c r="B277" s="31">
        <v>3</v>
      </c>
      <c r="C277" s="31">
        <v>4</v>
      </c>
      <c r="D277" s="31">
        <v>2</v>
      </c>
      <c r="E277" s="31">
        <v>1</v>
      </c>
      <c r="F277" s="31">
        <v>3</v>
      </c>
      <c r="G277" s="31" t="str">
        <f t="shared" si="8"/>
        <v>天马座技能3_2线1号天赋3级</v>
      </c>
      <c r="H277" s="32">
        <f>INDEX(数值规划!$AH$33:$AK$42,(特技天赋!C277-1)*2+特技天赋!D277,特技天赋!E277)</f>
        <v>31</v>
      </c>
      <c r="I277" s="32">
        <f>INDEX(数值规划!$N$32:$Y$231,(((C277-1)*2+(D277-1))*4+(E277-1))*5+F277+1,(INDEX($T$3:$AI$3,B277)-1)*3+1)</f>
        <v>35</v>
      </c>
      <c r="J277" s="32">
        <f>INDEX(数值规划!$N$32:$Y$231,(((C277-1)*2+(D277-1))*4+(E277-1))*5+F277+1,(INDEX($T$3:$AI$3,B277)-1)*3+2)</f>
        <v>0</v>
      </c>
      <c r="K277" s="32">
        <f>INDEX(数值规划!$N$32:$Y$231,(((C277-1)*2+(D277-1))*4+(E277-1))*5+F277+1,(INDEX($T$3:$AI$3,B277)-1)*3+3)</f>
        <v>35</v>
      </c>
      <c r="L277" s="32">
        <f t="shared" si="9"/>
        <v>2</v>
      </c>
      <c r="M277" s="32">
        <f>INDEX(数值规划!$AL$33:$AL$42,(特技天赋!C277-1)*2+特技天赋!D277)</f>
        <v>6</v>
      </c>
      <c r="N277" s="31">
        <v>38</v>
      </c>
      <c r="Q277" s="32">
        <f>IF(特技天赋!F277&gt;0,INDEX(数值规划!$F$32:$F$63,(特技天赋!E277-1)*4+特技天赋!F277),E277)</f>
        <v>38</v>
      </c>
    </row>
    <row r="278" spans="1:17" ht="16.5" x14ac:dyDescent="0.2">
      <c r="A278" s="31">
        <v>275</v>
      </c>
      <c r="B278" s="31">
        <v>3</v>
      </c>
      <c r="C278" s="31">
        <v>4</v>
      </c>
      <c r="D278" s="31">
        <v>2</v>
      </c>
      <c r="E278" s="31">
        <v>1</v>
      </c>
      <c r="F278" s="31">
        <v>4</v>
      </c>
      <c r="G278" s="31" t="str">
        <f t="shared" si="8"/>
        <v>天马座技能3_2线1号天赋4级</v>
      </c>
      <c r="H278" s="32">
        <f>INDEX(数值规划!$AH$33:$AK$42,(特技天赋!C278-1)*2+特技天赋!D278,特技天赋!E278)</f>
        <v>31</v>
      </c>
      <c r="I278" s="32">
        <f>INDEX(数值规划!$N$32:$Y$231,(((C278-1)*2+(D278-1))*4+(E278-1))*5+F278+1,(INDEX($T$3:$AI$3,B278)-1)*3+1)</f>
        <v>42</v>
      </c>
      <c r="J278" s="32">
        <f>INDEX(数值规划!$N$32:$Y$231,(((C278-1)*2+(D278-1))*4+(E278-1))*5+F278+1,(INDEX($T$3:$AI$3,B278)-1)*3+2)</f>
        <v>0</v>
      </c>
      <c r="K278" s="32">
        <f>INDEX(数值规划!$N$32:$Y$231,(((C278-1)*2+(D278-1))*4+(E278-1))*5+F278+1,(INDEX($T$3:$AI$3,B278)-1)*3+3)</f>
        <v>42</v>
      </c>
      <c r="L278" s="32">
        <f t="shared" si="9"/>
        <v>2</v>
      </c>
      <c r="M278" s="32">
        <f>INDEX(数值规划!$AL$33:$AL$42,(特技天赋!C278-1)*2+特技天赋!D278)</f>
        <v>6</v>
      </c>
      <c r="N278" s="31">
        <v>58</v>
      </c>
      <c r="Q278" s="32">
        <f>IF(特技天赋!F278&gt;0,INDEX(数值规划!$F$32:$F$63,(特技天赋!E278-1)*4+特技天赋!F278),E278)</f>
        <v>58</v>
      </c>
    </row>
    <row r="279" spans="1:17" ht="16.5" x14ac:dyDescent="0.2">
      <c r="A279" s="31">
        <v>276</v>
      </c>
      <c r="B279" s="31">
        <v>3</v>
      </c>
      <c r="C279" s="31">
        <v>4</v>
      </c>
      <c r="D279" s="31">
        <v>2</v>
      </c>
      <c r="E279" s="31">
        <v>2</v>
      </c>
      <c r="F279" s="31">
        <v>0</v>
      </c>
      <c r="G279" s="31" t="str">
        <f t="shared" si="8"/>
        <v>天马座技能3_2线2号天赋解锁</v>
      </c>
      <c r="H279" s="32">
        <f>INDEX(数值规划!$AH$33:$AK$42,(特技天赋!C279-1)*2+特技天赋!D279,特技天赋!E279)</f>
        <v>51</v>
      </c>
      <c r="I279" s="32">
        <f>INDEX(数值规划!$N$32:$Y$231,(((C279-1)*2+(D279-1))*4+(E279-1))*5+F279+1,(INDEX($T$3:$AI$3,B279)-1)*3+1)</f>
        <v>21</v>
      </c>
      <c r="J279" s="32">
        <f>INDEX(数值规划!$N$32:$Y$231,(((C279-1)*2+(D279-1))*4+(E279-1))*5+F279+1,(INDEX($T$3:$AI$3,B279)-1)*3+2)</f>
        <v>0</v>
      </c>
      <c r="K279" s="32">
        <f>INDEX(数值规划!$N$32:$Y$231,(((C279-1)*2+(D279-1))*4+(E279-1))*5+F279+1,(INDEX($T$3:$AI$3,B279)-1)*3+3)</f>
        <v>21</v>
      </c>
      <c r="L279" s="32">
        <f t="shared" si="9"/>
        <v>4</v>
      </c>
      <c r="M279" s="32">
        <f>INDEX(数值规划!$AL$33:$AL$42,(特技天赋!C279-1)*2+特技天赋!D279)</f>
        <v>6</v>
      </c>
      <c r="N279" s="31">
        <v>2</v>
      </c>
      <c r="Q279" s="32">
        <f>IF(特技天赋!F279&gt;0,INDEX(数值规划!$F$32:$F$63,(特技天赋!E279-1)*4+特技天赋!F279),E279)</f>
        <v>2</v>
      </c>
    </row>
    <row r="280" spans="1:17" ht="16.5" x14ac:dyDescent="0.2">
      <c r="A280" s="31">
        <v>277</v>
      </c>
      <c r="B280" s="31">
        <v>3</v>
      </c>
      <c r="C280" s="31">
        <v>4</v>
      </c>
      <c r="D280" s="31">
        <v>2</v>
      </c>
      <c r="E280" s="31">
        <v>2</v>
      </c>
      <c r="F280" s="31">
        <v>1</v>
      </c>
      <c r="G280" s="31" t="str">
        <f t="shared" si="8"/>
        <v>天马座技能3_2线2号天赋1级</v>
      </c>
      <c r="H280" s="32">
        <f>INDEX(数值规划!$AH$33:$AK$42,(特技天赋!C280-1)*2+特技天赋!D280,特技天赋!E280)</f>
        <v>51</v>
      </c>
      <c r="I280" s="32">
        <f>INDEX(数值规划!$N$32:$Y$231,(((C280-1)*2+(D280-1))*4+(E280-1))*5+F280+1,(INDEX($T$3:$AI$3,B280)-1)*3+1)</f>
        <v>28</v>
      </c>
      <c r="J280" s="32">
        <f>INDEX(数值规划!$N$32:$Y$231,(((C280-1)*2+(D280-1))*4+(E280-1))*5+F280+1,(INDEX($T$3:$AI$3,B280)-1)*3+2)</f>
        <v>0</v>
      </c>
      <c r="K280" s="32">
        <f>INDEX(数值规划!$N$32:$Y$231,(((C280-1)*2+(D280-1))*4+(E280-1))*5+F280+1,(INDEX($T$3:$AI$3,B280)-1)*3+3)</f>
        <v>28</v>
      </c>
      <c r="L280" s="32">
        <f t="shared" si="9"/>
        <v>4</v>
      </c>
      <c r="M280" s="32">
        <f>INDEX(数值规划!$AL$33:$AL$42,(特技天赋!C280-1)*2+特技天赋!D280)</f>
        <v>6</v>
      </c>
      <c r="N280" s="31">
        <v>24</v>
      </c>
      <c r="Q280" s="32">
        <f>IF(特技天赋!F280&gt;0,INDEX(数值规划!$F$32:$F$63,(特技天赋!E280-1)*4+特技天赋!F280),E280)</f>
        <v>24</v>
      </c>
    </row>
    <row r="281" spans="1:17" ht="16.5" x14ac:dyDescent="0.2">
      <c r="A281" s="31">
        <v>278</v>
      </c>
      <c r="B281" s="31">
        <v>3</v>
      </c>
      <c r="C281" s="31">
        <v>4</v>
      </c>
      <c r="D281" s="31">
        <v>2</v>
      </c>
      <c r="E281" s="31">
        <v>2</v>
      </c>
      <c r="F281" s="31">
        <v>2</v>
      </c>
      <c r="G281" s="31" t="str">
        <f t="shared" si="8"/>
        <v>天马座技能3_2线2号天赋2级</v>
      </c>
      <c r="H281" s="32">
        <f>INDEX(数值规划!$AH$33:$AK$42,(特技天赋!C281-1)*2+特技天赋!D281,特技天赋!E281)</f>
        <v>51</v>
      </c>
      <c r="I281" s="32">
        <f>INDEX(数值规划!$N$32:$Y$231,(((C281-1)*2+(D281-1))*4+(E281-1))*5+F281+1,(INDEX($T$3:$AI$3,B281)-1)*3+1)</f>
        <v>35</v>
      </c>
      <c r="J281" s="32">
        <f>INDEX(数值规划!$N$32:$Y$231,(((C281-1)*2+(D281-1))*4+(E281-1))*5+F281+1,(INDEX($T$3:$AI$3,B281)-1)*3+2)</f>
        <v>0</v>
      </c>
      <c r="K281" s="32">
        <f>INDEX(数值规划!$N$32:$Y$231,(((C281-1)*2+(D281-1))*4+(E281-1))*5+F281+1,(INDEX($T$3:$AI$3,B281)-1)*3+3)</f>
        <v>35</v>
      </c>
      <c r="L281" s="32">
        <f t="shared" si="9"/>
        <v>4</v>
      </c>
      <c r="M281" s="32">
        <f>INDEX(数值规划!$AL$33:$AL$42,(特技天赋!C281-1)*2+特技天赋!D281)</f>
        <v>6</v>
      </c>
      <c r="N281" s="31">
        <v>36</v>
      </c>
      <c r="Q281" s="32">
        <f>IF(特技天赋!F281&gt;0,INDEX(数值规划!$F$32:$F$63,(特技天赋!E281-1)*4+特技天赋!F281),E281)</f>
        <v>36</v>
      </c>
    </row>
    <row r="282" spans="1:17" ht="16.5" x14ac:dyDescent="0.2">
      <c r="A282" s="31">
        <v>279</v>
      </c>
      <c r="B282" s="31">
        <v>3</v>
      </c>
      <c r="C282" s="31">
        <v>4</v>
      </c>
      <c r="D282" s="31">
        <v>2</v>
      </c>
      <c r="E282" s="31">
        <v>2</v>
      </c>
      <c r="F282" s="31">
        <v>3</v>
      </c>
      <c r="G282" s="31" t="str">
        <f t="shared" si="8"/>
        <v>天马座技能3_2线2号天赋3级</v>
      </c>
      <c r="H282" s="32">
        <f>INDEX(数值规划!$AH$33:$AK$42,(特技天赋!C282-1)*2+特技天赋!D282,特技天赋!E282)</f>
        <v>51</v>
      </c>
      <c r="I282" s="32">
        <f>INDEX(数值规划!$N$32:$Y$231,(((C282-1)*2+(D282-1))*4+(E282-1))*5+F282+1,(INDEX($T$3:$AI$3,B282)-1)*3+1)</f>
        <v>42</v>
      </c>
      <c r="J282" s="32">
        <f>INDEX(数值规划!$N$32:$Y$231,(((C282-1)*2+(D282-1))*4+(E282-1))*5+F282+1,(INDEX($T$3:$AI$3,B282)-1)*3+2)</f>
        <v>0</v>
      </c>
      <c r="K282" s="32">
        <f>INDEX(数值规划!$N$32:$Y$231,(((C282-1)*2+(D282-1))*4+(E282-1))*5+F282+1,(INDEX($T$3:$AI$3,B282)-1)*3+3)</f>
        <v>42</v>
      </c>
      <c r="L282" s="32">
        <f t="shared" si="9"/>
        <v>4</v>
      </c>
      <c r="M282" s="32">
        <f>INDEX(数值规划!$AL$33:$AL$42,(特技天赋!C282-1)*2+特技天赋!D282)</f>
        <v>6</v>
      </c>
      <c r="N282" s="31">
        <v>48</v>
      </c>
      <c r="Q282" s="32">
        <f>IF(特技天赋!F282&gt;0,INDEX(数值规划!$F$32:$F$63,(特技天赋!E282-1)*4+特技天赋!F282),E282)</f>
        <v>48</v>
      </c>
    </row>
    <row r="283" spans="1:17" ht="16.5" x14ac:dyDescent="0.2">
      <c r="A283" s="31">
        <v>280</v>
      </c>
      <c r="B283" s="31">
        <v>3</v>
      </c>
      <c r="C283" s="31">
        <v>4</v>
      </c>
      <c r="D283" s="31">
        <v>2</v>
      </c>
      <c r="E283" s="31">
        <v>2</v>
      </c>
      <c r="F283" s="31">
        <v>4</v>
      </c>
      <c r="G283" s="31" t="str">
        <f t="shared" si="8"/>
        <v>天马座技能3_2线2号天赋4级</v>
      </c>
      <c r="H283" s="32">
        <f>INDEX(数值规划!$AH$33:$AK$42,(特技天赋!C283-1)*2+特技天赋!D283,特技天赋!E283)</f>
        <v>51</v>
      </c>
      <c r="I283" s="32">
        <f>INDEX(数值规划!$N$32:$Y$231,(((C283-1)*2+(D283-1))*4+(E283-1))*5+F283+1,(INDEX($T$3:$AI$3,B283)-1)*3+1)</f>
        <v>49</v>
      </c>
      <c r="J283" s="32">
        <f>INDEX(数值规划!$N$32:$Y$231,(((C283-1)*2+(D283-1))*4+(E283-1))*5+F283+1,(INDEX($T$3:$AI$3,B283)-1)*3+2)</f>
        <v>0</v>
      </c>
      <c r="K283" s="32">
        <f>INDEX(数值规划!$N$32:$Y$231,(((C283-1)*2+(D283-1))*4+(E283-1))*5+F283+1,(INDEX($T$3:$AI$3,B283)-1)*3+3)</f>
        <v>49</v>
      </c>
      <c r="L283" s="32">
        <f t="shared" si="9"/>
        <v>4</v>
      </c>
      <c r="M283" s="32">
        <f>INDEX(数值规划!$AL$33:$AL$42,(特技天赋!C283-1)*2+特技天赋!D283)</f>
        <v>6</v>
      </c>
      <c r="N283" s="31">
        <v>72</v>
      </c>
      <c r="Q283" s="32">
        <f>IF(特技天赋!F283&gt;0,INDEX(数值规划!$F$32:$F$63,(特技天赋!E283-1)*4+特技天赋!F283),E283)</f>
        <v>72</v>
      </c>
    </row>
    <row r="284" spans="1:17" ht="16.5" x14ac:dyDescent="0.2">
      <c r="A284" s="31">
        <v>281</v>
      </c>
      <c r="B284" s="31">
        <v>3</v>
      </c>
      <c r="C284" s="31">
        <v>5</v>
      </c>
      <c r="D284" s="31">
        <v>1</v>
      </c>
      <c r="E284" s="31">
        <v>1</v>
      </c>
      <c r="F284" s="31">
        <v>0</v>
      </c>
      <c r="G284" s="31" t="str">
        <f t="shared" si="8"/>
        <v>天马座大招_1线1号天赋解锁</v>
      </c>
      <c r="H284" s="32">
        <f>INDEX(数值规划!$AH$33:$AK$42,(特技天赋!C284-1)*2+特技天赋!D284,特技天赋!E284)</f>
        <v>23</v>
      </c>
      <c r="I284" s="32">
        <f>INDEX(数值规划!$N$32:$Y$231,(((C284-1)*2+(D284-1))*4+(E284-1))*5+F284+1,(INDEX($T$3:$AI$3,B284)-1)*3+1)</f>
        <v>12</v>
      </c>
      <c r="J284" s="32">
        <f>INDEX(数值规划!$N$32:$Y$231,(((C284-1)*2+(D284-1))*4+(E284-1))*5+F284+1,(INDEX($T$3:$AI$3,B284)-1)*3+2)</f>
        <v>12</v>
      </c>
      <c r="K284" s="32">
        <f>INDEX(数值规划!$N$32:$Y$231,(((C284-1)*2+(D284-1))*4+(E284-1))*5+F284+1,(INDEX($T$3:$AI$3,B284)-1)*3+3)</f>
        <v>12</v>
      </c>
      <c r="L284" s="32">
        <f t="shared" si="9"/>
        <v>1</v>
      </c>
      <c r="M284" s="32">
        <f>INDEX(数值规划!$AL$33:$AL$42,(特技天赋!C284-1)*2+特技天赋!D284)</f>
        <v>6</v>
      </c>
      <c r="N284" s="31">
        <v>1</v>
      </c>
      <c r="Q284" s="32">
        <f>IF(特技天赋!F284&gt;0,INDEX(数值规划!$F$32:$F$63,(特技天赋!E284-1)*4+特技天赋!F284),E284)</f>
        <v>1</v>
      </c>
    </row>
    <row r="285" spans="1:17" ht="16.5" x14ac:dyDescent="0.2">
      <c r="A285" s="31">
        <v>282</v>
      </c>
      <c r="B285" s="31">
        <v>3</v>
      </c>
      <c r="C285" s="31">
        <v>5</v>
      </c>
      <c r="D285" s="31">
        <v>1</v>
      </c>
      <c r="E285" s="31">
        <v>1</v>
      </c>
      <c r="F285" s="31">
        <v>1</v>
      </c>
      <c r="G285" s="31" t="str">
        <f t="shared" si="8"/>
        <v>天马座大招_1线1号天赋1级</v>
      </c>
      <c r="H285" s="32">
        <f>INDEX(数值规划!$AH$33:$AK$42,(特技天赋!C285-1)*2+特技天赋!D285,特技天赋!E285)</f>
        <v>23</v>
      </c>
      <c r="I285" s="32">
        <f>INDEX(数值规划!$N$32:$Y$231,(((C285-1)*2+(D285-1))*4+(E285-1))*5+F285+1,(INDEX($T$3:$AI$3,B285)-1)*3+1)</f>
        <v>18</v>
      </c>
      <c r="J285" s="32">
        <f>INDEX(数值规划!$N$32:$Y$231,(((C285-1)*2+(D285-1))*4+(E285-1))*5+F285+1,(INDEX($T$3:$AI$3,B285)-1)*3+2)</f>
        <v>18</v>
      </c>
      <c r="K285" s="32">
        <f>INDEX(数值规划!$N$32:$Y$231,(((C285-1)*2+(D285-1))*4+(E285-1))*5+F285+1,(INDEX($T$3:$AI$3,B285)-1)*3+3)</f>
        <v>18</v>
      </c>
      <c r="L285" s="32">
        <f t="shared" si="9"/>
        <v>1</v>
      </c>
      <c r="M285" s="32">
        <f>INDEX(数值规划!$AL$33:$AL$42,(特技天赋!C285-1)*2+特技天赋!D285)</f>
        <v>6</v>
      </c>
      <c r="N285" s="31">
        <v>19</v>
      </c>
      <c r="Q285" s="32">
        <f>IF(特技天赋!F285&gt;0,INDEX(数值规划!$F$32:$F$63,(特技天赋!E285-1)*4+特技天赋!F285),E285)</f>
        <v>19</v>
      </c>
    </row>
    <row r="286" spans="1:17" ht="16.5" x14ac:dyDescent="0.2">
      <c r="A286" s="31">
        <v>283</v>
      </c>
      <c r="B286" s="31">
        <v>3</v>
      </c>
      <c r="C286" s="31">
        <v>5</v>
      </c>
      <c r="D286" s="31">
        <v>1</v>
      </c>
      <c r="E286" s="31">
        <v>1</v>
      </c>
      <c r="F286" s="31">
        <v>2</v>
      </c>
      <c r="G286" s="31" t="str">
        <f t="shared" si="8"/>
        <v>天马座大招_1线1号天赋2级</v>
      </c>
      <c r="H286" s="32">
        <f>INDEX(数值规划!$AH$33:$AK$42,(特技天赋!C286-1)*2+特技天赋!D286,特技天赋!E286)</f>
        <v>23</v>
      </c>
      <c r="I286" s="32">
        <f>INDEX(数值规划!$N$32:$Y$231,(((C286-1)*2+(D286-1))*4+(E286-1))*5+F286+1,(INDEX($T$3:$AI$3,B286)-1)*3+1)</f>
        <v>24</v>
      </c>
      <c r="J286" s="32">
        <f>INDEX(数值规划!$N$32:$Y$231,(((C286-1)*2+(D286-1))*4+(E286-1))*5+F286+1,(INDEX($T$3:$AI$3,B286)-1)*3+2)</f>
        <v>24</v>
      </c>
      <c r="K286" s="32">
        <f>INDEX(数值规划!$N$32:$Y$231,(((C286-1)*2+(D286-1))*4+(E286-1))*5+F286+1,(INDEX($T$3:$AI$3,B286)-1)*3+3)</f>
        <v>24</v>
      </c>
      <c r="L286" s="32">
        <f t="shared" si="9"/>
        <v>1</v>
      </c>
      <c r="M286" s="32">
        <f>INDEX(数值规划!$AL$33:$AL$42,(特技天赋!C286-1)*2+特技天赋!D286)</f>
        <v>6</v>
      </c>
      <c r="N286" s="31">
        <v>29</v>
      </c>
      <c r="Q286" s="32">
        <f>IF(特技天赋!F286&gt;0,INDEX(数值规划!$F$32:$F$63,(特技天赋!E286-1)*4+特技天赋!F286),E286)</f>
        <v>29</v>
      </c>
    </row>
    <row r="287" spans="1:17" ht="16.5" x14ac:dyDescent="0.2">
      <c r="A287" s="31">
        <v>284</v>
      </c>
      <c r="B287" s="31">
        <v>3</v>
      </c>
      <c r="C287" s="31">
        <v>5</v>
      </c>
      <c r="D287" s="31">
        <v>1</v>
      </c>
      <c r="E287" s="31">
        <v>1</v>
      </c>
      <c r="F287" s="31">
        <v>3</v>
      </c>
      <c r="G287" s="31" t="str">
        <f t="shared" si="8"/>
        <v>天马座大招_1线1号天赋3级</v>
      </c>
      <c r="H287" s="32">
        <f>INDEX(数值规划!$AH$33:$AK$42,(特技天赋!C287-1)*2+特技天赋!D287,特技天赋!E287)</f>
        <v>23</v>
      </c>
      <c r="I287" s="32">
        <f>INDEX(数值规划!$N$32:$Y$231,(((C287-1)*2+(D287-1))*4+(E287-1))*5+F287+1,(INDEX($T$3:$AI$3,B287)-1)*3+1)</f>
        <v>30</v>
      </c>
      <c r="J287" s="32">
        <f>INDEX(数值规划!$N$32:$Y$231,(((C287-1)*2+(D287-1))*4+(E287-1))*5+F287+1,(INDEX($T$3:$AI$3,B287)-1)*3+2)</f>
        <v>30</v>
      </c>
      <c r="K287" s="32">
        <f>INDEX(数值规划!$N$32:$Y$231,(((C287-1)*2+(D287-1))*4+(E287-1))*5+F287+1,(INDEX($T$3:$AI$3,B287)-1)*3+3)</f>
        <v>30</v>
      </c>
      <c r="L287" s="32">
        <f t="shared" si="9"/>
        <v>1</v>
      </c>
      <c r="M287" s="32">
        <f>INDEX(数值规划!$AL$33:$AL$42,(特技天赋!C287-1)*2+特技天赋!D287)</f>
        <v>6</v>
      </c>
      <c r="N287" s="31">
        <v>38</v>
      </c>
      <c r="Q287" s="32">
        <f>IF(特技天赋!F287&gt;0,INDEX(数值规划!$F$32:$F$63,(特技天赋!E287-1)*4+特技天赋!F287),E287)</f>
        <v>38</v>
      </c>
    </row>
    <row r="288" spans="1:17" ht="16.5" x14ac:dyDescent="0.2">
      <c r="A288" s="31">
        <v>285</v>
      </c>
      <c r="B288" s="31">
        <v>3</v>
      </c>
      <c r="C288" s="31">
        <v>5</v>
      </c>
      <c r="D288" s="31">
        <v>1</v>
      </c>
      <c r="E288" s="31">
        <v>1</v>
      </c>
      <c r="F288" s="31">
        <v>4</v>
      </c>
      <c r="G288" s="31" t="str">
        <f t="shared" si="8"/>
        <v>天马座大招_1线1号天赋4级</v>
      </c>
      <c r="H288" s="32">
        <f>INDEX(数值规划!$AH$33:$AK$42,(特技天赋!C288-1)*2+特技天赋!D288,特技天赋!E288)</f>
        <v>23</v>
      </c>
      <c r="I288" s="32">
        <f>INDEX(数值规划!$N$32:$Y$231,(((C288-1)*2+(D288-1))*4+(E288-1))*5+F288+1,(INDEX($T$3:$AI$3,B288)-1)*3+1)</f>
        <v>36</v>
      </c>
      <c r="J288" s="32">
        <f>INDEX(数值规划!$N$32:$Y$231,(((C288-1)*2+(D288-1))*4+(E288-1))*5+F288+1,(INDEX($T$3:$AI$3,B288)-1)*3+2)</f>
        <v>36</v>
      </c>
      <c r="K288" s="32">
        <f>INDEX(数值规划!$N$32:$Y$231,(((C288-1)*2+(D288-1))*4+(E288-1))*5+F288+1,(INDEX($T$3:$AI$3,B288)-1)*3+3)</f>
        <v>36</v>
      </c>
      <c r="L288" s="32">
        <f t="shared" si="9"/>
        <v>1</v>
      </c>
      <c r="M288" s="32">
        <f>INDEX(数值规划!$AL$33:$AL$42,(特技天赋!C288-1)*2+特技天赋!D288)</f>
        <v>6</v>
      </c>
      <c r="N288" s="31">
        <v>58</v>
      </c>
      <c r="Q288" s="32">
        <f>IF(特技天赋!F288&gt;0,INDEX(数值规划!$F$32:$F$63,(特技天赋!E288-1)*4+特技天赋!F288),E288)</f>
        <v>58</v>
      </c>
    </row>
    <row r="289" spans="1:17" ht="16.5" x14ac:dyDescent="0.2">
      <c r="A289" s="31">
        <v>286</v>
      </c>
      <c r="B289" s="31">
        <v>3</v>
      </c>
      <c r="C289" s="31">
        <v>5</v>
      </c>
      <c r="D289" s="31">
        <v>1</v>
      </c>
      <c r="E289" s="31">
        <v>2</v>
      </c>
      <c r="F289" s="31">
        <v>0</v>
      </c>
      <c r="G289" s="31" t="str">
        <f t="shared" si="8"/>
        <v>天马座大招_1线2号天赋解锁</v>
      </c>
      <c r="H289" s="32">
        <f>INDEX(数值规划!$AH$33:$AK$42,(特技天赋!C289-1)*2+特技天赋!D289,特技天赋!E289)</f>
        <v>43</v>
      </c>
      <c r="I289" s="32">
        <f>INDEX(数值规划!$N$32:$Y$231,(((C289-1)*2+(D289-1))*4+(E289-1))*5+F289+1,(INDEX($T$3:$AI$3,B289)-1)*3+1)</f>
        <v>18</v>
      </c>
      <c r="J289" s="32">
        <f>INDEX(数值规划!$N$32:$Y$231,(((C289-1)*2+(D289-1))*4+(E289-1))*5+F289+1,(INDEX($T$3:$AI$3,B289)-1)*3+2)</f>
        <v>18</v>
      </c>
      <c r="K289" s="32">
        <f>INDEX(数值规划!$N$32:$Y$231,(((C289-1)*2+(D289-1))*4+(E289-1))*5+F289+1,(INDEX($T$3:$AI$3,B289)-1)*3+3)</f>
        <v>18</v>
      </c>
      <c r="L289" s="32">
        <f t="shared" si="9"/>
        <v>3</v>
      </c>
      <c r="M289" s="32">
        <f>INDEX(数值规划!$AL$33:$AL$42,(特技天赋!C289-1)*2+特技天赋!D289)</f>
        <v>6</v>
      </c>
      <c r="N289" s="31">
        <v>2</v>
      </c>
      <c r="Q289" s="32">
        <f>IF(特技天赋!F289&gt;0,INDEX(数值规划!$F$32:$F$63,(特技天赋!E289-1)*4+特技天赋!F289),E289)</f>
        <v>2</v>
      </c>
    </row>
    <row r="290" spans="1:17" ht="16.5" x14ac:dyDescent="0.2">
      <c r="A290" s="31">
        <v>287</v>
      </c>
      <c r="B290" s="31">
        <v>3</v>
      </c>
      <c r="C290" s="31">
        <v>5</v>
      </c>
      <c r="D290" s="31">
        <v>1</v>
      </c>
      <c r="E290" s="31">
        <v>2</v>
      </c>
      <c r="F290" s="31">
        <v>1</v>
      </c>
      <c r="G290" s="31" t="str">
        <f t="shared" si="8"/>
        <v>天马座大招_1线2号天赋1级</v>
      </c>
      <c r="H290" s="32">
        <f>INDEX(数值规划!$AH$33:$AK$42,(特技天赋!C290-1)*2+特技天赋!D290,特技天赋!E290)</f>
        <v>43</v>
      </c>
      <c r="I290" s="32">
        <f>INDEX(数值规划!$N$32:$Y$231,(((C290-1)*2+(D290-1))*4+(E290-1))*5+F290+1,(INDEX($T$3:$AI$3,B290)-1)*3+1)</f>
        <v>24</v>
      </c>
      <c r="J290" s="32">
        <f>INDEX(数值规划!$N$32:$Y$231,(((C290-1)*2+(D290-1))*4+(E290-1))*5+F290+1,(INDEX($T$3:$AI$3,B290)-1)*3+2)</f>
        <v>24</v>
      </c>
      <c r="K290" s="32">
        <f>INDEX(数值规划!$N$32:$Y$231,(((C290-1)*2+(D290-1))*4+(E290-1))*5+F290+1,(INDEX($T$3:$AI$3,B290)-1)*3+3)</f>
        <v>24</v>
      </c>
      <c r="L290" s="32">
        <f t="shared" si="9"/>
        <v>3</v>
      </c>
      <c r="M290" s="32">
        <f>INDEX(数值规划!$AL$33:$AL$42,(特技天赋!C290-1)*2+特技天赋!D290)</f>
        <v>6</v>
      </c>
      <c r="N290" s="31">
        <v>24</v>
      </c>
      <c r="Q290" s="32">
        <f>IF(特技天赋!F290&gt;0,INDEX(数值规划!$F$32:$F$63,(特技天赋!E290-1)*4+特技天赋!F290),E290)</f>
        <v>24</v>
      </c>
    </row>
    <row r="291" spans="1:17" ht="16.5" x14ac:dyDescent="0.2">
      <c r="A291" s="31">
        <v>288</v>
      </c>
      <c r="B291" s="31">
        <v>3</v>
      </c>
      <c r="C291" s="31">
        <v>5</v>
      </c>
      <c r="D291" s="31">
        <v>1</v>
      </c>
      <c r="E291" s="31">
        <v>2</v>
      </c>
      <c r="F291" s="31">
        <v>2</v>
      </c>
      <c r="G291" s="31" t="str">
        <f t="shared" si="8"/>
        <v>天马座大招_1线2号天赋2级</v>
      </c>
      <c r="H291" s="32">
        <f>INDEX(数值规划!$AH$33:$AK$42,(特技天赋!C291-1)*2+特技天赋!D291,特技天赋!E291)</f>
        <v>43</v>
      </c>
      <c r="I291" s="32">
        <f>INDEX(数值规划!$N$32:$Y$231,(((C291-1)*2+(D291-1))*4+(E291-1))*5+F291+1,(INDEX($T$3:$AI$3,B291)-1)*3+1)</f>
        <v>30</v>
      </c>
      <c r="J291" s="32">
        <f>INDEX(数值规划!$N$32:$Y$231,(((C291-1)*2+(D291-1))*4+(E291-1))*5+F291+1,(INDEX($T$3:$AI$3,B291)-1)*3+2)</f>
        <v>30</v>
      </c>
      <c r="K291" s="32">
        <f>INDEX(数值规划!$N$32:$Y$231,(((C291-1)*2+(D291-1))*4+(E291-1))*5+F291+1,(INDEX($T$3:$AI$3,B291)-1)*3+3)</f>
        <v>30</v>
      </c>
      <c r="L291" s="32">
        <f t="shared" si="9"/>
        <v>3</v>
      </c>
      <c r="M291" s="32">
        <f>INDEX(数值规划!$AL$33:$AL$42,(特技天赋!C291-1)*2+特技天赋!D291)</f>
        <v>6</v>
      </c>
      <c r="N291" s="31">
        <v>36</v>
      </c>
      <c r="Q291" s="32">
        <f>IF(特技天赋!F291&gt;0,INDEX(数值规划!$F$32:$F$63,(特技天赋!E291-1)*4+特技天赋!F291),E291)</f>
        <v>36</v>
      </c>
    </row>
    <row r="292" spans="1:17" ht="16.5" x14ac:dyDescent="0.2">
      <c r="A292" s="31">
        <v>289</v>
      </c>
      <c r="B292" s="31">
        <v>3</v>
      </c>
      <c r="C292" s="31">
        <v>5</v>
      </c>
      <c r="D292" s="31">
        <v>1</v>
      </c>
      <c r="E292" s="31">
        <v>2</v>
      </c>
      <c r="F292" s="31">
        <v>3</v>
      </c>
      <c r="G292" s="31" t="str">
        <f t="shared" si="8"/>
        <v>天马座大招_1线2号天赋3级</v>
      </c>
      <c r="H292" s="32">
        <f>INDEX(数值规划!$AH$33:$AK$42,(特技天赋!C292-1)*2+特技天赋!D292,特技天赋!E292)</f>
        <v>43</v>
      </c>
      <c r="I292" s="32">
        <f>INDEX(数值规划!$N$32:$Y$231,(((C292-1)*2+(D292-1))*4+(E292-1))*5+F292+1,(INDEX($T$3:$AI$3,B292)-1)*3+1)</f>
        <v>36</v>
      </c>
      <c r="J292" s="32">
        <f>INDEX(数值规划!$N$32:$Y$231,(((C292-1)*2+(D292-1))*4+(E292-1))*5+F292+1,(INDEX($T$3:$AI$3,B292)-1)*3+2)</f>
        <v>36</v>
      </c>
      <c r="K292" s="32">
        <f>INDEX(数值规划!$N$32:$Y$231,(((C292-1)*2+(D292-1))*4+(E292-1))*5+F292+1,(INDEX($T$3:$AI$3,B292)-1)*3+3)</f>
        <v>36</v>
      </c>
      <c r="L292" s="32">
        <f t="shared" si="9"/>
        <v>3</v>
      </c>
      <c r="M292" s="32">
        <f>INDEX(数值规划!$AL$33:$AL$42,(特技天赋!C292-1)*2+特技天赋!D292)</f>
        <v>6</v>
      </c>
      <c r="N292" s="31">
        <v>48</v>
      </c>
      <c r="Q292" s="32">
        <f>IF(特技天赋!F292&gt;0,INDEX(数值规划!$F$32:$F$63,(特技天赋!E292-1)*4+特技天赋!F292),E292)</f>
        <v>48</v>
      </c>
    </row>
    <row r="293" spans="1:17" ht="16.5" x14ac:dyDescent="0.2">
      <c r="A293" s="31">
        <v>290</v>
      </c>
      <c r="B293" s="31">
        <v>3</v>
      </c>
      <c r="C293" s="31">
        <v>5</v>
      </c>
      <c r="D293" s="31">
        <v>1</v>
      </c>
      <c r="E293" s="31">
        <v>2</v>
      </c>
      <c r="F293" s="31">
        <v>4</v>
      </c>
      <c r="G293" s="31" t="str">
        <f t="shared" si="8"/>
        <v>天马座大招_1线2号天赋4级</v>
      </c>
      <c r="H293" s="32">
        <f>INDEX(数值规划!$AH$33:$AK$42,(特技天赋!C293-1)*2+特技天赋!D293,特技天赋!E293)</f>
        <v>43</v>
      </c>
      <c r="I293" s="32">
        <f>INDEX(数值规划!$N$32:$Y$231,(((C293-1)*2+(D293-1))*4+(E293-1))*5+F293+1,(INDEX($T$3:$AI$3,B293)-1)*3+1)</f>
        <v>42</v>
      </c>
      <c r="J293" s="32">
        <f>INDEX(数值规划!$N$32:$Y$231,(((C293-1)*2+(D293-1))*4+(E293-1))*5+F293+1,(INDEX($T$3:$AI$3,B293)-1)*3+2)</f>
        <v>42</v>
      </c>
      <c r="K293" s="32">
        <f>INDEX(数值规划!$N$32:$Y$231,(((C293-1)*2+(D293-1))*4+(E293-1))*5+F293+1,(INDEX($T$3:$AI$3,B293)-1)*3+3)</f>
        <v>42</v>
      </c>
      <c r="L293" s="32">
        <f t="shared" si="9"/>
        <v>3</v>
      </c>
      <c r="M293" s="32">
        <f>INDEX(数值规划!$AL$33:$AL$42,(特技天赋!C293-1)*2+特技天赋!D293)</f>
        <v>6</v>
      </c>
      <c r="N293" s="31">
        <v>72</v>
      </c>
      <c r="Q293" s="32">
        <f>IF(特技天赋!F293&gt;0,INDEX(数值规划!$F$32:$F$63,(特技天赋!E293-1)*4+特技天赋!F293),E293)</f>
        <v>72</v>
      </c>
    </row>
    <row r="294" spans="1:17" ht="16.5" x14ac:dyDescent="0.2">
      <c r="A294" s="31">
        <v>291</v>
      </c>
      <c r="B294" s="31">
        <v>3</v>
      </c>
      <c r="C294" s="31">
        <v>5</v>
      </c>
      <c r="D294" s="31">
        <v>2</v>
      </c>
      <c r="E294" s="31">
        <v>1</v>
      </c>
      <c r="F294" s="31">
        <v>0</v>
      </c>
      <c r="G294" s="31" t="str">
        <f t="shared" si="8"/>
        <v>天马座大招_2线1号天赋解锁</v>
      </c>
      <c r="H294" s="32">
        <f>INDEX(数值规划!$AH$33:$AK$42,(特技天赋!C294-1)*2+特技天赋!D294,特技天赋!E294)</f>
        <v>33</v>
      </c>
      <c r="I294" s="32">
        <f>INDEX(数值规划!$N$32:$Y$231,(((C294-1)*2+(D294-1))*4+(E294-1))*5+F294+1,(INDEX($T$3:$AI$3,B294)-1)*3+1)</f>
        <v>12</v>
      </c>
      <c r="J294" s="32">
        <f>INDEX(数值规划!$N$32:$Y$231,(((C294-1)*2+(D294-1))*4+(E294-1))*5+F294+1,(INDEX($T$3:$AI$3,B294)-1)*3+2)</f>
        <v>12</v>
      </c>
      <c r="K294" s="32">
        <f>INDEX(数值规划!$N$32:$Y$231,(((C294-1)*2+(D294-1))*4+(E294-1))*5+F294+1,(INDEX($T$3:$AI$3,B294)-1)*3+3)</f>
        <v>12</v>
      </c>
      <c r="L294" s="32">
        <f t="shared" si="9"/>
        <v>2</v>
      </c>
      <c r="M294" s="32">
        <f>INDEX(数值规划!$AL$33:$AL$42,(特技天赋!C294-1)*2+特技天赋!D294)</f>
        <v>2</v>
      </c>
      <c r="N294" s="31">
        <v>1</v>
      </c>
      <c r="Q294" s="32">
        <f>IF(特技天赋!F294&gt;0,INDEX(数值规划!$F$32:$F$63,(特技天赋!E294-1)*4+特技天赋!F294),E294)</f>
        <v>1</v>
      </c>
    </row>
    <row r="295" spans="1:17" ht="16.5" x14ac:dyDescent="0.2">
      <c r="A295" s="31">
        <v>292</v>
      </c>
      <c r="B295" s="31">
        <v>3</v>
      </c>
      <c r="C295" s="31">
        <v>5</v>
      </c>
      <c r="D295" s="31">
        <v>2</v>
      </c>
      <c r="E295" s="31">
        <v>1</v>
      </c>
      <c r="F295" s="31">
        <v>1</v>
      </c>
      <c r="G295" s="31" t="str">
        <f t="shared" si="8"/>
        <v>天马座大招_2线1号天赋1级</v>
      </c>
      <c r="H295" s="32">
        <f>INDEX(数值规划!$AH$33:$AK$42,(特技天赋!C295-1)*2+特技天赋!D295,特技天赋!E295)</f>
        <v>33</v>
      </c>
      <c r="I295" s="32">
        <f>INDEX(数值规划!$N$32:$Y$231,(((C295-1)*2+(D295-1))*4+(E295-1))*5+F295+1,(INDEX($T$3:$AI$3,B295)-1)*3+1)</f>
        <v>18</v>
      </c>
      <c r="J295" s="32">
        <f>INDEX(数值规划!$N$32:$Y$231,(((C295-1)*2+(D295-1))*4+(E295-1))*5+F295+1,(INDEX($T$3:$AI$3,B295)-1)*3+2)</f>
        <v>18</v>
      </c>
      <c r="K295" s="32">
        <f>INDEX(数值规划!$N$32:$Y$231,(((C295-1)*2+(D295-1))*4+(E295-1))*5+F295+1,(INDEX($T$3:$AI$3,B295)-1)*3+3)</f>
        <v>18</v>
      </c>
      <c r="L295" s="32">
        <f t="shared" si="9"/>
        <v>2</v>
      </c>
      <c r="M295" s="32">
        <f>INDEX(数值规划!$AL$33:$AL$42,(特技天赋!C295-1)*2+特技天赋!D295)</f>
        <v>2</v>
      </c>
      <c r="N295" s="31">
        <v>19</v>
      </c>
      <c r="Q295" s="32">
        <f>IF(特技天赋!F295&gt;0,INDEX(数值规划!$F$32:$F$63,(特技天赋!E295-1)*4+特技天赋!F295),E295)</f>
        <v>19</v>
      </c>
    </row>
    <row r="296" spans="1:17" ht="16.5" x14ac:dyDescent="0.2">
      <c r="A296" s="31">
        <v>293</v>
      </c>
      <c r="B296" s="31">
        <v>3</v>
      </c>
      <c r="C296" s="31">
        <v>5</v>
      </c>
      <c r="D296" s="31">
        <v>2</v>
      </c>
      <c r="E296" s="31">
        <v>1</v>
      </c>
      <c r="F296" s="31">
        <v>2</v>
      </c>
      <c r="G296" s="31" t="str">
        <f t="shared" si="8"/>
        <v>天马座大招_2线1号天赋2级</v>
      </c>
      <c r="H296" s="32">
        <f>INDEX(数值规划!$AH$33:$AK$42,(特技天赋!C296-1)*2+特技天赋!D296,特技天赋!E296)</f>
        <v>33</v>
      </c>
      <c r="I296" s="32">
        <f>INDEX(数值规划!$N$32:$Y$231,(((C296-1)*2+(D296-1))*4+(E296-1))*5+F296+1,(INDEX($T$3:$AI$3,B296)-1)*3+1)</f>
        <v>24</v>
      </c>
      <c r="J296" s="32">
        <f>INDEX(数值规划!$N$32:$Y$231,(((C296-1)*2+(D296-1))*4+(E296-1))*5+F296+1,(INDEX($T$3:$AI$3,B296)-1)*3+2)</f>
        <v>24</v>
      </c>
      <c r="K296" s="32">
        <f>INDEX(数值规划!$N$32:$Y$231,(((C296-1)*2+(D296-1))*4+(E296-1))*5+F296+1,(INDEX($T$3:$AI$3,B296)-1)*3+3)</f>
        <v>24</v>
      </c>
      <c r="L296" s="32">
        <f t="shared" si="9"/>
        <v>2</v>
      </c>
      <c r="M296" s="32">
        <f>INDEX(数值规划!$AL$33:$AL$42,(特技天赋!C296-1)*2+特技天赋!D296)</f>
        <v>2</v>
      </c>
      <c r="N296" s="31">
        <v>29</v>
      </c>
      <c r="Q296" s="32">
        <f>IF(特技天赋!F296&gt;0,INDEX(数值规划!$F$32:$F$63,(特技天赋!E296-1)*4+特技天赋!F296),E296)</f>
        <v>29</v>
      </c>
    </row>
    <row r="297" spans="1:17" ht="16.5" x14ac:dyDescent="0.2">
      <c r="A297" s="31">
        <v>294</v>
      </c>
      <c r="B297" s="31">
        <v>3</v>
      </c>
      <c r="C297" s="31">
        <v>5</v>
      </c>
      <c r="D297" s="31">
        <v>2</v>
      </c>
      <c r="E297" s="31">
        <v>1</v>
      </c>
      <c r="F297" s="31">
        <v>3</v>
      </c>
      <c r="G297" s="31" t="str">
        <f t="shared" si="8"/>
        <v>天马座大招_2线1号天赋3级</v>
      </c>
      <c r="H297" s="32">
        <f>INDEX(数值规划!$AH$33:$AK$42,(特技天赋!C297-1)*2+特技天赋!D297,特技天赋!E297)</f>
        <v>33</v>
      </c>
      <c r="I297" s="32">
        <f>INDEX(数值规划!$N$32:$Y$231,(((C297-1)*2+(D297-1))*4+(E297-1))*5+F297+1,(INDEX($T$3:$AI$3,B297)-1)*3+1)</f>
        <v>30</v>
      </c>
      <c r="J297" s="32">
        <f>INDEX(数值规划!$N$32:$Y$231,(((C297-1)*2+(D297-1))*4+(E297-1))*5+F297+1,(INDEX($T$3:$AI$3,B297)-1)*3+2)</f>
        <v>30</v>
      </c>
      <c r="K297" s="32">
        <f>INDEX(数值规划!$N$32:$Y$231,(((C297-1)*2+(D297-1))*4+(E297-1))*5+F297+1,(INDEX($T$3:$AI$3,B297)-1)*3+3)</f>
        <v>30</v>
      </c>
      <c r="L297" s="32">
        <f t="shared" si="9"/>
        <v>2</v>
      </c>
      <c r="M297" s="32">
        <f>INDEX(数值规划!$AL$33:$AL$42,(特技天赋!C297-1)*2+特技天赋!D297)</f>
        <v>2</v>
      </c>
      <c r="N297" s="31">
        <v>38</v>
      </c>
      <c r="Q297" s="32">
        <f>IF(特技天赋!F297&gt;0,INDEX(数值规划!$F$32:$F$63,(特技天赋!E297-1)*4+特技天赋!F297),E297)</f>
        <v>38</v>
      </c>
    </row>
    <row r="298" spans="1:17" ht="16.5" x14ac:dyDescent="0.2">
      <c r="A298" s="31">
        <v>295</v>
      </c>
      <c r="B298" s="31">
        <v>3</v>
      </c>
      <c r="C298" s="31">
        <v>5</v>
      </c>
      <c r="D298" s="31">
        <v>2</v>
      </c>
      <c r="E298" s="31">
        <v>1</v>
      </c>
      <c r="F298" s="31">
        <v>4</v>
      </c>
      <c r="G298" s="31" t="str">
        <f t="shared" si="8"/>
        <v>天马座大招_2线1号天赋4级</v>
      </c>
      <c r="H298" s="32">
        <f>INDEX(数值规划!$AH$33:$AK$42,(特技天赋!C298-1)*2+特技天赋!D298,特技天赋!E298)</f>
        <v>33</v>
      </c>
      <c r="I298" s="32">
        <f>INDEX(数值规划!$N$32:$Y$231,(((C298-1)*2+(D298-1))*4+(E298-1))*5+F298+1,(INDEX($T$3:$AI$3,B298)-1)*3+1)</f>
        <v>36</v>
      </c>
      <c r="J298" s="32">
        <f>INDEX(数值规划!$N$32:$Y$231,(((C298-1)*2+(D298-1))*4+(E298-1))*5+F298+1,(INDEX($T$3:$AI$3,B298)-1)*3+2)</f>
        <v>36</v>
      </c>
      <c r="K298" s="32">
        <f>INDEX(数值规划!$N$32:$Y$231,(((C298-1)*2+(D298-1))*4+(E298-1))*5+F298+1,(INDEX($T$3:$AI$3,B298)-1)*3+3)</f>
        <v>36</v>
      </c>
      <c r="L298" s="32">
        <f t="shared" si="9"/>
        <v>2</v>
      </c>
      <c r="M298" s="32">
        <f>INDEX(数值规划!$AL$33:$AL$42,(特技天赋!C298-1)*2+特技天赋!D298)</f>
        <v>2</v>
      </c>
      <c r="N298" s="31">
        <v>58</v>
      </c>
      <c r="Q298" s="32">
        <f>IF(特技天赋!F298&gt;0,INDEX(数值规划!$F$32:$F$63,(特技天赋!E298-1)*4+特技天赋!F298),E298)</f>
        <v>58</v>
      </c>
    </row>
    <row r="299" spans="1:17" ht="16.5" x14ac:dyDescent="0.2">
      <c r="A299" s="31">
        <v>296</v>
      </c>
      <c r="B299" s="31">
        <v>3</v>
      </c>
      <c r="C299" s="31">
        <v>5</v>
      </c>
      <c r="D299" s="31">
        <v>2</v>
      </c>
      <c r="E299" s="31">
        <v>2</v>
      </c>
      <c r="F299" s="31">
        <v>0</v>
      </c>
      <c r="G299" s="31" t="str">
        <f t="shared" si="8"/>
        <v>天马座大招_2线2号天赋解锁</v>
      </c>
      <c r="H299" s="32">
        <f>INDEX(数值规划!$AH$33:$AK$42,(特技天赋!C299-1)*2+特技天赋!D299,特技天赋!E299)</f>
        <v>53</v>
      </c>
      <c r="I299" s="32">
        <f>INDEX(数值规划!$N$32:$Y$231,(((C299-1)*2+(D299-1))*4+(E299-1))*5+F299+1,(INDEX($T$3:$AI$3,B299)-1)*3+1)</f>
        <v>18</v>
      </c>
      <c r="J299" s="32">
        <f>INDEX(数值规划!$N$32:$Y$231,(((C299-1)*2+(D299-1))*4+(E299-1))*5+F299+1,(INDEX($T$3:$AI$3,B299)-1)*3+2)</f>
        <v>18</v>
      </c>
      <c r="K299" s="32">
        <f>INDEX(数值规划!$N$32:$Y$231,(((C299-1)*2+(D299-1))*4+(E299-1))*5+F299+1,(INDEX($T$3:$AI$3,B299)-1)*3+3)</f>
        <v>18</v>
      </c>
      <c r="L299" s="32">
        <f t="shared" si="9"/>
        <v>4</v>
      </c>
      <c r="M299" s="32">
        <f>INDEX(数值规划!$AL$33:$AL$42,(特技天赋!C299-1)*2+特技天赋!D299)</f>
        <v>2</v>
      </c>
      <c r="N299" s="31">
        <v>2</v>
      </c>
      <c r="Q299" s="32">
        <f>IF(特技天赋!F299&gt;0,INDEX(数值规划!$F$32:$F$63,(特技天赋!E299-1)*4+特技天赋!F299),E299)</f>
        <v>2</v>
      </c>
    </row>
    <row r="300" spans="1:17" ht="16.5" x14ac:dyDescent="0.2">
      <c r="A300" s="31">
        <v>297</v>
      </c>
      <c r="B300" s="31">
        <v>3</v>
      </c>
      <c r="C300" s="31">
        <v>5</v>
      </c>
      <c r="D300" s="31">
        <v>2</v>
      </c>
      <c r="E300" s="31">
        <v>2</v>
      </c>
      <c r="F300" s="31">
        <v>1</v>
      </c>
      <c r="G300" s="31" t="str">
        <f t="shared" si="8"/>
        <v>天马座大招_2线2号天赋1级</v>
      </c>
      <c r="H300" s="32">
        <f>INDEX(数值规划!$AH$33:$AK$42,(特技天赋!C300-1)*2+特技天赋!D300,特技天赋!E300)</f>
        <v>53</v>
      </c>
      <c r="I300" s="32">
        <f>INDEX(数值规划!$N$32:$Y$231,(((C300-1)*2+(D300-1))*4+(E300-1))*5+F300+1,(INDEX($T$3:$AI$3,B300)-1)*3+1)</f>
        <v>24</v>
      </c>
      <c r="J300" s="32">
        <f>INDEX(数值规划!$N$32:$Y$231,(((C300-1)*2+(D300-1))*4+(E300-1))*5+F300+1,(INDEX($T$3:$AI$3,B300)-1)*3+2)</f>
        <v>24</v>
      </c>
      <c r="K300" s="32">
        <f>INDEX(数值规划!$N$32:$Y$231,(((C300-1)*2+(D300-1))*4+(E300-1))*5+F300+1,(INDEX($T$3:$AI$3,B300)-1)*3+3)</f>
        <v>24</v>
      </c>
      <c r="L300" s="32">
        <f t="shared" si="9"/>
        <v>4</v>
      </c>
      <c r="M300" s="32">
        <f>INDEX(数值规划!$AL$33:$AL$42,(特技天赋!C300-1)*2+特技天赋!D300)</f>
        <v>2</v>
      </c>
      <c r="N300" s="31">
        <v>24</v>
      </c>
      <c r="Q300" s="32">
        <f>IF(特技天赋!F300&gt;0,INDEX(数值规划!$F$32:$F$63,(特技天赋!E300-1)*4+特技天赋!F300),E300)</f>
        <v>24</v>
      </c>
    </row>
    <row r="301" spans="1:17" ht="16.5" x14ac:dyDescent="0.2">
      <c r="A301" s="31">
        <v>298</v>
      </c>
      <c r="B301" s="31">
        <v>3</v>
      </c>
      <c r="C301" s="31">
        <v>5</v>
      </c>
      <c r="D301" s="31">
        <v>2</v>
      </c>
      <c r="E301" s="31">
        <v>2</v>
      </c>
      <c r="F301" s="31">
        <v>2</v>
      </c>
      <c r="G301" s="31" t="str">
        <f t="shared" si="8"/>
        <v>天马座大招_2线2号天赋2级</v>
      </c>
      <c r="H301" s="32">
        <f>INDEX(数值规划!$AH$33:$AK$42,(特技天赋!C301-1)*2+特技天赋!D301,特技天赋!E301)</f>
        <v>53</v>
      </c>
      <c r="I301" s="32">
        <f>INDEX(数值规划!$N$32:$Y$231,(((C301-1)*2+(D301-1))*4+(E301-1))*5+F301+1,(INDEX($T$3:$AI$3,B301)-1)*3+1)</f>
        <v>30</v>
      </c>
      <c r="J301" s="32">
        <f>INDEX(数值规划!$N$32:$Y$231,(((C301-1)*2+(D301-1))*4+(E301-1))*5+F301+1,(INDEX($T$3:$AI$3,B301)-1)*3+2)</f>
        <v>30</v>
      </c>
      <c r="K301" s="32">
        <f>INDEX(数值规划!$N$32:$Y$231,(((C301-1)*2+(D301-1))*4+(E301-1))*5+F301+1,(INDEX($T$3:$AI$3,B301)-1)*3+3)</f>
        <v>30</v>
      </c>
      <c r="L301" s="32">
        <f t="shared" si="9"/>
        <v>4</v>
      </c>
      <c r="M301" s="32">
        <f>INDEX(数值规划!$AL$33:$AL$42,(特技天赋!C301-1)*2+特技天赋!D301)</f>
        <v>2</v>
      </c>
      <c r="N301" s="31">
        <v>36</v>
      </c>
      <c r="Q301" s="32">
        <f>IF(特技天赋!F301&gt;0,INDEX(数值规划!$F$32:$F$63,(特技天赋!E301-1)*4+特技天赋!F301),E301)</f>
        <v>36</v>
      </c>
    </row>
    <row r="302" spans="1:17" ht="16.5" x14ac:dyDescent="0.2">
      <c r="A302" s="31">
        <v>299</v>
      </c>
      <c r="B302" s="31">
        <v>3</v>
      </c>
      <c r="C302" s="31">
        <v>5</v>
      </c>
      <c r="D302" s="31">
        <v>2</v>
      </c>
      <c r="E302" s="31">
        <v>2</v>
      </c>
      <c r="F302" s="31">
        <v>3</v>
      </c>
      <c r="G302" s="31" t="str">
        <f t="shared" si="8"/>
        <v>天马座大招_2线2号天赋3级</v>
      </c>
      <c r="H302" s="32">
        <f>INDEX(数值规划!$AH$33:$AK$42,(特技天赋!C302-1)*2+特技天赋!D302,特技天赋!E302)</f>
        <v>53</v>
      </c>
      <c r="I302" s="32">
        <f>INDEX(数值规划!$N$32:$Y$231,(((C302-1)*2+(D302-1))*4+(E302-1))*5+F302+1,(INDEX($T$3:$AI$3,B302)-1)*3+1)</f>
        <v>36</v>
      </c>
      <c r="J302" s="32">
        <f>INDEX(数值规划!$N$32:$Y$231,(((C302-1)*2+(D302-1))*4+(E302-1))*5+F302+1,(INDEX($T$3:$AI$3,B302)-1)*3+2)</f>
        <v>36</v>
      </c>
      <c r="K302" s="32">
        <f>INDEX(数值规划!$N$32:$Y$231,(((C302-1)*2+(D302-1))*4+(E302-1))*5+F302+1,(INDEX($T$3:$AI$3,B302)-1)*3+3)</f>
        <v>36</v>
      </c>
      <c r="L302" s="32">
        <f t="shared" si="9"/>
        <v>4</v>
      </c>
      <c r="M302" s="32">
        <f>INDEX(数值规划!$AL$33:$AL$42,(特技天赋!C302-1)*2+特技天赋!D302)</f>
        <v>2</v>
      </c>
      <c r="N302" s="31">
        <v>48</v>
      </c>
      <c r="Q302" s="32">
        <f>IF(特技天赋!F302&gt;0,INDEX(数值规划!$F$32:$F$63,(特技天赋!E302-1)*4+特技天赋!F302),E302)</f>
        <v>48</v>
      </c>
    </row>
    <row r="303" spans="1:17" ht="16.5" x14ac:dyDescent="0.2">
      <c r="A303" s="31">
        <v>300</v>
      </c>
      <c r="B303" s="31">
        <v>3</v>
      </c>
      <c r="C303" s="31">
        <v>5</v>
      </c>
      <c r="D303" s="31">
        <v>2</v>
      </c>
      <c r="E303" s="31">
        <v>2</v>
      </c>
      <c r="F303" s="31">
        <v>4</v>
      </c>
      <c r="G303" s="31" t="str">
        <f t="shared" si="8"/>
        <v>天马座大招_2线2号天赋4级</v>
      </c>
      <c r="H303" s="32">
        <f>INDEX(数值规划!$AH$33:$AK$42,(特技天赋!C303-1)*2+特技天赋!D303,特技天赋!E303)</f>
        <v>53</v>
      </c>
      <c r="I303" s="32">
        <f>INDEX(数值规划!$N$32:$Y$231,(((C303-1)*2+(D303-1))*4+(E303-1))*5+F303+1,(INDEX($T$3:$AI$3,B303)-1)*3+1)</f>
        <v>42</v>
      </c>
      <c r="J303" s="32">
        <f>INDEX(数值规划!$N$32:$Y$231,(((C303-1)*2+(D303-1))*4+(E303-1))*5+F303+1,(INDEX($T$3:$AI$3,B303)-1)*3+2)</f>
        <v>42</v>
      </c>
      <c r="K303" s="32">
        <f>INDEX(数值规划!$N$32:$Y$231,(((C303-1)*2+(D303-1))*4+(E303-1))*5+F303+1,(INDEX($T$3:$AI$3,B303)-1)*3+3)</f>
        <v>42</v>
      </c>
      <c r="L303" s="32">
        <f t="shared" si="9"/>
        <v>4</v>
      </c>
      <c r="M303" s="32">
        <f>INDEX(数值规划!$AL$33:$AL$42,(特技天赋!C303-1)*2+特技天赋!D303)</f>
        <v>2</v>
      </c>
      <c r="N303" s="31">
        <v>72</v>
      </c>
      <c r="Q303" s="32">
        <f>IF(特技天赋!F303&gt;0,INDEX(数值规划!$F$32:$F$63,(特技天赋!E303-1)*4+特技天赋!F303),E303)</f>
        <v>72</v>
      </c>
    </row>
    <row r="304" spans="1:17" ht="16.5" x14ac:dyDescent="0.2">
      <c r="A304" s="31">
        <v>301</v>
      </c>
      <c r="B304" s="31">
        <v>4</v>
      </c>
      <c r="C304" s="31">
        <v>1</v>
      </c>
      <c r="D304" s="31">
        <v>1</v>
      </c>
      <c r="E304" s="31">
        <v>1</v>
      </c>
      <c r="F304" s="31">
        <v>0</v>
      </c>
      <c r="G304" s="31" t="str">
        <f t="shared" si="8"/>
        <v>蛇夫座普攻_1线1号天赋解锁</v>
      </c>
      <c r="H304" s="32">
        <f>INDEX(数值规划!$AH$33:$AK$42,(特技天赋!C304-1)*2+特技天赋!D304,特技天赋!E304)</f>
        <v>15</v>
      </c>
      <c r="I304" s="32">
        <f>INDEX(数值规划!$N$32:$Y$231,(((C304-1)*2+(D304-1))*4+(E304-1))*5+F304+1,(INDEX($T$3:$AI$3,B304)-1)*3+1)</f>
        <v>14</v>
      </c>
      <c r="J304" s="32">
        <f>INDEX(数值规划!$N$32:$Y$231,(((C304-1)*2+(D304-1))*4+(E304-1))*5+F304+1,(INDEX($T$3:$AI$3,B304)-1)*3+2)</f>
        <v>0</v>
      </c>
      <c r="K304" s="32">
        <f>INDEX(数值规划!$N$32:$Y$231,(((C304-1)*2+(D304-1))*4+(E304-1))*5+F304+1,(INDEX($T$3:$AI$3,B304)-1)*3+3)</f>
        <v>14</v>
      </c>
      <c r="L304" s="32">
        <f t="shared" si="9"/>
        <v>1</v>
      </c>
      <c r="M304" s="32">
        <f>INDEX(数值规划!$AL$33:$AL$42,(特技天赋!C304-1)*2+特技天赋!D304)</f>
        <v>2</v>
      </c>
      <c r="N304" s="31">
        <v>1</v>
      </c>
      <c r="Q304" s="32">
        <f>IF(特技天赋!F304&gt;0,INDEX(数值规划!$F$32:$F$63,(特技天赋!E304-1)*4+特技天赋!F304),E304)</f>
        <v>1</v>
      </c>
    </row>
    <row r="305" spans="1:17" ht="16.5" x14ac:dyDescent="0.2">
      <c r="A305" s="31">
        <v>302</v>
      </c>
      <c r="B305" s="31">
        <v>4</v>
      </c>
      <c r="C305" s="31">
        <v>1</v>
      </c>
      <c r="D305" s="31">
        <v>1</v>
      </c>
      <c r="E305" s="31">
        <v>1</v>
      </c>
      <c r="F305" s="31">
        <v>1</v>
      </c>
      <c r="G305" s="31" t="str">
        <f t="shared" si="8"/>
        <v>蛇夫座普攻_1线1号天赋1级</v>
      </c>
      <c r="H305" s="32">
        <f>INDEX(数值规划!$AH$33:$AK$42,(特技天赋!C305-1)*2+特技天赋!D305,特技天赋!E305)</f>
        <v>15</v>
      </c>
      <c r="I305" s="32">
        <f>INDEX(数值规划!$N$32:$Y$231,(((C305-1)*2+(D305-1))*4+(E305-1))*5+F305+1,(INDEX($T$3:$AI$3,B305)-1)*3+1)</f>
        <v>21</v>
      </c>
      <c r="J305" s="32">
        <f>INDEX(数值规划!$N$32:$Y$231,(((C305-1)*2+(D305-1))*4+(E305-1))*5+F305+1,(INDEX($T$3:$AI$3,B305)-1)*3+2)</f>
        <v>0</v>
      </c>
      <c r="K305" s="32">
        <f>INDEX(数值规划!$N$32:$Y$231,(((C305-1)*2+(D305-1))*4+(E305-1))*5+F305+1,(INDEX($T$3:$AI$3,B305)-1)*3+3)</f>
        <v>21</v>
      </c>
      <c r="L305" s="32">
        <f t="shared" si="9"/>
        <v>1</v>
      </c>
      <c r="M305" s="32">
        <f>INDEX(数值规划!$AL$33:$AL$42,(特技天赋!C305-1)*2+特技天赋!D305)</f>
        <v>2</v>
      </c>
      <c r="N305" s="31">
        <v>19</v>
      </c>
      <c r="Q305" s="32">
        <f>IF(特技天赋!F305&gt;0,INDEX(数值规划!$F$32:$F$63,(特技天赋!E305-1)*4+特技天赋!F305),E305)</f>
        <v>19</v>
      </c>
    </row>
    <row r="306" spans="1:17" ht="16.5" x14ac:dyDescent="0.2">
      <c r="A306" s="31">
        <v>303</v>
      </c>
      <c r="B306" s="31">
        <v>4</v>
      </c>
      <c r="C306" s="31">
        <v>1</v>
      </c>
      <c r="D306" s="31">
        <v>1</v>
      </c>
      <c r="E306" s="31">
        <v>1</v>
      </c>
      <c r="F306" s="31">
        <v>2</v>
      </c>
      <c r="G306" s="31" t="str">
        <f t="shared" si="8"/>
        <v>蛇夫座普攻_1线1号天赋2级</v>
      </c>
      <c r="H306" s="32">
        <f>INDEX(数值规划!$AH$33:$AK$42,(特技天赋!C306-1)*2+特技天赋!D306,特技天赋!E306)</f>
        <v>15</v>
      </c>
      <c r="I306" s="32">
        <f>INDEX(数值规划!$N$32:$Y$231,(((C306-1)*2+(D306-1))*4+(E306-1))*5+F306+1,(INDEX($T$3:$AI$3,B306)-1)*3+1)</f>
        <v>28</v>
      </c>
      <c r="J306" s="32">
        <f>INDEX(数值规划!$N$32:$Y$231,(((C306-1)*2+(D306-1))*4+(E306-1))*5+F306+1,(INDEX($T$3:$AI$3,B306)-1)*3+2)</f>
        <v>0</v>
      </c>
      <c r="K306" s="32">
        <f>INDEX(数值规划!$N$32:$Y$231,(((C306-1)*2+(D306-1))*4+(E306-1))*5+F306+1,(INDEX($T$3:$AI$3,B306)-1)*3+3)</f>
        <v>28</v>
      </c>
      <c r="L306" s="32">
        <f t="shared" si="9"/>
        <v>1</v>
      </c>
      <c r="M306" s="32">
        <f>INDEX(数值规划!$AL$33:$AL$42,(特技天赋!C306-1)*2+特技天赋!D306)</f>
        <v>2</v>
      </c>
      <c r="N306" s="31">
        <v>29</v>
      </c>
      <c r="Q306" s="32">
        <f>IF(特技天赋!F306&gt;0,INDEX(数值规划!$F$32:$F$63,(特技天赋!E306-1)*4+特技天赋!F306),E306)</f>
        <v>29</v>
      </c>
    </row>
    <row r="307" spans="1:17" ht="16.5" x14ac:dyDescent="0.2">
      <c r="A307" s="31">
        <v>304</v>
      </c>
      <c r="B307" s="31">
        <v>4</v>
      </c>
      <c r="C307" s="31">
        <v>1</v>
      </c>
      <c r="D307" s="31">
        <v>1</v>
      </c>
      <c r="E307" s="31">
        <v>1</v>
      </c>
      <c r="F307" s="31">
        <v>3</v>
      </c>
      <c r="G307" s="31" t="str">
        <f t="shared" si="8"/>
        <v>蛇夫座普攻_1线1号天赋3级</v>
      </c>
      <c r="H307" s="32">
        <f>INDEX(数值规划!$AH$33:$AK$42,(特技天赋!C307-1)*2+特技天赋!D307,特技天赋!E307)</f>
        <v>15</v>
      </c>
      <c r="I307" s="32">
        <f>INDEX(数值规划!$N$32:$Y$231,(((C307-1)*2+(D307-1))*4+(E307-1))*5+F307+1,(INDEX($T$3:$AI$3,B307)-1)*3+1)</f>
        <v>35</v>
      </c>
      <c r="J307" s="32">
        <f>INDEX(数值规划!$N$32:$Y$231,(((C307-1)*2+(D307-1))*4+(E307-1))*5+F307+1,(INDEX($T$3:$AI$3,B307)-1)*3+2)</f>
        <v>0</v>
      </c>
      <c r="K307" s="32">
        <f>INDEX(数值规划!$N$32:$Y$231,(((C307-1)*2+(D307-1))*4+(E307-1))*5+F307+1,(INDEX($T$3:$AI$3,B307)-1)*3+3)</f>
        <v>35</v>
      </c>
      <c r="L307" s="32">
        <f t="shared" si="9"/>
        <v>1</v>
      </c>
      <c r="M307" s="32">
        <f>INDEX(数值规划!$AL$33:$AL$42,(特技天赋!C307-1)*2+特技天赋!D307)</f>
        <v>2</v>
      </c>
      <c r="N307" s="31">
        <v>38</v>
      </c>
      <c r="Q307" s="32">
        <f>IF(特技天赋!F307&gt;0,INDEX(数值规划!$F$32:$F$63,(特技天赋!E307-1)*4+特技天赋!F307),E307)</f>
        <v>38</v>
      </c>
    </row>
    <row r="308" spans="1:17" ht="16.5" x14ac:dyDescent="0.2">
      <c r="A308" s="31">
        <v>305</v>
      </c>
      <c r="B308" s="31">
        <v>4</v>
      </c>
      <c r="C308" s="31">
        <v>1</v>
      </c>
      <c r="D308" s="31">
        <v>1</v>
      </c>
      <c r="E308" s="31">
        <v>1</v>
      </c>
      <c r="F308" s="31">
        <v>4</v>
      </c>
      <c r="G308" s="31" t="str">
        <f t="shared" si="8"/>
        <v>蛇夫座普攻_1线1号天赋4级</v>
      </c>
      <c r="H308" s="32">
        <f>INDEX(数值规划!$AH$33:$AK$42,(特技天赋!C308-1)*2+特技天赋!D308,特技天赋!E308)</f>
        <v>15</v>
      </c>
      <c r="I308" s="32">
        <f>INDEX(数值规划!$N$32:$Y$231,(((C308-1)*2+(D308-1))*4+(E308-1))*5+F308+1,(INDEX($T$3:$AI$3,B308)-1)*3+1)</f>
        <v>42</v>
      </c>
      <c r="J308" s="32">
        <f>INDEX(数值规划!$N$32:$Y$231,(((C308-1)*2+(D308-1))*4+(E308-1))*5+F308+1,(INDEX($T$3:$AI$3,B308)-1)*3+2)</f>
        <v>0</v>
      </c>
      <c r="K308" s="32">
        <f>INDEX(数值规划!$N$32:$Y$231,(((C308-1)*2+(D308-1))*4+(E308-1))*5+F308+1,(INDEX($T$3:$AI$3,B308)-1)*3+3)</f>
        <v>42</v>
      </c>
      <c r="L308" s="32">
        <f t="shared" si="9"/>
        <v>1</v>
      </c>
      <c r="M308" s="32">
        <f>INDEX(数值规划!$AL$33:$AL$42,(特技天赋!C308-1)*2+特技天赋!D308)</f>
        <v>2</v>
      </c>
      <c r="N308" s="31">
        <v>58</v>
      </c>
      <c r="Q308" s="32">
        <f>IF(特技天赋!F308&gt;0,INDEX(数值规划!$F$32:$F$63,(特技天赋!E308-1)*4+特技天赋!F308),E308)</f>
        <v>58</v>
      </c>
    </row>
    <row r="309" spans="1:17" ht="16.5" x14ac:dyDescent="0.2">
      <c r="A309" s="31">
        <v>306</v>
      </c>
      <c r="B309" s="31">
        <v>4</v>
      </c>
      <c r="C309" s="31">
        <v>1</v>
      </c>
      <c r="D309" s="31">
        <v>1</v>
      </c>
      <c r="E309" s="31">
        <v>2</v>
      </c>
      <c r="F309" s="31">
        <v>0</v>
      </c>
      <c r="G309" s="31" t="str">
        <f t="shared" si="8"/>
        <v>蛇夫座普攻_1线2号天赋解锁</v>
      </c>
      <c r="H309" s="32">
        <f>INDEX(数值规划!$AH$33:$AK$42,(特技天赋!C309-1)*2+特技天赋!D309,特技天赋!E309)</f>
        <v>35</v>
      </c>
      <c r="I309" s="32">
        <f>INDEX(数值规划!$N$32:$Y$231,(((C309-1)*2+(D309-1))*4+(E309-1))*5+F309+1,(INDEX($T$3:$AI$3,B309)-1)*3+1)</f>
        <v>21</v>
      </c>
      <c r="J309" s="32">
        <f>INDEX(数值规划!$N$32:$Y$231,(((C309-1)*2+(D309-1))*4+(E309-1))*5+F309+1,(INDEX($T$3:$AI$3,B309)-1)*3+2)</f>
        <v>0</v>
      </c>
      <c r="K309" s="32">
        <f>INDEX(数值规划!$N$32:$Y$231,(((C309-1)*2+(D309-1))*4+(E309-1))*5+F309+1,(INDEX($T$3:$AI$3,B309)-1)*3+3)</f>
        <v>21</v>
      </c>
      <c r="L309" s="32">
        <f t="shared" si="9"/>
        <v>3</v>
      </c>
      <c r="M309" s="32">
        <f>INDEX(数值规划!$AL$33:$AL$42,(特技天赋!C309-1)*2+特技天赋!D309)</f>
        <v>2</v>
      </c>
      <c r="N309" s="31">
        <v>2</v>
      </c>
      <c r="Q309" s="32">
        <f>IF(特技天赋!F309&gt;0,INDEX(数值规划!$F$32:$F$63,(特技天赋!E309-1)*4+特技天赋!F309),E309)</f>
        <v>2</v>
      </c>
    </row>
    <row r="310" spans="1:17" ht="16.5" x14ac:dyDescent="0.2">
      <c r="A310" s="31">
        <v>307</v>
      </c>
      <c r="B310" s="31">
        <v>4</v>
      </c>
      <c r="C310" s="31">
        <v>1</v>
      </c>
      <c r="D310" s="31">
        <v>1</v>
      </c>
      <c r="E310" s="31">
        <v>2</v>
      </c>
      <c r="F310" s="31">
        <v>1</v>
      </c>
      <c r="G310" s="31" t="str">
        <f t="shared" si="8"/>
        <v>蛇夫座普攻_1线2号天赋1级</v>
      </c>
      <c r="H310" s="32">
        <f>INDEX(数值规划!$AH$33:$AK$42,(特技天赋!C310-1)*2+特技天赋!D310,特技天赋!E310)</f>
        <v>35</v>
      </c>
      <c r="I310" s="32">
        <f>INDEX(数值规划!$N$32:$Y$231,(((C310-1)*2+(D310-1))*4+(E310-1))*5+F310+1,(INDEX($T$3:$AI$3,B310)-1)*3+1)</f>
        <v>28</v>
      </c>
      <c r="J310" s="32">
        <f>INDEX(数值规划!$N$32:$Y$231,(((C310-1)*2+(D310-1))*4+(E310-1))*5+F310+1,(INDEX($T$3:$AI$3,B310)-1)*3+2)</f>
        <v>0</v>
      </c>
      <c r="K310" s="32">
        <f>INDEX(数值规划!$N$32:$Y$231,(((C310-1)*2+(D310-1))*4+(E310-1))*5+F310+1,(INDEX($T$3:$AI$3,B310)-1)*3+3)</f>
        <v>28</v>
      </c>
      <c r="L310" s="32">
        <f t="shared" si="9"/>
        <v>3</v>
      </c>
      <c r="M310" s="32">
        <f>INDEX(数值规划!$AL$33:$AL$42,(特技天赋!C310-1)*2+特技天赋!D310)</f>
        <v>2</v>
      </c>
      <c r="N310" s="31">
        <v>24</v>
      </c>
      <c r="Q310" s="32">
        <f>IF(特技天赋!F310&gt;0,INDEX(数值规划!$F$32:$F$63,(特技天赋!E310-1)*4+特技天赋!F310),E310)</f>
        <v>24</v>
      </c>
    </row>
    <row r="311" spans="1:17" ht="16.5" x14ac:dyDescent="0.2">
      <c r="A311" s="31">
        <v>308</v>
      </c>
      <c r="B311" s="31">
        <v>4</v>
      </c>
      <c r="C311" s="31">
        <v>1</v>
      </c>
      <c r="D311" s="31">
        <v>1</v>
      </c>
      <c r="E311" s="31">
        <v>2</v>
      </c>
      <c r="F311" s="31">
        <v>2</v>
      </c>
      <c r="G311" s="31" t="str">
        <f t="shared" si="8"/>
        <v>蛇夫座普攻_1线2号天赋2级</v>
      </c>
      <c r="H311" s="32">
        <f>INDEX(数值规划!$AH$33:$AK$42,(特技天赋!C311-1)*2+特技天赋!D311,特技天赋!E311)</f>
        <v>35</v>
      </c>
      <c r="I311" s="32">
        <f>INDEX(数值规划!$N$32:$Y$231,(((C311-1)*2+(D311-1))*4+(E311-1))*5+F311+1,(INDEX($T$3:$AI$3,B311)-1)*3+1)</f>
        <v>35</v>
      </c>
      <c r="J311" s="32">
        <f>INDEX(数值规划!$N$32:$Y$231,(((C311-1)*2+(D311-1))*4+(E311-1))*5+F311+1,(INDEX($T$3:$AI$3,B311)-1)*3+2)</f>
        <v>0</v>
      </c>
      <c r="K311" s="32">
        <f>INDEX(数值规划!$N$32:$Y$231,(((C311-1)*2+(D311-1))*4+(E311-1))*5+F311+1,(INDEX($T$3:$AI$3,B311)-1)*3+3)</f>
        <v>35</v>
      </c>
      <c r="L311" s="32">
        <f t="shared" si="9"/>
        <v>3</v>
      </c>
      <c r="M311" s="32">
        <f>INDEX(数值规划!$AL$33:$AL$42,(特技天赋!C311-1)*2+特技天赋!D311)</f>
        <v>2</v>
      </c>
      <c r="N311" s="31">
        <v>36</v>
      </c>
      <c r="Q311" s="32">
        <f>IF(特技天赋!F311&gt;0,INDEX(数值规划!$F$32:$F$63,(特技天赋!E311-1)*4+特技天赋!F311),E311)</f>
        <v>36</v>
      </c>
    </row>
    <row r="312" spans="1:17" ht="16.5" x14ac:dyDescent="0.2">
      <c r="A312" s="31">
        <v>309</v>
      </c>
      <c r="B312" s="31">
        <v>4</v>
      </c>
      <c r="C312" s="31">
        <v>1</v>
      </c>
      <c r="D312" s="31">
        <v>1</v>
      </c>
      <c r="E312" s="31">
        <v>2</v>
      </c>
      <c r="F312" s="31">
        <v>3</v>
      </c>
      <c r="G312" s="31" t="str">
        <f t="shared" si="8"/>
        <v>蛇夫座普攻_1线2号天赋3级</v>
      </c>
      <c r="H312" s="32">
        <f>INDEX(数值规划!$AH$33:$AK$42,(特技天赋!C312-1)*2+特技天赋!D312,特技天赋!E312)</f>
        <v>35</v>
      </c>
      <c r="I312" s="32">
        <f>INDEX(数值规划!$N$32:$Y$231,(((C312-1)*2+(D312-1))*4+(E312-1))*5+F312+1,(INDEX($T$3:$AI$3,B312)-1)*3+1)</f>
        <v>42</v>
      </c>
      <c r="J312" s="32">
        <f>INDEX(数值规划!$N$32:$Y$231,(((C312-1)*2+(D312-1))*4+(E312-1))*5+F312+1,(INDEX($T$3:$AI$3,B312)-1)*3+2)</f>
        <v>0</v>
      </c>
      <c r="K312" s="32">
        <f>INDEX(数值规划!$N$32:$Y$231,(((C312-1)*2+(D312-1))*4+(E312-1))*5+F312+1,(INDEX($T$3:$AI$3,B312)-1)*3+3)</f>
        <v>42</v>
      </c>
      <c r="L312" s="32">
        <f t="shared" si="9"/>
        <v>3</v>
      </c>
      <c r="M312" s="32">
        <f>INDEX(数值规划!$AL$33:$AL$42,(特技天赋!C312-1)*2+特技天赋!D312)</f>
        <v>2</v>
      </c>
      <c r="N312" s="31">
        <v>48</v>
      </c>
      <c r="Q312" s="32">
        <f>IF(特技天赋!F312&gt;0,INDEX(数值规划!$F$32:$F$63,(特技天赋!E312-1)*4+特技天赋!F312),E312)</f>
        <v>48</v>
      </c>
    </row>
    <row r="313" spans="1:17" ht="16.5" x14ac:dyDescent="0.2">
      <c r="A313" s="31">
        <v>310</v>
      </c>
      <c r="B313" s="31">
        <v>4</v>
      </c>
      <c r="C313" s="31">
        <v>1</v>
      </c>
      <c r="D313" s="31">
        <v>1</v>
      </c>
      <c r="E313" s="31">
        <v>2</v>
      </c>
      <c r="F313" s="31">
        <v>4</v>
      </c>
      <c r="G313" s="31" t="str">
        <f t="shared" si="8"/>
        <v>蛇夫座普攻_1线2号天赋4级</v>
      </c>
      <c r="H313" s="32">
        <f>INDEX(数值规划!$AH$33:$AK$42,(特技天赋!C313-1)*2+特技天赋!D313,特技天赋!E313)</f>
        <v>35</v>
      </c>
      <c r="I313" s="32">
        <f>INDEX(数值规划!$N$32:$Y$231,(((C313-1)*2+(D313-1))*4+(E313-1))*5+F313+1,(INDEX($T$3:$AI$3,B313)-1)*3+1)</f>
        <v>49</v>
      </c>
      <c r="J313" s="32">
        <f>INDEX(数值规划!$N$32:$Y$231,(((C313-1)*2+(D313-1))*4+(E313-1))*5+F313+1,(INDEX($T$3:$AI$3,B313)-1)*3+2)</f>
        <v>0</v>
      </c>
      <c r="K313" s="32">
        <f>INDEX(数值规划!$N$32:$Y$231,(((C313-1)*2+(D313-1))*4+(E313-1))*5+F313+1,(INDEX($T$3:$AI$3,B313)-1)*3+3)</f>
        <v>49</v>
      </c>
      <c r="L313" s="32">
        <f t="shared" si="9"/>
        <v>3</v>
      </c>
      <c r="M313" s="32">
        <f>INDEX(数值规划!$AL$33:$AL$42,(特技天赋!C313-1)*2+特技天赋!D313)</f>
        <v>2</v>
      </c>
      <c r="N313" s="31">
        <v>72</v>
      </c>
      <c r="Q313" s="32">
        <f>IF(特技天赋!F313&gt;0,INDEX(数值规划!$F$32:$F$63,(特技天赋!E313-1)*4+特技天赋!F313),E313)</f>
        <v>72</v>
      </c>
    </row>
    <row r="314" spans="1:17" ht="16.5" x14ac:dyDescent="0.2">
      <c r="A314" s="31">
        <v>311</v>
      </c>
      <c r="B314" s="31">
        <v>4</v>
      </c>
      <c r="C314" s="31">
        <v>1</v>
      </c>
      <c r="D314" s="31">
        <v>2</v>
      </c>
      <c r="E314" s="31">
        <v>1</v>
      </c>
      <c r="F314" s="31">
        <v>0</v>
      </c>
      <c r="G314" s="31" t="str">
        <f t="shared" si="8"/>
        <v>蛇夫座普攻_2线1号天赋解锁</v>
      </c>
      <c r="H314" s="32">
        <f>INDEX(数值规划!$AH$33:$AK$42,(特技天赋!C314-1)*2+特技天赋!D314,特技天赋!E314)</f>
        <v>25</v>
      </c>
      <c r="I314" s="32">
        <f>INDEX(数值规划!$N$32:$Y$231,(((C314-1)*2+(D314-1))*4+(E314-1))*5+F314+1,(INDEX($T$3:$AI$3,B314)-1)*3+1)</f>
        <v>0</v>
      </c>
      <c r="J314" s="32">
        <f>INDEX(数值规划!$N$32:$Y$231,(((C314-1)*2+(D314-1))*4+(E314-1))*5+F314+1,(INDEX($T$3:$AI$3,B314)-1)*3+2)</f>
        <v>14</v>
      </c>
      <c r="K314" s="32">
        <f>INDEX(数值规划!$N$32:$Y$231,(((C314-1)*2+(D314-1))*4+(E314-1))*5+F314+1,(INDEX($T$3:$AI$3,B314)-1)*3+3)</f>
        <v>14</v>
      </c>
      <c r="L314" s="32">
        <f t="shared" si="9"/>
        <v>2</v>
      </c>
      <c r="M314" s="32">
        <f>INDEX(数值规划!$AL$33:$AL$42,(特技天赋!C314-1)*2+特技天赋!D314)</f>
        <v>3</v>
      </c>
      <c r="N314" s="31">
        <v>1</v>
      </c>
      <c r="Q314" s="32">
        <f>IF(特技天赋!F314&gt;0,INDEX(数值规划!$F$32:$F$63,(特技天赋!E314-1)*4+特技天赋!F314),E314)</f>
        <v>1</v>
      </c>
    </row>
    <row r="315" spans="1:17" ht="16.5" x14ac:dyDescent="0.2">
      <c r="A315" s="31">
        <v>312</v>
      </c>
      <c r="B315" s="31">
        <v>4</v>
      </c>
      <c r="C315" s="31">
        <v>1</v>
      </c>
      <c r="D315" s="31">
        <v>2</v>
      </c>
      <c r="E315" s="31">
        <v>1</v>
      </c>
      <c r="F315" s="31">
        <v>1</v>
      </c>
      <c r="G315" s="31" t="str">
        <f t="shared" si="8"/>
        <v>蛇夫座普攻_2线1号天赋1级</v>
      </c>
      <c r="H315" s="32">
        <f>INDEX(数值规划!$AH$33:$AK$42,(特技天赋!C315-1)*2+特技天赋!D315,特技天赋!E315)</f>
        <v>25</v>
      </c>
      <c r="I315" s="32">
        <f>INDEX(数值规划!$N$32:$Y$231,(((C315-1)*2+(D315-1))*4+(E315-1))*5+F315+1,(INDEX($T$3:$AI$3,B315)-1)*3+1)</f>
        <v>0</v>
      </c>
      <c r="J315" s="32">
        <f>INDEX(数值规划!$N$32:$Y$231,(((C315-1)*2+(D315-1))*4+(E315-1))*5+F315+1,(INDEX($T$3:$AI$3,B315)-1)*3+2)</f>
        <v>21</v>
      </c>
      <c r="K315" s="32">
        <f>INDEX(数值规划!$N$32:$Y$231,(((C315-1)*2+(D315-1))*4+(E315-1))*5+F315+1,(INDEX($T$3:$AI$3,B315)-1)*3+3)</f>
        <v>21</v>
      </c>
      <c r="L315" s="32">
        <f t="shared" si="9"/>
        <v>2</v>
      </c>
      <c r="M315" s="32">
        <f>INDEX(数值规划!$AL$33:$AL$42,(特技天赋!C315-1)*2+特技天赋!D315)</f>
        <v>3</v>
      </c>
      <c r="N315" s="31">
        <v>19</v>
      </c>
      <c r="Q315" s="32">
        <f>IF(特技天赋!F315&gt;0,INDEX(数值规划!$F$32:$F$63,(特技天赋!E315-1)*4+特技天赋!F315),E315)</f>
        <v>19</v>
      </c>
    </row>
    <row r="316" spans="1:17" ht="16.5" x14ac:dyDescent="0.2">
      <c r="A316" s="31">
        <v>313</v>
      </c>
      <c r="B316" s="31">
        <v>4</v>
      </c>
      <c r="C316" s="31">
        <v>1</v>
      </c>
      <c r="D316" s="31">
        <v>2</v>
      </c>
      <c r="E316" s="31">
        <v>1</v>
      </c>
      <c r="F316" s="31">
        <v>2</v>
      </c>
      <c r="G316" s="31" t="str">
        <f t="shared" si="8"/>
        <v>蛇夫座普攻_2线1号天赋2级</v>
      </c>
      <c r="H316" s="32">
        <f>INDEX(数值规划!$AH$33:$AK$42,(特技天赋!C316-1)*2+特技天赋!D316,特技天赋!E316)</f>
        <v>25</v>
      </c>
      <c r="I316" s="32">
        <f>INDEX(数值规划!$N$32:$Y$231,(((C316-1)*2+(D316-1))*4+(E316-1))*5+F316+1,(INDEX($T$3:$AI$3,B316)-1)*3+1)</f>
        <v>0</v>
      </c>
      <c r="J316" s="32">
        <f>INDEX(数值规划!$N$32:$Y$231,(((C316-1)*2+(D316-1))*4+(E316-1))*5+F316+1,(INDEX($T$3:$AI$3,B316)-1)*3+2)</f>
        <v>28</v>
      </c>
      <c r="K316" s="32">
        <f>INDEX(数值规划!$N$32:$Y$231,(((C316-1)*2+(D316-1))*4+(E316-1))*5+F316+1,(INDEX($T$3:$AI$3,B316)-1)*3+3)</f>
        <v>28</v>
      </c>
      <c r="L316" s="32">
        <f t="shared" si="9"/>
        <v>2</v>
      </c>
      <c r="M316" s="32">
        <f>INDEX(数值规划!$AL$33:$AL$42,(特技天赋!C316-1)*2+特技天赋!D316)</f>
        <v>3</v>
      </c>
      <c r="N316" s="31">
        <v>29</v>
      </c>
      <c r="Q316" s="32">
        <f>IF(特技天赋!F316&gt;0,INDEX(数值规划!$F$32:$F$63,(特技天赋!E316-1)*4+特技天赋!F316),E316)</f>
        <v>29</v>
      </c>
    </row>
    <row r="317" spans="1:17" ht="16.5" x14ac:dyDescent="0.2">
      <c r="A317" s="31">
        <v>314</v>
      </c>
      <c r="B317" s="31">
        <v>4</v>
      </c>
      <c r="C317" s="31">
        <v>1</v>
      </c>
      <c r="D317" s="31">
        <v>2</v>
      </c>
      <c r="E317" s="31">
        <v>1</v>
      </c>
      <c r="F317" s="31">
        <v>3</v>
      </c>
      <c r="G317" s="31" t="str">
        <f t="shared" si="8"/>
        <v>蛇夫座普攻_2线1号天赋3级</v>
      </c>
      <c r="H317" s="32">
        <f>INDEX(数值规划!$AH$33:$AK$42,(特技天赋!C317-1)*2+特技天赋!D317,特技天赋!E317)</f>
        <v>25</v>
      </c>
      <c r="I317" s="32">
        <f>INDEX(数值规划!$N$32:$Y$231,(((C317-1)*2+(D317-1))*4+(E317-1))*5+F317+1,(INDEX($T$3:$AI$3,B317)-1)*3+1)</f>
        <v>0</v>
      </c>
      <c r="J317" s="32">
        <f>INDEX(数值规划!$N$32:$Y$231,(((C317-1)*2+(D317-1))*4+(E317-1))*5+F317+1,(INDEX($T$3:$AI$3,B317)-1)*3+2)</f>
        <v>35</v>
      </c>
      <c r="K317" s="32">
        <f>INDEX(数值规划!$N$32:$Y$231,(((C317-1)*2+(D317-1))*4+(E317-1))*5+F317+1,(INDEX($T$3:$AI$3,B317)-1)*3+3)</f>
        <v>35</v>
      </c>
      <c r="L317" s="32">
        <f t="shared" si="9"/>
        <v>2</v>
      </c>
      <c r="M317" s="32">
        <f>INDEX(数值规划!$AL$33:$AL$42,(特技天赋!C317-1)*2+特技天赋!D317)</f>
        <v>3</v>
      </c>
      <c r="N317" s="31">
        <v>38</v>
      </c>
      <c r="Q317" s="32">
        <f>IF(特技天赋!F317&gt;0,INDEX(数值规划!$F$32:$F$63,(特技天赋!E317-1)*4+特技天赋!F317),E317)</f>
        <v>38</v>
      </c>
    </row>
    <row r="318" spans="1:17" ht="16.5" x14ac:dyDescent="0.2">
      <c r="A318" s="31">
        <v>315</v>
      </c>
      <c r="B318" s="31">
        <v>4</v>
      </c>
      <c r="C318" s="31">
        <v>1</v>
      </c>
      <c r="D318" s="31">
        <v>2</v>
      </c>
      <c r="E318" s="31">
        <v>1</v>
      </c>
      <c r="F318" s="31">
        <v>4</v>
      </c>
      <c r="G318" s="31" t="str">
        <f t="shared" si="8"/>
        <v>蛇夫座普攻_2线1号天赋4级</v>
      </c>
      <c r="H318" s="32">
        <f>INDEX(数值规划!$AH$33:$AK$42,(特技天赋!C318-1)*2+特技天赋!D318,特技天赋!E318)</f>
        <v>25</v>
      </c>
      <c r="I318" s="32">
        <f>INDEX(数值规划!$N$32:$Y$231,(((C318-1)*2+(D318-1))*4+(E318-1))*5+F318+1,(INDEX($T$3:$AI$3,B318)-1)*3+1)</f>
        <v>0</v>
      </c>
      <c r="J318" s="32">
        <f>INDEX(数值规划!$N$32:$Y$231,(((C318-1)*2+(D318-1))*4+(E318-1))*5+F318+1,(INDEX($T$3:$AI$3,B318)-1)*3+2)</f>
        <v>42</v>
      </c>
      <c r="K318" s="32">
        <f>INDEX(数值规划!$N$32:$Y$231,(((C318-1)*2+(D318-1))*4+(E318-1))*5+F318+1,(INDEX($T$3:$AI$3,B318)-1)*3+3)</f>
        <v>42</v>
      </c>
      <c r="L318" s="32">
        <f t="shared" si="9"/>
        <v>2</v>
      </c>
      <c r="M318" s="32">
        <f>INDEX(数值规划!$AL$33:$AL$42,(特技天赋!C318-1)*2+特技天赋!D318)</f>
        <v>3</v>
      </c>
      <c r="N318" s="31">
        <v>58</v>
      </c>
      <c r="Q318" s="32">
        <f>IF(特技天赋!F318&gt;0,INDEX(数值规划!$F$32:$F$63,(特技天赋!E318-1)*4+特技天赋!F318),E318)</f>
        <v>58</v>
      </c>
    </row>
    <row r="319" spans="1:17" ht="16.5" x14ac:dyDescent="0.2">
      <c r="A319" s="31">
        <v>316</v>
      </c>
      <c r="B319" s="31">
        <v>4</v>
      </c>
      <c r="C319" s="31">
        <v>1</v>
      </c>
      <c r="D319" s="31">
        <v>2</v>
      </c>
      <c r="E319" s="31">
        <v>2</v>
      </c>
      <c r="F319" s="31">
        <v>0</v>
      </c>
      <c r="G319" s="31" t="str">
        <f t="shared" si="8"/>
        <v>蛇夫座普攻_2线2号天赋解锁</v>
      </c>
      <c r="H319" s="32">
        <f>INDEX(数值规划!$AH$33:$AK$42,(特技天赋!C319-1)*2+特技天赋!D319,特技天赋!E319)</f>
        <v>45</v>
      </c>
      <c r="I319" s="32">
        <f>INDEX(数值规划!$N$32:$Y$231,(((C319-1)*2+(D319-1))*4+(E319-1))*5+F319+1,(INDEX($T$3:$AI$3,B319)-1)*3+1)</f>
        <v>0</v>
      </c>
      <c r="J319" s="32">
        <f>INDEX(数值规划!$N$32:$Y$231,(((C319-1)*2+(D319-1))*4+(E319-1))*5+F319+1,(INDEX($T$3:$AI$3,B319)-1)*3+2)</f>
        <v>21</v>
      </c>
      <c r="K319" s="32">
        <f>INDEX(数值规划!$N$32:$Y$231,(((C319-1)*2+(D319-1))*4+(E319-1))*5+F319+1,(INDEX($T$3:$AI$3,B319)-1)*3+3)</f>
        <v>21</v>
      </c>
      <c r="L319" s="32">
        <f t="shared" si="9"/>
        <v>4</v>
      </c>
      <c r="M319" s="32">
        <f>INDEX(数值规划!$AL$33:$AL$42,(特技天赋!C319-1)*2+特技天赋!D319)</f>
        <v>3</v>
      </c>
      <c r="N319" s="31">
        <v>2</v>
      </c>
      <c r="Q319" s="32">
        <f>IF(特技天赋!F319&gt;0,INDEX(数值规划!$F$32:$F$63,(特技天赋!E319-1)*4+特技天赋!F319),E319)</f>
        <v>2</v>
      </c>
    </row>
    <row r="320" spans="1:17" ht="16.5" x14ac:dyDescent="0.2">
      <c r="A320" s="31">
        <v>317</v>
      </c>
      <c r="B320" s="31">
        <v>4</v>
      </c>
      <c r="C320" s="31">
        <v>1</v>
      </c>
      <c r="D320" s="31">
        <v>2</v>
      </c>
      <c r="E320" s="31">
        <v>2</v>
      </c>
      <c r="F320" s="31">
        <v>1</v>
      </c>
      <c r="G320" s="31" t="str">
        <f t="shared" si="8"/>
        <v>蛇夫座普攻_2线2号天赋1级</v>
      </c>
      <c r="H320" s="32">
        <f>INDEX(数值规划!$AH$33:$AK$42,(特技天赋!C320-1)*2+特技天赋!D320,特技天赋!E320)</f>
        <v>45</v>
      </c>
      <c r="I320" s="32">
        <f>INDEX(数值规划!$N$32:$Y$231,(((C320-1)*2+(D320-1))*4+(E320-1))*5+F320+1,(INDEX($T$3:$AI$3,B320)-1)*3+1)</f>
        <v>0</v>
      </c>
      <c r="J320" s="32">
        <f>INDEX(数值规划!$N$32:$Y$231,(((C320-1)*2+(D320-1))*4+(E320-1))*5+F320+1,(INDEX($T$3:$AI$3,B320)-1)*3+2)</f>
        <v>28</v>
      </c>
      <c r="K320" s="32">
        <f>INDEX(数值规划!$N$32:$Y$231,(((C320-1)*2+(D320-1))*4+(E320-1))*5+F320+1,(INDEX($T$3:$AI$3,B320)-1)*3+3)</f>
        <v>28</v>
      </c>
      <c r="L320" s="32">
        <f t="shared" si="9"/>
        <v>4</v>
      </c>
      <c r="M320" s="32">
        <f>INDEX(数值规划!$AL$33:$AL$42,(特技天赋!C320-1)*2+特技天赋!D320)</f>
        <v>3</v>
      </c>
      <c r="N320" s="31">
        <v>24</v>
      </c>
      <c r="Q320" s="32">
        <f>IF(特技天赋!F320&gt;0,INDEX(数值规划!$F$32:$F$63,(特技天赋!E320-1)*4+特技天赋!F320),E320)</f>
        <v>24</v>
      </c>
    </row>
    <row r="321" spans="1:17" ht="16.5" x14ac:dyDescent="0.2">
      <c r="A321" s="31">
        <v>318</v>
      </c>
      <c r="B321" s="31">
        <v>4</v>
      </c>
      <c r="C321" s="31">
        <v>1</v>
      </c>
      <c r="D321" s="31">
        <v>2</v>
      </c>
      <c r="E321" s="31">
        <v>2</v>
      </c>
      <c r="F321" s="31">
        <v>2</v>
      </c>
      <c r="G321" s="31" t="str">
        <f t="shared" si="8"/>
        <v>蛇夫座普攻_2线2号天赋2级</v>
      </c>
      <c r="H321" s="32">
        <f>INDEX(数值规划!$AH$33:$AK$42,(特技天赋!C321-1)*2+特技天赋!D321,特技天赋!E321)</f>
        <v>45</v>
      </c>
      <c r="I321" s="32">
        <f>INDEX(数值规划!$N$32:$Y$231,(((C321-1)*2+(D321-1))*4+(E321-1))*5+F321+1,(INDEX($T$3:$AI$3,B321)-1)*3+1)</f>
        <v>0</v>
      </c>
      <c r="J321" s="32">
        <f>INDEX(数值规划!$N$32:$Y$231,(((C321-1)*2+(D321-1))*4+(E321-1))*5+F321+1,(INDEX($T$3:$AI$3,B321)-1)*3+2)</f>
        <v>35</v>
      </c>
      <c r="K321" s="32">
        <f>INDEX(数值规划!$N$32:$Y$231,(((C321-1)*2+(D321-1))*4+(E321-1))*5+F321+1,(INDEX($T$3:$AI$3,B321)-1)*3+3)</f>
        <v>35</v>
      </c>
      <c r="L321" s="32">
        <f t="shared" si="9"/>
        <v>4</v>
      </c>
      <c r="M321" s="32">
        <f>INDEX(数值规划!$AL$33:$AL$42,(特技天赋!C321-1)*2+特技天赋!D321)</f>
        <v>3</v>
      </c>
      <c r="N321" s="31">
        <v>36</v>
      </c>
      <c r="Q321" s="32">
        <f>IF(特技天赋!F321&gt;0,INDEX(数值规划!$F$32:$F$63,(特技天赋!E321-1)*4+特技天赋!F321),E321)</f>
        <v>36</v>
      </c>
    </row>
    <row r="322" spans="1:17" ht="16.5" x14ac:dyDescent="0.2">
      <c r="A322" s="31">
        <v>319</v>
      </c>
      <c r="B322" s="31">
        <v>4</v>
      </c>
      <c r="C322" s="31">
        <v>1</v>
      </c>
      <c r="D322" s="31">
        <v>2</v>
      </c>
      <c r="E322" s="31">
        <v>2</v>
      </c>
      <c r="F322" s="31">
        <v>3</v>
      </c>
      <c r="G322" s="31" t="str">
        <f t="shared" si="8"/>
        <v>蛇夫座普攻_2线2号天赋3级</v>
      </c>
      <c r="H322" s="32">
        <f>INDEX(数值规划!$AH$33:$AK$42,(特技天赋!C322-1)*2+特技天赋!D322,特技天赋!E322)</f>
        <v>45</v>
      </c>
      <c r="I322" s="32">
        <f>INDEX(数值规划!$N$32:$Y$231,(((C322-1)*2+(D322-1))*4+(E322-1))*5+F322+1,(INDEX($T$3:$AI$3,B322)-1)*3+1)</f>
        <v>0</v>
      </c>
      <c r="J322" s="32">
        <f>INDEX(数值规划!$N$32:$Y$231,(((C322-1)*2+(D322-1))*4+(E322-1))*5+F322+1,(INDEX($T$3:$AI$3,B322)-1)*3+2)</f>
        <v>42</v>
      </c>
      <c r="K322" s="32">
        <f>INDEX(数值规划!$N$32:$Y$231,(((C322-1)*2+(D322-1))*4+(E322-1))*5+F322+1,(INDEX($T$3:$AI$3,B322)-1)*3+3)</f>
        <v>42</v>
      </c>
      <c r="L322" s="32">
        <f t="shared" si="9"/>
        <v>4</v>
      </c>
      <c r="M322" s="32">
        <f>INDEX(数值规划!$AL$33:$AL$42,(特技天赋!C322-1)*2+特技天赋!D322)</f>
        <v>3</v>
      </c>
      <c r="N322" s="31">
        <v>48</v>
      </c>
      <c r="Q322" s="32">
        <f>IF(特技天赋!F322&gt;0,INDEX(数值规划!$F$32:$F$63,(特技天赋!E322-1)*4+特技天赋!F322),E322)</f>
        <v>48</v>
      </c>
    </row>
    <row r="323" spans="1:17" ht="16.5" x14ac:dyDescent="0.2">
      <c r="A323" s="31">
        <v>320</v>
      </c>
      <c r="B323" s="31">
        <v>4</v>
      </c>
      <c r="C323" s="31">
        <v>1</v>
      </c>
      <c r="D323" s="31">
        <v>2</v>
      </c>
      <c r="E323" s="31">
        <v>2</v>
      </c>
      <c r="F323" s="31">
        <v>4</v>
      </c>
      <c r="G323" s="31" t="str">
        <f t="shared" si="8"/>
        <v>蛇夫座普攻_2线2号天赋4级</v>
      </c>
      <c r="H323" s="32">
        <f>INDEX(数值规划!$AH$33:$AK$42,(特技天赋!C323-1)*2+特技天赋!D323,特技天赋!E323)</f>
        <v>45</v>
      </c>
      <c r="I323" s="32">
        <f>INDEX(数值规划!$N$32:$Y$231,(((C323-1)*2+(D323-1))*4+(E323-1))*5+F323+1,(INDEX($T$3:$AI$3,B323)-1)*3+1)</f>
        <v>0</v>
      </c>
      <c r="J323" s="32">
        <f>INDEX(数值规划!$N$32:$Y$231,(((C323-1)*2+(D323-1))*4+(E323-1))*5+F323+1,(INDEX($T$3:$AI$3,B323)-1)*3+2)</f>
        <v>49</v>
      </c>
      <c r="K323" s="32">
        <f>INDEX(数值规划!$N$32:$Y$231,(((C323-1)*2+(D323-1))*4+(E323-1))*5+F323+1,(INDEX($T$3:$AI$3,B323)-1)*3+3)</f>
        <v>49</v>
      </c>
      <c r="L323" s="32">
        <f t="shared" si="9"/>
        <v>4</v>
      </c>
      <c r="M323" s="32">
        <f>INDEX(数值规划!$AL$33:$AL$42,(特技天赋!C323-1)*2+特技天赋!D323)</f>
        <v>3</v>
      </c>
      <c r="N323" s="31">
        <v>72</v>
      </c>
      <c r="Q323" s="32">
        <f>IF(特技天赋!F323&gt;0,INDEX(数值规划!$F$32:$F$63,(特技天赋!E323-1)*4+特技天赋!F323),E323)</f>
        <v>72</v>
      </c>
    </row>
    <row r="324" spans="1:17" ht="16.5" x14ac:dyDescent="0.2">
      <c r="A324" s="31">
        <v>321</v>
      </c>
      <c r="B324" s="31">
        <v>4</v>
      </c>
      <c r="C324" s="31">
        <v>2</v>
      </c>
      <c r="D324" s="31">
        <v>1</v>
      </c>
      <c r="E324" s="31">
        <v>1</v>
      </c>
      <c r="F324" s="31">
        <v>0</v>
      </c>
      <c r="G324" s="31" t="str">
        <f t="shared" si="8"/>
        <v>蛇夫座技能1_1线1号天赋解锁</v>
      </c>
      <c r="H324" s="32">
        <f>INDEX(数值规划!$AH$33:$AK$42,(特技天赋!C324-1)*2+特技天赋!D324,特技天赋!E324)</f>
        <v>17</v>
      </c>
      <c r="I324" s="32">
        <f>INDEX(数值规划!$N$32:$Y$231,(((C324-1)*2+(D324-1))*4+(E324-1))*5+F324+1,(INDEX($T$3:$AI$3,B324)-1)*3+1)</f>
        <v>14</v>
      </c>
      <c r="J324" s="32">
        <f>INDEX(数值规划!$N$32:$Y$231,(((C324-1)*2+(D324-1))*4+(E324-1))*5+F324+1,(INDEX($T$3:$AI$3,B324)-1)*3+2)</f>
        <v>0</v>
      </c>
      <c r="K324" s="32">
        <f>INDEX(数值规划!$N$32:$Y$231,(((C324-1)*2+(D324-1))*4+(E324-1))*5+F324+1,(INDEX($T$3:$AI$3,B324)-1)*3+3)</f>
        <v>14</v>
      </c>
      <c r="L324" s="32">
        <f t="shared" si="9"/>
        <v>1</v>
      </c>
      <c r="M324" s="32">
        <f>INDEX(数值规划!$AL$33:$AL$42,(特技天赋!C324-1)*2+特技天赋!D324)</f>
        <v>3</v>
      </c>
      <c r="N324" s="31">
        <v>1</v>
      </c>
      <c r="Q324" s="32">
        <f>IF(特技天赋!F324&gt;0,INDEX(数值规划!$F$32:$F$63,(特技天赋!E324-1)*4+特技天赋!F324),E324)</f>
        <v>1</v>
      </c>
    </row>
    <row r="325" spans="1:17" ht="16.5" x14ac:dyDescent="0.2">
      <c r="A325" s="31">
        <v>322</v>
      </c>
      <c r="B325" s="31">
        <v>4</v>
      </c>
      <c r="C325" s="31">
        <v>2</v>
      </c>
      <c r="D325" s="31">
        <v>1</v>
      </c>
      <c r="E325" s="31">
        <v>1</v>
      </c>
      <c r="F325" s="31">
        <v>1</v>
      </c>
      <c r="G325" s="31" t="str">
        <f t="shared" ref="G325:G388" si="10">INDEX($T$4:$AI$4,B325)&amp;INDEX($T$5:$X$5,C325)&amp;"_"&amp;D325&amp;"线"&amp;E325&amp;"号天赋"&amp;IF(F325&gt;0,F325&amp;"级","解锁")</f>
        <v>蛇夫座技能1_1线1号天赋1级</v>
      </c>
      <c r="H325" s="32">
        <f>INDEX(数值规划!$AH$33:$AK$42,(特技天赋!C325-1)*2+特技天赋!D325,特技天赋!E325)</f>
        <v>17</v>
      </c>
      <c r="I325" s="32">
        <f>INDEX(数值规划!$N$32:$Y$231,(((C325-1)*2+(D325-1))*4+(E325-1))*5+F325+1,(INDEX($T$3:$AI$3,B325)-1)*3+1)</f>
        <v>21</v>
      </c>
      <c r="J325" s="32">
        <f>INDEX(数值规划!$N$32:$Y$231,(((C325-1)*2+(D325-1))*4+(E325-1))*5+F325+1,(INDEX($T$3:$AI$3,B325)-1)*3+2)</f>
        <v>0</v>
      </c>
      <c r="K325" s="32">
        <f>INDEX(数值规划!$N$32:$Y$231,(((C325-1)*2+(D325-1))*4+(E325-1))*5+F325+1,(INDEX($T$3:$AI$3,B325)-1)*3+3)</f>
        <v>21</v>
      </c>
      <c r="L325" s="32">
        <f t="shared" ref="L325:L388" si="11">(E325-1)*2+D325</f>
        <v>1</v>
      </c>
      <c r="M325" s="32">
        <f>INDEX(数值规划!$AL$33:$AL$42,(特技天赋!C325-1)*2+特技天赋!D325)</f>
        <v>3</v>
      </c>
      <c r="N325" s="31">
        <v>19</v>
      </c>
      <c r="Q325" s="32">
        <f>IF(特技天赋!F325&gt;0,INDEX(数值规划!$F$32:$F$63,(特技天赋!E325-1)*4+特技天赋!F325),E325)</f>
        <v>19</v>
      </c>
    </row>
    <row r="326" spans="1:17" ht="16.5" x14ac:dyDescent="0.2">
      <c r="A326" s="31">
        <v>323</v>
      </c>
      <c r="B326" s="31">
        <v>4</v>
      </c>
      <c r="C326" s="31">
        <v>2</v>
      </c>
      <c r="D326" s="31">
        <v>1</v>
      </c>
      <c r="E326" s="31">
        <v>1</v>
      </c>
      <c r="F326" s="31">
        <v>2</v>
      </c>
      <c r="G326" s="31" t="str">
        <f t="shared" si="10"/>
        <v>蛇夫座技能1_1线1号天赋2级</v>
      </c>
      <c r="H326" s="32">
        <f>INDEX(数值规划!$AH$33:$AK$42,(特技天赋!C326-1)*2+特技天赋!D326,特技天赋!E326)</f>
        <v>17</v>
      </c>
      <c r="I326" s="32">
        <f>INDEX(数值规划!$N$32:$Y$231,(((C326-1)*2+(D326-1))*4+(E326-1))*5+F326+1,(INDEX($T$3:$AI$3,B326)-1)*3+1)</f>
        <v>28</v>
      </c>
      <c r="J326" s="32">
        <f>INDEX(数值规划!$N$32:$Y$231,(((C326-1)*2+(D326-1))*4+(E326-1))*5+F326+1,(INDEX($T$3:$AI$3,B326)-1)*3+2)</f>
        <v>0</v>
      </c>
      <c r="K326" s="32">
        <f>INDEX(数值规划!$N$32:$Y$231,(((C326-1)*2+(D326-1))*4+(E326-1))*5+F326+1,(INDEX($T$3:$AI$3,B326)-1)*3+3)</f>
        <v>28</v>
      </c>
      <c r="L326" s="32">
        <f t="shared" si="11"/>
        <v>1</v>
      </c>
      <c r="M326" s="32">
        <f>INDEX(数值规划!$AL$33:$AL$42,(特技天赋!C326-1)*2+特技天赋!D326)</f>
        <v>3</v>
      </c>
      <c r="N326" s="31">
        <v>29</v>
      </c>
      <c r="Q326" s="32">
        <f>IF(特技天赋!F326&gt;0,INDEX(数值规划!$F$32:$F$63,(特技天赋!E326-1)*4+特技天赋!F326),E326)</f>
        <v>29</v>
      </c>
    </row>
    <row r="327" spans="1:17" ht="16.5" x14ac:dyDescent="0.2">
      <c r="A327" s="31">
        <v>324</v>
      </c>
      <c r="B327" s="31">
        <v>4</v>
      </c>
      <c r="C327" s="31">
        <v>2</v>
      </c>
      <c r="D327" s="31">
        <v>1</v>
      </c>
      <c r="E327" s="31">
        <v>1</v>
      </c>
      <c r="F327" s="31">
        <v>3</v>
      </c>
      <c r="G327" s="31" t="str">
        <f t="shared" si="10"/>
        <v>蛇夫座技能1_1线1号天赋3级</v>
      </c>
      <c r="H327" s="32">
        <f>INDEX(数值规划!$AH$33:$AK$42,(特技天赋!C327-1)*2+特技天赋!D327,特技天赋!E327)</f>
        <v>17</v>
      </c>
      <c r="I327" s="32">
        <f>INDEX(数值规划!$N$32:$Y$231,(((C327-1)*2+(D327-1))*4+(E327-1))*5+F327+1,(INDEX($T$3:$AI$3,B327)-1)*3+1)</f>
        <v>35</v>
      </c>
      <c r="J327" s="32">
        <f>INDEX(数值规划!$N$32:$Y$231,(((C327-1)*2+(D327-1))*4+(E327-1))*5+F327+1,(INDEX($T$3:$AI$3,B327)-1)*3+2)</f>
        <v>0</v>
      </c>
      <c r="K327" s="32">
        <f>INDEX(数值规划!$N$32:$Y$231,(((C327-1)*2+(D327-1))*4+(E327-1))*5+F327+1,(INDEX($T$3:$AI$3,B327)-1)*3+3)</f>
        <v>35</v>
      </c>
      <c r="L327" s="32">
        <f t="shared" si="11"/>
        <v>1</v>
      </c>
      <c r="M327" s="32">
        <f>INDEX(数值规划!$AL$33:$AL$42,(特技天赋!C327-1)*2+特技天赋!D327)</f>
        <v>3</v>
      </c>
      <c r="N327" s="31">
        <v>38</v>
      </c>
      <c r="Q327" s="32">
        <f>IF(特技天赋!F327&gt;0,INDEX(数值规划!$F$32:$F$63,(特技天赋!E327-1)*4+特技天赋!F327),E327)</f>
        <v>38</v>
      </c>
    </row>
    <row r="328" spans="1:17" ht="16.5" x14ac:dyDescent="0.2">
      <c r="A328" s="31">
        <v>325</v>
      </c>
      <c r="B328" s="31">
        <v>4</v>
      </c>
      <c r="C328" s="31">
        <v>2</v>
      </c>
      <c r="D328" s="31">
        <v>1</v>
      </c>
      <c r="E328" s="31">
        <v>1</v>
      </c>
      <c r="F328" s="31">
        <v>4</v>
      </c>
      <c r="G328" s="31" t="str">
        <f t="shared" si="10"/>
        <v>蛇夫座技能1_1线1号天赋4级</v>
      </c>
      <c r="H328" s="32">
        <f>INDEX(数值规划!$AH$33:$AK$42,(特技天赋!C328-1)*2+特技天赋!D328,特技天赋!E328)</f>
        <v>17</v>
      </c>
      <c r="I328" s="32">
        <f>INDEX(数值规划!$N$32:$Y$231,(((C328-1)*2+(D328-1))*4+(E328-1))*5+F328+1,(INDEX($T$3:$AI$3,B328)-1)*3+1)</f>
        <v>42</v>
      </c>
      <c r="J328" s="32">
        <f>INDEX(数值规划!$N$32:$Y$231,(((C328-1)*2+(D328-1))*4+(E328-1))*5+F328+1,(INDEX($T$3:$AI$3,B328)-1)*3+2)</f>
        <v>0</v>
      </c>
      <c r="K328" s="32">
        <f>INDEX(数值规划!$N$32:$Y$231,(((C328-1)*2+(D328-1))*4+(E328-1))*5+F328+1,(INDEX($T$3:$AI$3,B328)-1)*3+3)</f>
        <v>42</v>
      </c>
      <c r="L328" s="32">
        <f t="shared" si="11"/>
        <v>1</v>
      </c>
      <c r="M328" s="32">
        <f>INDEX(数值规划!$AL$33:$AL$42,(特技天赋!C328-1)*2+特技天赋!D328)</f>
        <v>3</v>
      </c>
      <c r="N328" s="31">
        <v>58</v>
      </c>
      <c r="Q328" s="32">
        <f>IF(特技天赋!F328&gt;0,INDEX(数值规划!$F$32:$F$63,(特技天赋!E328-1)*4+特技天赋!F328),E328)</f>
        <v>58</v>
      </c>
    </row>
    <row r="329" spans="1:17" ht="16.5" x14ac:dyDescent="0.2">
      <c r="A329" s="31">
        <v>326</v>
      </c>
      <c r="B329" s="31">
        <v>4</v>
      </c>
      <c r="C329" s="31">
        <v>2</v>
      </c>
      <c r="D329" s="31">
        <v>1</v>
      </c>
      <c r="E329" s="31">
        <v>2</v>
      </c>
      <c r="F329" s="31">
        <v>0</v>
      </c>
      <c r="G329" s="31" t="str">
        <f t="shared" si="10"/>
        <v>蛇夫座技能1_1线2号天赋解锁</v>
      </c>
      <c r="H329" s="32">
        <f>INDEX(数值规划!$AH$33:$AK$42,(特技天赋!C329-1)*2+特技天赋!D329,特技天赋!E329)</f>
        <v>37</v>
      </c>
      <c r="I329" s="32">
        <f>INDEX(数值规划!$N$32:$Y$231,(((C329-1)*2+(D329-1))*4+(E329-1))*5+F329+1,(INDEX($T$3:$AI$3,B329)-1)*3+1)</f>
        <v>21</v>
      </c>
      <c r="J329" s="32">
        <f>INDEX(数值规划!$N$32:$Y$231,(((C329-1)*2+(D329-1))*4+(E329-1))*5+F329+1,(INDEX($T$3:$AI$3,B329)-1)*3+2)</f>
        <v>0</v>
      </c>
      <c r="K329" s="32">
        <f>INDEX(数值规划!$N$32:$Y$231,(((C329-1)*2+(D329-1))*4+(E329-1))*5+F329+1,(INDEX($T$3:$AI$3,B329)-1)*3+3)</f>
        <v>21</v>
      </c>
      <c r="L329" s="32">
        <f t="shared" si="11"/>
        <v>3</v>
      </c>
      <c r="M329" s="32">
        <f>INDEX(数值规划!$AL$33:$AL$42,(特技天赋!C329-1)*2+特技天赋!D329)</f>
        <v>3</v>
      </c>
      <c r="N329" s="31">
        <v>2</v>
      </c>
      <c r="Q329" s="32">
        <f>IF(特技天赋!F329&gt;0,INDEX(数值规划!$F$32:$F$63,(特技天赋!E329-1)*4+特技天赋!F329),E329)</f>
        <v>2</v>
      </c>
    </row>
    <row r="330" spans="1:17" ht="16.5" x14ac:dyDescent="0.2">
      <c r="A330" s="31">
        <v>327</v>
      </c>
      <c r="B330" s="31">
        <v>4</v>
      </c>
      <c r="C330" s="31">
        <v>2</v>
      </c>
      <c r="D330" s="31">
        <v>1</v>
      </c>
      <c r="E330" s="31">
        <v>2</v>
      </c>
      <c r="F330" s="31">
        <v>1</v>
      </c>
      <c r="G330" s="31" t="str">
        <f t="shared" si="10"/>
        <v>蛇夫座技能1_1线2号天赋1级</v>
      </c>
      <c r="H330" s="32">
        <f>INDEX(数值规划!$AH$33:$AK$42,(特技天赋!C330-1)*2+特技天赋!D330,特技天赋!E330)</f>
        <v>37</v>
      </c>
      <c r="I330" s="32">
        <f>INDEX(数值规划!$N$32:$Y$231,(((C330-1)*2+(D330-1))*4+(E330-1))*5+F330+1,(INDEX($T$3:$AI$3,B330)-1)*3+1)</f>
        <v>28</v>
      </c>
      <c r="J330" s="32">
        <f>INDEX(数值规划!$N$32:$Y$231,(((C330-1)*2+(D330-1))*4+(E330-1))*5+F330+1,(INDEX($T$3:$AI$3,B330)-1)*3+2)</f>
        <v>0</v>
      </c>
      <c r="K330" s="32">
        <f>INDEX(数值规划!$N$32:$Y$231,(((C330-1)*2+(D330-1))*4+(E330-1))*5+F330+1,(INDEX($T$3:$AI$3,B330)-1)*3+3)</f>
        <v>28</v>
      </c>
      <c r="L330" s="32">
        <f t="shared" si="11"/>
        <v>3</v>
      </c>
      <c r="M330" s="32">
        <f>INDEX(数值规划!$AL$33:$AL$42,(特技天赋!C330-1)*2+特技天赋!D330)</f>
        <v>3</v>
      </c>
      <c r="N330" s="31">
        <v>24</v>
      </c>
      <c r="Q330" s="32">
        <f>IF(特技天赋!F330&gt;0,INDEX(数值规划!$F$32:$F$63,(特技天赋!E330-1)*4+特技天赋!F330),E330)</f>
        <v>24</v>
      </c>
    </row>
    <row r="331" spans="1:17" ht="16.5" x14ac:dyDescent="0.2">
      <c r="A331" s="31">
        <v>328</v>
      </c>
      <c r="B331" s="31">
        <v>4</v>
      </c>
      <c r="C331" s="31">
        <v>2</v>
      </c>
      <c r="D331" s="31">
        <v>1</v>
      </c>
      <c r="E331" s="31">
        <v>2</v>
      </c>
      <c r="F331" s="31">
        <v>2</v>
      </c>
      <c r="G331" s="31" t="str">
        <f t="shared" si="10"/>
        <v>蛇夫座技能1_1线2号天赋2级</v>
      </c>
      <c r="H331" s="32">
        <f>INDEX(数值规划!$AH$33:$AK$42,(特技天赋!C331-1)*2+特技天赋!D331,特技天赋!E331)</f>
        <v>37</v>
      </c>
      <c r="I331" s="32">
        <f>INDEX(数值规划!$N$32:$Y$231,(((C331-1)*2+(D331-1))*4+(E331-1))*5+F331+1,(INDEX($T$3:$AI$3,B331)-1)*3+1)</f>
        <v>35</v>
      </c>
      <c r="J331" s="32">
        <f>INDEX(数值规划!$N$32:$Y$231,(((C331-1)*2+(D331-1))*4+(E331-1))*5+F331+1,(INDEX($T$3:$AI$3,B331)-1)*3+2)</f>
        <v>0</v>
      </c>
      <c r="K331" s="32">
        <f>INDEX(数值规划!$N$32:$Y$231,(((C331-1)*2+(D331-1))*4+(E331-1))*5+F331+1,(INDEX($T$3:$AI$3,B331)-1)*3+3)</f>
        <v>35</v>
      </c>
      <c r="L331" s="32">
        <f t="shared" si="11"/>
        <v>3</v>
      </c>
      <c r="M331" s="32">
        <f>INDEX(数值规划!$AL$33:$AL$42,(特技天赋!C331-1)*2+特技天赋!D331)</f>
        <v>3</v>
      </c>
      <c r="N331" s="31">
        <v>36</v>
      </c>
      <c r="Q331" s="32">
        <f>IF(特技天赋!F331&gt;0,INDEX(数值规划!$F$32:$F$63,(特技天赋!E331-1)*4+特技天赋!F331),E331)</f>
        <v>36</v>
      </c>
    </row>
    <row r="332" spans="1:17" ht="16.5" x14ac:dyDescent="0.2">
      <c r="A332" s="31">
        <v>329</v>
      </c>
      <c r="B332" s="31">
        <v>4</v>
      </c>
      <c r="C332" s="31">
        <v>2</v>
      </c>
      <c r="D332" s="31">
        <v>1</v>
      </c>
      <c r="E332" s="31">
        <v>2</v>
      </c>
      <c r="F332" s="31">
        <v>3</v>
      </c>
      <c r="G332" s="31" t="str">
        <f t="shared" si="10"/>
        <v>蛇夫座技能1_1线2号天赋3级</v>
      </c>
      <c r="H332" s="32">
        <f>INDEX(数值规划!$AH$33:$AK$42,(特技天赋!C332-1)*2+特技天赋!D332,特技天赋!E332)</f>
        <v>37</v>
      </c>
      <c r="I332" s="32">
        <f>INDEX(数值规划!$N$32:$Y$231,(((C332-1)*2+(D332-1))*4+(E332-1))*5+F332+1,(INDEX($T$3:$AI$3,B332)-1)*3+1)</f>
        <v>42</v>
      </c>
      <c r="J332" s="32">
        <f>INDEX(数值规划!$N$32:$Y$231,(((C332-1)*2+(D332-1))*4+(E332-1))*5+F332+1,(INDEX($T$3:$AI$3,B332)-1)*3+2)</f>
        <v>0</v>
      </c>
      <c r="K332" s="32">
        <f>INDEX(数值规划!$N$32:$Y$231,(((C332-1)*2+(D332-1))*4+(E332-1))*5+F332+1,(INDEX($T$3:$AI$3,B332)-1)*3+3)</f>
        <v>42</v>
      </c>
      <c r="L332" s="32">
        <f t="shared" si="11"/>
        <v>3</v>
      </c>
      <c r="M332" s="32">
        <f>INDEX(数值规划!$AL$33:$AL$42,(特技天赋!C332-1)*2+特技天赋!D332)</f>
        <v>3</v>
      </c>
      <c r="N332" s="31">
        <v>48</v>
      </c>
      <c r="Q332" s="32">
        <f>IF(特技天赋!F332&gt;0,INDEX(数值规划!$F$32:$F$63,(特技天赋!E332-1)*4+特技天赋!F332),E332)</f>
        <v>48</v>
      </c>
    </row>
    <row r="333" spans="1:17" ht="16.5" x14ac:dyDescent="0.2">
      <c r="A333" s="31">
        <v>330</v>
      </c>
      <c r="B333" s="31">
        <v>4</v>
      </c>
      <c r="C333" s="31">
        <v>2</v>
      </c>
      <c r="D333" s="31">
        <v>1</v>
      </c>
      <c r="E333" s="31">
        <v>2</v>
      </c>
      <c r="F333" s="31">
        <v>4</v>
      </c>
      <c r="G333" s="31" t="str">
        <f t="shared" si="10"/>
        <v>蛇夫座技能1_1线2号天赋4级</v>
      </c>
      <c r="H333" s="32">
        <f>INDEX(数值规划!$AH$33:$AK$42,(特技天赋!C333-1)*2+特技天赋!D333,特技天赋!E333)</f>
        <v>37</v>
      </c>
      <c r="I333" s="32">
        <f>INDEX(数值规划!$N$32:$Y$231,(((C333-1)*2+(D333-1))*4+(E333-1))*5+F333+1,(INDEX($T$3:$AI$3,B333)-1)*3+1)</f>
        <v>49</v>
      </c>
      <c r="J333" s="32">
        <f>INDEX(数值规划!$N$32:$Y$231,(((C333-1)*2+(D333-1))*4+(E333-1))*5+F333+1,(INDEX($T$3:$AI$3,B333)-1)*3+2)</f>
        <v>0</v>
      </c>
      <c r="K333" s="32">
        <f>INDEX(数值规划!$N$32:$Y$231,(((C333-1)*2+(D333-1))*4+(E333-1))*5+F333+1,(INDEX($T$3:$AI$3,B333)-1)*3+3)</f>
        <v>49</v>
      </c>
      <c r="L333" s="32">
        <f t="shared" si="11"/>
        <v>3</v>
      </c>
      <c r="M333" s="32">
        <f>INDEX(数值规划!$AL$33:$AL$42,(特技天赋!C333-1)*2+特技天赋!D333)</f>
        <v>3</v>
      </c>
      <c r="N333" s="31">
        <v>72</v>
      </c>
      <c r="Q333" s="32">
        <f>IF(特技天赋!F333&gt;0,INDEX(数值规划!$F$32:$F$63,(特技天赋!E333-1)*4+特技天赋!F333),E333)</f>
        <v>72</v>
      </c>
    </row>
    <row r="334" spans="1:17" ht="16.5" x14ac:dyDescent="0.2">
      <c r="A334" s="31">
        <v>331</v>
      </c>
      <c r="B334" s="31">
        <v>4</v>
      </c>
      <c r="C334" s="31">
        <v>2</v>
      </c>
      <c r="D334" s="31">
        <v>2</v>
      </c>
      <c r="E334" s="31">
        <v>1</v>
      </c>
      <c r="F334" s="31">
        <v>0</v>
      </c>
      <c r="G334" s="31" t="str">
        <f t="shared" si="10"/>
        <v>蛇夫座技能1_2线1号天赋解锁</v>
      </c>
      <c r="H334" s="32">
        <f>INDEX(数值规划!$AH$33:$AK$42,(特技天赋!C334-1)*2+特技天赋!D334,特技天赋!E334)</f>
        <v>27</v>
      </c>
      <c r="I334" s="32">
        <f>INDEX(数值规划!$N$32:$Y$231,(((C334-1)*2+(D334-1))*4+(E334-1))*5+F334+1,(INDEX($T$3:$AI$3,B334)-1)*3+1)</f>
        <v>0</v>
      </c>
      <c r="J334" s="32">
        <f>INDEX(数值规划!$N$32:$Y$231,(((C334-1)*2+(D334-1))*4+(E334-1))*5+F334+1,(INDEX($T$3:$AI$3,B334)-1)*3+2)</f>
        <v>14</v>
      </c>
      <c r="K334" s="32">
        <f>INDEX(数值规划!$N$32:$Y$231,(((C334-1)*2+(D334-1))*4+(E334-1))*5+F334+1,(INDEX($T$3:$AI$3,B334)-1)*3+3)</f>
        <v>14</v>
      </c>
      <c r="L334" s="32">
        <f t="shared" si="11"/>
        <v>2</v>
      </c>
      <c r="M334" s="32">
        <f>INDEX(数值规划!$AL$33:$AL$42,(特技天赋!C334-1)*2+特技天赋!D334)</f>
        <v>4</v>
      </c>
      <c r="N334" s="31">
        <v>1</v>
      </c>
      <c r="Q334" s="32">
        <f>IF(特技天赋!F334&gt;0,INDEX(数值规划!$F$32:$F$63,(特技天赋!E334-1)*4+特技天赋!F334),E334)</f>
        <v>1</v>
      </c>
    </row>
    <row r="335" spans="1:17" ht="16.5" x14ac:dyDescent="0.2">
      <c r="A335" s="31">
        <v>332</v>
      </c>
      <c r="B335" s="31">
        <v>4</v>
      </c>
      <c r="C335" s="31">
        <v>2</v>
      </c>
      <c r="D335" s="31">
        <v>2</v>
      </c>
      <c r="E335" s="31">
        <v>1</v>
      </c>
      <c r="F335" s="31">
        <v>1</v>
      </c>
      <c r="G335" s="31" t="str">
        <f t="shared" si="10"/>
        <v>蛇夫座技能1_2线1号天赋1级</v>
      </c>
      <c r="H335" s="32">
        <f>INDEX(数值规划!$AH$33:$AK$42,(特技天赋!C335-1)*2+特技天赋!D335,特技天赋!E335)</f>
        <v>27</v>
      </c>
      <c r="I335" s="32">
        <f>INDEX(数值规划!$N$32:$Y$231,(((C335-1)*2+(D335-1))*4+(E335-1))*5+F335+1,(INDEX($T$3:$AI$3,B335)-1)*3+1)</f>
        <v>0</v>
      </c>
      <c r="J335" s="32">
        <f>INDEX(数值规划!$N$32:$Y$231,(((C335-1)*2+(D335-1))*4+(E335-1))*5+F335+1,(INDEX($T$3:$AI$3,B335)-1)*3+2)</f>
        <v>21</v>
      </c>
      <c r="K335" s="32">
        <f>INDEX(数值规划!$N$32:$Y$231,(((C335-1)*2+(D335-1))*4+(E335-1))*5+F335+1,(INDEX($T$3:$AI$3,B335)-1)*3+3)</f>
        <v>21</v>
      </c>
      <c r="L335" s="32">
        <f t="shared" si="11"/>
        <v>2</v>
      </c>
      <c r="M335" s="32">
        <f>INDEX(数值规划!$AL$33:$AL$42,(特技天赋!C335-1)*2+特技天赋!D335)</f>
        <v>4</v>
      </c>
      <c r="N335" s="31">
        <v>19</v>
      </c>
      <c r="Q335" s="32">
        <f>IF(特技天赋!F335&gt;0,INDEX(数值规划!$F$32:$F$63,(特技天赋!E335-1)*4+特技天赋!F335),E335)</f>
        <v>19</v>
      </c>
    </row>
    <row r="336" spans="1:17" ht="16.5" x14ac:dyDescent="0.2">
      <c r="A336" s="31">
        <v>333</v>
      </c>
      <c r="B336" s="31">
        <v>4</v>
      </c>
      <c r="C336" s="31">
        <v>2</v>
      </c>
      <c r="D336" s="31">
        <v>2</v>
      </c>
      <c r="E336" s="31">
        <v>1</v>
      </c>
      <c r="F336" s="31">
        <v>2</v>
      </c>
      <c r="G336" s="31" t="str">
        <f t="shared" si="10"/>
        <v>蛇夫座技能1_2线1号天赋2级</v>
      </c>
      <c r="H336" s="32">
        <f>INDEX(数值规划!$AH$33:$AK$42,(特技天赋!C336-1)*2+特技天赋!D336,特技天赋!E336)</f>
        <v>27</v>
      </c>
      <c r="I336" s="32">
        <f>INDEX(数值规划!$N$32:$Y$231,(((C336-1)*2+(D336-1))*4+(E336-1))*5+F336+1,(INDEX($T$3:$AI$3,B336)-1)*3+1)</f>
        <v>0</v>
      </c>
      <c r="J336" s="32">
        <f>INDEX(数值规划!$N$32:$Y$231,(((C336-1)*2+(D336-1))*4+(E336-1))*5+F336+1,(INDEX($T$3:$AI$3,B336)-1)*3+2)</f>
        <v>28</v>
      </c>
      <c r="K336" s="32">
        <f>INDEX(数值规划!$N$32:$Y$231,(((C336-1)*2+(D336-1))*4+(E336-1))*5+F336+1,(INDEX($T$3:$AI$3,B336)-1)*3+3)</f>
        <v>28</v>
      </c>
      <c r="L336" s="32">
        <f t="shared" si="11"/>
        <v>2</v>
      </c>
      <c r="M336" s="32">
        <f>INDEX(数值规划!$AL$33:$AL$42,(特技天赋!C336-1)*2+特技天赋!D336)</f>
        <v>4</v>
      </c>
      <c r="N336" s="31">
        <v>29</v>
      </c>
      <c r="Q336" s="32">
        <f>IF(特技天赋!F336&gt;0,INDEX(数值规划!$F$32:$F$63,(特技天赋!E336-1)*4+特技天赋!F336),E336)</f>
        <v>29</v>
      </c>
    </row>
    <row r="337" spans="1:17" ht="16.5" x14ac:dyDescent="0.2">
      <c r="A337" s="31">
        <v>334</v>
      </c>
      <c r="B337" s="31">
        <v>4</v>
      </c>
      <c r="C337" s="31">
        <v>2</v>
      </c>
      <c r="D337" s="31">
        <v>2</v>
      </c>
      <c r="E337" s="31">
        <v>1</v>
      </c>
      <c r="F337" s="31">
        <v>3</v>
      </c>
      <c r="G337" s="31" t="str">
        <f t="shared" si="10"/>
        <v>蛇夫座技能1_2线1号天赋3级</v>
      </c>
      <c r="H337" s="32">
        <f>INDEX(数值规划!$AH$33:$AK$42,(特技天赋!C337-1)*2+特技天赋!D337,特技天赋!E337)</f>
        <v>27</v>
      </c>
      <c r="I337" s="32">
        <f>INDEX(数值规划!$N$32:$Y$231,(((C337-1)*2+(D337-1))*4+(E337-1))*5+F337+1,(INDEX($T$3:$AI$3,B337)-1)*3+1)</f>
        <v>0</v>
      </c>
      <c r="J337" s="32">
        <f>INDEX(数值规划!$N$32:$Y$231,(((C337-1)*2+(D337-1))*4+(E337-1))*5+F337+1,(INDEX($T$3:$AI$3,B337)-1)*3+2)</f>
        <v>35</v>
      </c>
      <c r="K337" s="32">
        <f>INDEX(数值规划!$N$32:$Y$231,(((C337-1)*2+(D337-1))*4+(E337-1))*5+F337+1,(INDEX($T$3:$AI$3,B337)-1)*3+3)</f>
        <v>35</v>
      </c>
      <c r="L337" s="32">
        <f t="shared" si="11"/>
        <v>2</v>
      </c>
      <c r="M337" s="32">
        <f>INDEX(数值规划!$AL$33:$AL$42,(特技天赋!C337-1)*2+特技天赋!D337)</f>
        <v>4</v>
      </c>
      <c r="N337" s="31">
        <v>38</v>
      </c>
      <c r="Q337" s="32">
        <f>IF(特技天赋!F337&gt;0,INDEX(数值规划!$F$32:$F$63,(特技天赋!E337-1)*4+特技天赋!F337),E337)</f>
        <v>38</v>
      </c>
    </row>
    <row r="338" spans="1:17" ht="16.5" x14ac:dyDescent="0.2">
      <c r="A338" s="31">
        <v>335</v>
      </c>
      <c r="B338" s="31">
        <v>4</v>
      </c>
      <c r="C338" s="31">
        <v>2</v>
      </c>
      <c r="D338" s="31">
        <v>2</v>
      </c>
      <c r="E338" s="31">
        <v>1</v>
      </c>
      <c r="F338" s="31">
        <v>4</v>
      </c>
      <c r="G338" s="31" t="str">
        <f t="shared" si="10"/>
        <v>蛇夫座技能1_2线1号天赋4级</v>
      </c>
      <c r="H338" s="32">
        <f>INDEX(数值规划!$AH$33:$AK$42,(特技天赋!C338-1)*2+特技天赋!D338,特技天赋!E338)</f>
        <v>27</v>
      </c>
      <c r="I338" s="32">
        <f>INDEX(数值规划!$N$32:$Y$231,(((C338-1)*2+(D338-1))*4+(E338-1))*5+F338+1,(INDEX($T$3:$AI$3,B338)-1)*3+1)</f>
        <v>0</v>
      </c>
      <c r="J338" s="32">
        <f>INDEX(数值规划!$N$32:$Y$231,(((C338-1)*2+(D338-1))*4+(E338-1))*5+F338+1,(INDEX($T$3:$AI$3,B338)-1)*3+2)</f>
        <v>42</v>
      </c>
      <c r="K338" s="32">
        <f>INDEX(数值规划!$N$32:$Y$231,(((C338-1)*2+(D338-1))*4+(E338-1))*5+F338+1,(INDEX($T$3:$AI$3,B338)-1)*3+3)</f>
        <v>42</v>
      </c>
      <c r="L338" s="32">
        <f t="shared" si="11"/>
        <v>2</v>
      </c>
      <c r="M338" s="32">
        <f>INDEX(数值规划!$AL$33:$AL$42,(特技天赋!C338-1)*2+特技天赋!D338)</f>
        <v>4</v>
      </c>
      <c r="N338" s="31">
        <v>58</v>
      </c>
      <c r="Q338" s="32">
        <f>IF(特技天赋!F338&gt;0,INDEX(数值规划!$F$32:$F$63,(特技天赋!E338-1)*4+特技天赋!F338),E338)</f>
        <v>58</v>
      </c>
    </row>
    <row r="339" spans="1:17" ht="16.5" x14ac:dyDescent="0.2">
      <c r="A339" s="31">
        <v>336</v>
      </c>
      <c r="B339" s="31">
        <v>4</v>
      </c>
      <c r="C339" s="31">
        <v>2</v>
      </c>
      <c r="D339" s="31">
        <v>2</v>
      </c>
      <c r="E339" s="31">
        <v>2</v>
      </c>
      <c r="F339" s="31">
        <v>0</v>
      </c>
      <c r="G339" s="31" t="str">
        <f t="shared" si="10"/>
        <v>蛇夫座技能1_2线2号天赋解锁</v>
      </c>
      <c r="H339" s="32">
        <f>INDEX(数值规划!$AH$33:$AK$42,(特技天赋!C339-1)*2+特技天赋!D339,特技天赋!E339)</f>
        <v>47</v>
      </c>
      <c r="I339" s="32">
        <f>INDEX(数值规划!$N$32:$Y$231,(((C339-1)*2+(D339-1))*4+(E339-1))*5+F339+1,(INDEX($T$3:$AI$3,B339)-1)*3+1)</f>
        <v>0</v>
      </c>
      <c r="J339" s="32">
        <f>INDEX(数值规划!$N$32:$Y$231,(((C339-1)*2+(D339-1))*4+(E339-1))*5+F339+1,(INDEX($T$3:$AI$3,B339)-1)*3+2)</f>
        <v>21</v>
      </c>
      <c r="K339" s="32">
        <f>INDEX(数值规划!$N$32:$Y$231,(((C339-1)*2+(D339-1))*4+(E339-1))*5+F339+1,(INDEX($T$3:$AI$3,B339)-1)*3+3)</f>
        <v>21</v>
      </c>
      <c r="L339" s="32">
        <f t="shared" si="11"/>
        <v>4</v>
      </c>
      <c r="M339" s="32">
        <f>INDEX(数值规划!$AL$33:$AL$42,(特技天赋!C339-1)*2+特技天赋!D339)</f>
        <v>4</v>
      </c>
      <c r="N339" s="31">
        <v>2</v>
      </c>
      <c r="Q339" s="32">
        <f>IF(特技天赋!F339&gt;0,INDEX(数值规划!$F$32:$F$63,(特技天赋!E339-1)*4+特技天赋!F339),E339)</f>
        <v>2</v>
      </c>
    </row>
    <row r="340" spans="1:17" ht="16.5" x14ac:dyDescent="0.2">
      <c r="A340" s="31">
        <v>337</v>
      </c>
      <c r="B340" s="31">
        <v>4</v>
      </c>
      <c r="C340" s="31">
        <v>2</v>
      </c>
      <c r="D340" s="31">
        <v>2</v>
      </c>
      <c r="E340" s="31">
        <v>2</v>
      </c>
      <c r="F340" s="31">
        <v>1</v>
      </c>
      <c r="G340" s="31" t="str">
        <f t="shared" si="10"/>
        <v>蛇夫座技能1_2线2号天赋1级</v>
      </c>
      <c r="H340" s="32">
        <f>INDEX(数值规划!$AH$33:$AK$42,(特技天赋!C340-1)*2+特技天赋!D340,特技天赋!E340)</f>
        <v>47</v>
      </c>
      <c r="I340" s="32">
        <f>INDEX(数值规划!$N$32:$Y$231,(((C340-1)*2+(D340-1))*4+(E340-1))*5+F340+1,(INDEX($T$3:$AI$3,B340)-1)*3+1)</f>
        <v>0</v>
      </c>
      <c r="J340" s="32">
        <f>INDEX(数值规划!$N$32:$Y$231,(((C340-1)*2+(D340-1))*4+(E340-1))*5+F340+1,(INDEX($T$3:$AI$3,B340)-1)*3+2)</f>
        <v>28</v>
      </c>
      <c r="K340" s="32">
        <f>INDEX(数值规划!$N$32:$Y$231,(((C340-1)*2+(D340-1))*4+(E340-1))*5+F340+1,(INDEX($T$3:$AI$3,B340)-1)*3+3)</f>
        <v>28</v>
      </c>
      <c r="L340" s="32">
        <f t="shared" si="11"/>
        <v>4</v>
      </c>
      <c r="M340" s="32">
        <f>INDEX(数值规划!$AL$33:$AL$42,(特技天赋!C340-1)*2+特技天赋!D340)</f>
        <v>4</v>
      </c>
      <c r="N340" s="31">
        <v>24</v>
      </c>
      <c r="Q340" s="32">
        <f>IF(特技天赋!F340&gt;0,INDEX(数值规划!$F$32:$F$63,(特技天赋!E340-1)*4+特技天赋!F340),E340)</f>
        <v>24</v>
      </c>
    </row>
    <row r="341" spans="1:17" ht="16.5" x14ac:dyDescent="0.2">
      <c r="A341" s="31">
        <v>338</v>
      </c>
      <c r="B341" s="31">
        <v>4</v>
      </c>
      <c r="C341" s="31">
        <v>2</v>
      </c>
      <c r="D341" s="31">
        <v>2</v>
      </c>
      <c r="E341" s="31">
        <v>2</v>
      </c>
      <c r="F341" s="31">
        <v>2</v>
      </c>
      <c r="G341" s="31" t="str">
        <f t="shared" si="10"/>
        <v>蛇夫座技能1_2线2号天赋2级</v>
      </c>
      <c r="H341" s="32">
        <f>INDEX(数值规划!$AH$33:$AK$42,(特技天赋!C341-1)*2+特技天赋!D341,特技天赋!E341)</f>
        <v>47</v>
      </c>
      <c r="I341" s="32">
        <f>INDEX(数值规划!$N$32:$Y$231,(((C341-1)*2+(D341-1))*4+(E341-1))*5+F341+1,(INDEX($T$3:$AI$3,B341)-1)*3+1)</f>
        <v>0</v>
      </c>
      <c r="J341" s="32">
        <f>INDEX(数值规划!$N$32:$Y$231,(((C341-1)*2+(D341-1))*4+(E341-1))*5+F341+1,(INDEX($T$3:$AI$3,B341)-1)*3+2)</f>
        <v>35</v>
      </c>
      <c r="K341" s="32">
        <f>INDEX(数值规划!$N$32:$Y$231,(((C341-1)*2+(D341-1))*4+(E341-1))*5+F341+1,(INDEX($T$3:$AI$3,B341)-1)*3+3)</f>
        <v>35</v>
      </c>
      <c r="L341" s="32">
        <f t="shared" si="11"/>
        <v>4</v>
      </c>
      <c r="M341" s="32">
        <f>INDEX(数值规划!$AL$33:$AL$42,(特技天赋!C341-1)*2+特技天赋!D341)</f>
        <v>4</v>
      </c>
      <c r="N341" s="31">
        <v>36</v>
      </c>
      <c r="Q341" s="32">
        <f>IF(特技天赋!F341&gt;0,INDEX(数值规划!$F$32:$F$63,(特技天赋!E341-1)*4+特技天赋!F341),E341)</f>
        <v>36</v>
      </c>
    </row>
    <row r="342" spans="1:17" ht="16.5" x14ac:dyDescent="0.2">
      <c r="A342" s="31">
        <v>339</v>
      </c>
      <c r="B342" s="31">
        <v>4</v>
      </c>
      <c r="C342" s="31">
        <v>2</v>
      </c>
      <c r="D342" s="31">
        <v>2</v>
      </c>
      <c r="E342" s="31">
        <v>2</v>
      </c>
      <c r="F342" s="31">
        <v>3</v>
      </c>
      <c r="G342" s="31" t="str">
        <f t="shared" si="10"/>
        <v>蛇夫座技能1_2线2号天赋3级</v>
      </c>
      <c r="H342" s="32">
        <f>INDEX(数值规划!$AH$33:$AK$42,(特技天赋!C342-1)*2+特技天赋!D342,特技天赋!E342)</f>
        <v>47</v>
      </c>
      <c r="I342" s="32">
        <f>INDEX(数值规划!$N$32:$Y$231,(((C342-1)*2+(D342-1))*4+(E342-1))*5+F342+1,(INDEX($T$3:$AI$3,B342)-1)*3+1)</f>
        <v>0</v>
      </c>
      <c r="J342" s="32">
        <f>INDEX(数值规划!$N$32:$Y$231,(((C342-1)*2+(D342-1))*4+(E342-1))*5+F342+1,(INDEX($T$3:$AI$3,B342)-1)*3+2)</f>
        <v>42</v>
      </c>
      <c r="K342" s="32">
        <f>INDEX(数值规划!$N$32:$Y$231,(((C342-1)*2+(D342-1))*4+(E342-1))*5+F342+1,(INDEX($T$3:$AI$3,B342)-1)*3+3)</f>
        <v>42</v>
      </c>
      <c r="L342" s="32">
        <f t="shared" si="11"/>
        <v>4</v>
      </c>
      <c r="M342" s="32">
        <f>INDEX(数值规划!$AL$33:$AL$42,(特技天赋!C342-1)*2+特技天赋!D342)</f>
        <v>4</v>
      </c>
      <c r="N342" s="31">
        <v>48</v>
      </c>
      <c r="Q342" s="32">
        <f>IF(特技天赋!F342&gt;0,INDEX(数值规划!$F$32:$F$63,(特技天赋!E342-1)*4+特技天赋!F342),E342)</f>
        <v>48</v>
      </c>
    </row>
    <row r="343" spans="1:17" ht="16.5" x14ac:dyDescent="0.2">
      <c r="A343" s="31">
        <v>340</v>
      </c>
      <c r="B343" s="31">
        <v>4</v>
      </c>
      <c r="C343" s="31">
        <v>2</v>
      </c>
      <c r="D343" s="31">
        <v>2</v>
      </c>
      <c r="E343" s="31">
        <v>2</v>
      </c>
      <c r="F343" s="31">
        <v>4</v>
      </c>
      <c r="G343" s="31" t="str">
        <f t="shared" si="10"/>
        <v>蛇夫座技能1_2线2号天赋4级</v>
      </c>
      <c r="H343" s="32">
        <f>INDEX(数值规划!$AH$33:$AK$42,(特技天赋!C343-1)*2+特技天赋!D343,特技天赋!E343)</f>
        <v>47</v>
      </c>
      <c r="I343" s="32">
        <f>INDEX(数值规划!$N$32:$Y$231,(((C343-1)*2+(D343-1))*4+(E343-1))*5+F343+1,(INDEX($T$3:$AI$3,B343)-1)*3+1)</f>
        <v>0</v>
      </c>
      <c r="J343" s="32">
        <f>INDEX(数值规划!$N$32:$Y$231,(((C343-1)*2+(D343-1))*4+(E343-1))*5+F343+1,(INDEX($T$3:$AI$3,B343)-1)*3+2)</f>
        <v>49</v>
      </c>
      <c r="K343" s="32">
        <f>INDEX(数值规划!$N$32:$Y$231,(((C343-1)*2+(D343-1))*4+(E343-1))*5+F343+1,(INDEX($T$3:$AI$3,B343)-1)*3+3)</f>
        <v>49</v>
      </c>
      <c r="L343" s="32">
        <f t="shared" si="11"/>
        <v>4</v>
      </c>
      <c r="M343" s="32">
        <f>INDEX(数值规划!$AL$33:$AL$42,(特技天赋!C343-1)*2+特技天赋!D343)</f>
        <v>4</v>
      </c>
      <c r="N343" s="31">
        <v>72</v>
      </c>
      <c r="Q343" s="32">
        <f>IF(特技天赋!F343&gt;0,INDEX(数值规划!$F$32:$F$63,(特技天赋!E343-1)*4+特技天赋!F343),E343)</f>
        <v>72</v>
      </c>
    </row>
    <row r="344" spans="1:17" ht="16.5" x14ac:dyDescent="0.2">
      <c r="A344" s="31">
        <v>341</v>
      </c>
      <c r="B344" s="31">
        <v>4</v>
      </c>
      <c r="C344" s="31">
        <v>3</v>
      </c>
      <c r="D344" s="31">
        <v>1</v>
      </c>
      <c r="E344" s="31">
        <v>1</v>
      </c>
      <c r="F344" s="31">
        <v>0</v>
      </c>
      <c r="G344" s="31" t="str">
        <f t="shared" si="10"/>
        <v>蛇夫座技能2_1线1号天赋解锁</v>
      </c>
      <c r="H344" s="32">
        <f>INDEX(数值规划!$AH$33:$AK$42,(特技天赋!C344-1)*2+特技天赋!D344,特技天赋!E344)</f>
        <v>19</v>
      </c>
      <c r="I344" s="32">
        <f>INDEX(数值规划!$N$32:$Y$231,(((C344-1)*2+(D344-1))*4+(E344-1))*5+F344+1,(INDEX($T$3:$AI$3,B344)-1)*3+1)</f>
        <v>10</v>
      </c>
      <c r="J344" s="32">
        <f>INDEX(数值规划!$N$32:$Y$231,(((C344-1)*2+(D344-1))*4+(E344-1))*5+F344+1,(INDEX($T$3:$AI$3,B344)-1)*3+2)</f>
        <v>10</v>
      </c>
      <c r="K344" s="32">
        <f>INDEX(数值规划!$N$32:$Y$231,(((C344-1)*2+(D344-1))*4+(E344-1))*5+F344+1,(INDEX($T$3:$AI$3,B344)-1)*3+3)</f>
        <v>10</v>
      </c>
      <c r="L344" s="32">
        <f t="shared" si="11"/>
        <v>1</v>
      </c>
      <c r="M344" s="32">
        <f>INDEX(数值规划!$AL$33:$AL$42,(特技天赋!C344-1)*2+特技天赋!D344)</f>
        <v>4</v>
      </c>
      <c r="N344" s="31">
        <v>1</v>
      </c>
      <c r="Q344" s="32">
        <f>IF(特技天赋!F344&gt;0,INDEX(数值规划!$F$32:$F$63,(特技天赋!E344-1)*4+特技天赋!F344),E344)</f>
        <v>1</v>
      </c>
    </row>
    <row r="345" spans="1:17" ht="16.5" x14ac:dyDescent="0.2">
      <c r="A345" s="31">
        <v>342</v>
      </c>
      <c r="B345" s="31">
        <v>4</v>
      </c>
      <c r="C345" s="31">
        <v>3</v>
      </c>
      <c r="D345" s="31">
        <v>1</v>
      </c>
      <c r="E345" s="31">
        <v>1</v>
      </c>
      <c r="F345" s="31">
        <v>1</v>
      </c>
      <c r="G345" s="31" t="str">
        <f t="shared" si="10"/>
        <v>蛇夫座技能2_1线1号天赋1级</v>
      </c>
      <c r="H345" s="32">
        <f>INDEX(数值规划!$AH$33:$AK$42,(特技天赋!C345-1)*2+特技天赋!D345,特技天赋!E345)</f>
        <v>19</v>
      </c>
      <c r="I345" s="32">
        <f>INDEX(数值规划!$N$32:$Y$231,(((C345-1)*2+(D345-1))*4+(E345-1))*5+F345+1,(INDEX($T$3:$AI$3,B345)-1)*3+1)</f>
        <v>15</v>
      </c>
      <c r="J345" s="32">
        <f>INDEX(数值规划!$N$32:$Y$231,(((C345-1)*2+(D345-1))*4+(E345-1))*5+F345+1,(INDEX($T$3:$AI$3,B345)-1)*3+2)</f>
        <v>15</v>
      </c>
      <c r="K345" s="32">
        <f>INDEX(数值规划!$N$32:$Y$231,(((C345-1)*2+(D345-1))*4+(E345-1))*5+F345+1,(INDEX($T$3:$AI$3,B345)-1)*3+3)</f>
        <v>15</v>
      </c>
      <c r="L345" s="32">
        <f t="shared" si="11"/>
        <v>1</v>
      </c>
      <c r="M345" s="32">
        <f>INDEX(数值规划!$AL$33:$AL$42,(特技天赋!C345-1)*2+特技天赋!D345)</f>
        <v>4</v>
      </c>
      <c r="N345" s="31">
        <v>19</v>
      </c>
      <c r="Q345" s="32">
        <f>IF(特技天赋!F345&gt;0,INDEX(数值规划!$F$32:$F$63,(特技天赋!E345-1)*4+特技天赋!F345),E345)</f>
        <v>19</v>
      </c>
    </row>
    <row r="346" spans="1:17" ht="16.5" x14ac:dyDescent="0.2">
      <c r="A346" s="31">
        <v>343</v>
      </c>
      <c r="B346" s="31">
        <v>4</v>
      </c>
      <c r="C346" s="31">
        <v>3</v>
      </c>
      <c r="D346" s="31">
        <v>1</v>
      </c>
      <c r="E346" s="31">
        <v>1</v>
      </c>
      <c r="F346" s="31">
        <v>2</v>
      </c>
      <c r="G346" s="31" t="str">
        <f t="shared" si="10"/>
        <v>蛇夫座技能2_1线1号天赋2级</v>
      </c>
      <c r="H346" s="32">
        <f>INDEX(数值规划!$AH$33:$AK$42,(特技天赋!C346-1)*2+特技天赋!D346,特技天赋!E346)</f>
        <v>19</v>
      </c>
      <c r="I346" s="32">
        <f>INDEX(数值规划!$N$32:$Y$231,(((C346-1)*2+(D346-1))*4+(E346-1))*5+F346+1,(INDEX($T$3:$AI$3,B346)-1)*3+1)</f>
        <v>20</v>
      </c>
      <c r="J346" s="32">
        <f>INDEX(数值规划!$N$32:$Y$231,(((C346-1)*2+(D346-1))*4+(E346-1))*5+F346+1,(INDEX($T$3:$AI$3,B346)-1)*3+2)</f>
        <v>20</v>
      </c>
      <c r="K346" s="32">
        <f>INDEX(数值规划!$N$32:$Y$231,(((C346-1)*2+(D346-1))*4+(E346-1))*5+F346+1,(INDEX($T$3:$AI$3,B346)-1)*3+3)</f>
        <v>20</v>
      </c>
      <c r="L346" s="32">
        <f t="shared" si="11"/>
        <v>1</v>
      </c>
      <c r="M346" s="32">
        <f>INDEX(数值规划!$AL$33:$AL$42,(特技天赋!C346-1)*2+特技天赋!D346)</f>
        <v>4</v>
      </c>
      <c r="N346" s="31">
        <v>29</v>
      </c>
      <c r="Q346" s="32">
        <f>IF(特技天赋!F346&gt;0,INDEX(数值规划!$F$32:$F$63,(特技天赋!E346-1)*4+特技天赋!F346),E346)</f>
        <v>29</v>
      </c>
    </row>
    <row r="347" spans="1:17" ht="16.5" x14ac:dyDescent="0.2">
      <c r="A347" s="31">
        <v>344</v>
      </c>
      <c r="B347" s="31">
        <v>4</v>
      </c>
      <c r="C347" s="31">
        <v>3</v>
      </c>
      <c r="D347" s="31">
        <v>1</v>
      </c>
      <c r="E347" s="31">
        <v>1</v>
      </c>
      <c r="F347" s="31">
        <v>3</v>
      </c>
      <c r="G347" s="31" t="str">
        <f t="shared" si="10"/>
        <v>蛇夫座技能2_1线1号天赋3级</v>
      </c>
      <c r="H347" s="32">
        <f>INDEX(数值规划!$AH$33:$AK$42,(特技天赋!C347-1)*2+特技天赋!D347,特技天赋!E347)</f>
        <v>19</v>
      </c>
      <c r="I347" s="32">
        <f>INDEX(数值规划!$N$32:$Y$231,(((C347-1)*2+(D347-1))*4+(E347-1))*5+F347+1,(INDEX($T$3:$AI$3,B347)-1)*3+1)</f>
        <v>25</v>
      </c>
      <c r="J347" s="32">
        <f>INDEX(数值规划!$N$32:$Y$231,(((C347-1)*2+(D347-1))*4+(E347-1))*5+F347+1,(INDEX($T$3:$AI$3,B347)-1)*3+2)</f>
        <v>25</v>
      </c>
      <c r="K347" s="32">
        <f>INDEX(数值规划!$N$32:$Y$231,(((C347-1)*2+(D347-1))*4+(E347-1))*5+F347+1,(INDEX($T$3:$AI$3,B347)-1)*3+3)</f>
        <v>25</v>
      </c>
      <c r="L347" s="32">
        <f t="shared" si="11"/>
        <v>1</v>
      </c>
      <c r="M347" s="32">
        <f>INDEX(数值规划!$AL$33:$AL$42,(特技天赋!C347-1)*2+特技天赋!D347)</f>
        <v>4</v>
      </c>
      <c r="N347" s="31">
        <v>38</v>
      </c>
      <c r="Q347" s="32">
        <f>IF(特技天赋!F347&gt;0,INDEX(数值规划!$F$32:$F$63,(特技天赋!E347-1)*4+特技天赋!F347),E347)</f>
        <v>38</v>
      </c>
    </row>
    <row r="348" spans="1:17" ht="16.5" x14ac:dyDescent="0.2">
      <c r="A348" s="31">
        <v>345</v>
      </c>
      <c r="B348" s="31">
        <v>4</v>
      </c>
      <c r="C348" s="31">
        <v>3</v>
      </c>
      <c r="D348" s="31">
        <v>1</v>
      </c>
      <c r="E348" s="31">
        <v>1</v>
      </c>
      <c r="F348" s="31">
        <v>4</v>
      </c>
      <c r="G348" s="31" t="str">
        <f t="shared" si="10"/>
        <v>蛇夫座技能2_1线1号天赋4级</v>
      </c>
      <c r="H348" s="32">
        <f>INDEX(数值规划!$AH$33:$AK$42,(特技天赋!C348-1)*2+特技天赋!D348,特技天赋!E348)</f>
        <v>19</v>
      </c>
      <c r="I348" s="32">
        <f>INDEX(数值规划!$N$32:$Y$231,(((C348-1)*2+(D348-1))*4+(E348-1))*5+F348+1,(INDEX($T$3:$AI$3,B348)-1)*3+1)</f>
        <v>30</v>
      </c>
      <c r="J348" s="32">
        <f>INDEX(数值规划!$N$32:$Y$231,(((C348-1)*2+(D348-1))*4+(E348-1))*5+F348+1,(INDEX($T$3:$AI$3,B348)-1)*3+2)</f>
        <v>30</v>
      </c>
      <c r="K348" s="32">
        <f>INDEX(数值规划!$N$32:$Y$231,(((C348-1)*2+(D348-1))*4+(E348-1))*5+F348+1,(INDEX($T$3:$AI$3,B348)-1)*3+3)</f>
        <v>30</v>
      </c>
      <c r="L348" s="32">
        <f t="shared" si="11"/>
        <v>1</v>
      </c>
      <c r="M348" s="32">
        <f>INDEX(数值规划!$AL$33:$AL$42,(特技天赋!C348-1)*2+特技天赋!D348)</f>
        <v>4</v>
      </c>
      <c r="N348" s="31">
        <v>58</v>
      </c>
      <c r="Q348" s="32">
        <f>IF(特技天赋!F348&gt;0,INDEX(数值规划!$F$32:$F$63,(特技天赋!E348-1)*4+特技天赋!F348),E348)</f>
        <v>58</v>
      </c>
    </row>
    <row r="349" spans="1:17" ht="16.5" x14ac:dyDescent="0.2">
      <c r="A349" s="31">
        <v>346</v>
      </c>
      <c r="B349" s="31">
        <v>4</v>
      </c>
      <c r="C349" s="31">
        <v>3</v>
      </c>
      <c r="D349" s="31">
        <v>1</v>
      </c>
      <c r="E349" s="31">
        <v>2</v>
      </c>
      <c r="F349" s="31">
        <v>0</v>
      </c>
      <c r="G349" s="31" t="str">
        <f t="shared" si="10"/>
        <v>蛇夫座技能2_1线2号天赋解锁</v>
      </c>
      <c r="H349" s="32">
        <f>INDEX(数值规划!$AH$33:$AK$42,(特技天赋!C349-1)*2+特技天赋!D349,特技天赋!E349)</f>
        <v>39</v>
      </c>
      <c r="I349" s="32">
        <f>INDEX(数值规划!$N$32:$Y$231,(((C349-1)*2+(D349-1))*4+(E349-1))*5+F349+1,(INDEX($T$3:$AI$3,B349)-1)*3+1)</f>
        <v>15</v>
      </c>
      <c r="J349" s="32">
        <f>INDEX(数值规划!$N$32:$Y$231,(((C349-1)*2+(D349-1))*4+(E349-1))*5+F349+1,(INDEX($T$3:$AI$3,B349)-1)*3+2)</f>
        <v>15</v>
      </c>
      <c r="K349" s="32">
        <f>INDEX(数值规划!$N$32:$Y$231,(((C349-1)*2+(D349-1))*4+(E349-1))*5+F349+1,(INDEX($T$3:$AI$3,B349)-1)*3+3)</f>
        <v>15</v>
      </c>
      <c r="L349" s="32">
        <f t="shared" si="11"/>
        <v>3</v>
      </c>
      <c r="M349" s="32">
        <f>INDEX(数值规划!$AL$33:$AL$42,(特技天赋!C349-1)*2+特技天赋!D349)</f>
        <v>4</v>
      </c>
      <c r="N349" s="31">
        <v>2</v>
      </c>
      <c r="Q349" s="32">
        <f>IF(特技天赋!F349&gt;0,INDEX(数值规划!$F$32:$F$63,(特技天赋!E349-1)*4+特技天赋!F349),E349)</f>
        <v>2</v>
      </c>
    </row>
    <row r="350" spans="1:17" ht="16.5" x14ac:dyDescent="0.2">
      <c r="A350" s="31">
        <v>347</v>
      </c>
      <c r="B350" s="31">
        <v>4</v>
      </c>
      <c r="C350" s="31">
        <v>3</v>
      </c>
      <c r="D350" s="31">
        <v>1</v>
      </c>
      <c r="E350" s="31">
        <v>2</v>
      </c>
      <c r="F350" s="31">
        <v>1</v>
      </c>
      <c r="G350" s="31" t="str">
        <f t="shared" si="10"/>
        <v>蛇夫座技能2_1线2号天赋1级</v>
      </c>
      <c r="H350" s="32">
        <f>INDEX(数值规划!$AH$33:$AK$42,(特技天赋!C350-1)*2+特技天赋!D350,特技天赋!E350)</f>
        <v>39</v>
      </c>
      <c r="I350" s="32">
        <f>INDEX(数值规划!$N$32:$Y$231,(((C350-1)*2+(D350-1))*4+(E350-1))*5+F350+1,(INDEX($T$3:$AI$3,B350)-1)*3+1)</f>
        <v>20</v>
      </c>
      <c r="J350" s="32">
        <f>INDEX(数值规划!$N$32:$Y$231,(((C350-1)*2+(D350-1))*4+(E350-1))*5+F350+1,(INDEX($T$3:$AI$3,B350)-1)*3+2)</f>
        <v>20</v>
      </c>
      <c r="K350" s="32">
        <f>INDEX(数值规划!$N$32:$Y$231,(((C350-1)*2+(D350-1))*4+(E350-1))*5+F350+1,(INDEX($T$3:$AI$3,B350)-1)*3+3)</f>
        <v>20</v>
      </c>
      <c r="L350" s="32">
        <f t="shared" si="11"/>
        <v>3</v>
      </c>
      <c r="M350" s="32">
        <f>INDEX(数值规划!$AL$33:$AL$42,(特技天赋!C350-1)*2+特技天赋!D350)</f>
        <v>4</v>
      </c>
      <c r="N350" s="31">
        <v>24</v>
      </c>
      <c r="Q350" s="32">
        <f>IF(特技天赋!F350&gt;0,INDEX(数值规划!$F$32:$F$63,(特技天赋!E350-1)*4+特技天赋!F350),E350)</f>
        <v>24</v>
      </c>
    </row>
    <row r="351" spans="1:17" ht="16.5" x14ac:dyDescent="0.2">
      <c r="A351" s="31">
        <v>348</v>
      </c>
      <c r="B351" s="31">
        <v>4</v>
      </c>
      <c r="C351" s="31">
        <v>3</v>
      </c>
      <c r="D351" s="31">
        <v>1</v>
      </c>
      <c r="E351" s="31">
        <v>2</v>
      </c>
      <c r="F351" s="31">
        <v>2</v>
      </c>
      <c r="G351" s="31" t="str">
        <f t="shared" si="10"/>
        <v>蛇夫座技能2_1线2号天赋2级</v>
      </c>
      <c r="H351" s="32">
        <f>INDEX(数值规划!$AH$33:$AK$42,(特技天赋!C351-1)*2+特技天赋!D351,特技天赋!E351)</f>
        <v>39</v>
      </c>
      <c r="I351" s="32">
        <f>INDEX(数值规划!$N$32:$Y$231,(((C351-1)*2+(D351-1))*4+(E351-1))*5+F351+1,(INDEX($T$3:$AI$3,B351)-1)*3+1)</f>
        <v>25</v>
      </c>
      <c r="J351" s="32">
        <f>INDEX(数值规划!$N$32:$Y$231,(((C351-1)*2+(D351-1))*4+(E351-1))*5+F351+1,(INDEX($T$3:$AI$3,B351)-1)*3+2)</f>
        <v>25</v>
      </c>
      <c r="K351" s="32">
        <f>INDEX(数值规划!$N$32:$Y$231,(((C351-1)*2+(D351-1))*4+(E351-1))*5+F351+1,(INDEX($T$3:$AI$3,B351)-1)*3+3)</f>
        <v>25</v>
      </c>
      <c r="L351" s="32">
        <f t="shared" si="11"/>
        <v>3</v>
      </c>
      <c r="M351" s="32">
        <f>INDEX(数值规划!$AL$33:$AL$42,(特技天赋!C351-1)*2+特技天赋!D351)</f>
        <v>4</v>
      </c>
      <c r="N351" s="31">
        <v>36</v>
      </c>
      <c r="Q351" s="32">
        <f>IF(特技天赋!F351&gt;0,INDEX(数值规划!$F$32:$F$63,(特技天赋!E351-1)*4+特技天赋!F351),E351)</f>
        <v>36</v>
      </c>
    </row>
    <row r="352" spans="1:17" ht="16.5" x14ac:dyDescent="0.2">
      <c r="A352" s="31">
        <v>349</v>
      </c>
      <c r="B352" s="31">
        <v>4</v>
      </c>
      <c r="C352" s="31">
        <v>3</v>
      </c>
      <c r="D352" s="31">
        <v>1</v>
      </c>
      <c r="E352" s="31">
        <v>2</v>
      </c>
      <c r="F352" s="31">
        <v>3</v>
      </c>
      <c r="G352" s="31" t="str">
        <f t="shared" si="10"/>
        <v>蛇夫座技能2_1线2号天赋3级</v>
      </c>
      <c r="H352" s="32">
        <f>INDEX(数值规划!$AH$33:$AK$42,(特技天赋!C352-1)*2+特技天赋!D352,特技天赋!E352)</f>
        <v>39</v>
      </c>
      <c r="I352" s="32">
        <f>INDEX(数值规划!$N$32:$Y$231,(((C352-1)*2+(D352-1))*4+(E352-1))*5+F352+1,(INDEX($T$3:$AI$3,B352)-1)*3+1)</f>
        <v>30</v>
      </c>
      <c r="J352" s="32">
        <f>INDEX(数值规划!$N$32:$Y$231,(((C352-1)*2+(D352-1))*4+(E352-1))*5+F352+1,(INDEX($T$3:$AI$3,B352)-1)*3+2)</f>
        <v>30</v>
      </c>
      <c r="K352" s="32">
        <f>INDEX(数值规划!$N$32:$Y$231,(((C352-1)*2+(D352-1))*4+(E352-1))*5+F352+1,(INDEX($T$3:$AI$3,B352)-1)*3+3)</f>
        <v>30</v>
      </c>
      <c r="L352" s="32">
        <f t="shared" si="11"/>
        <v>3</v>
      </c>
      <c r="M352" s="32">
        <f>INDEX(数值规划!$AL$33:$AL$42,(特技天赋!C352-1)*2+特技天赋!D352)</f>
        <v>4</v>
      </c>
      <c r="N352" s="31">
        <v>48</v>
      </c>
      <c r="Q352" s="32">
        <f>IF(特技天赋!F352&gt;0,INDEX(数值规划!$F$32:$F$63,(特技天赋!E352-1)*4+特技天赋!F352),E352)</f>
        <v>48</v>
      </c>
    </row>
    <row r="353" spans="1:17" ht="16.5" x14ac:dyDescent="0.2">
      <c r="A353" s="31">
        <v>350</v>
      </c>
      <c r="B353" s="31">
        <v>4</v>
      </c>
      <c r="C353" s="31">
        <v>3</v>
      </c>
      <c r="D353" s="31">
        <v>1</v>
      </c>
      <c r="E353" s="31">
        <v>2</v>
      </c>
      <c r="F353" s="31">
        <v>4</v>
      </c>
      <c r="G353" s="31" t="str">
        <f t="shared" si="10"/>
        <v>蛇夫座技能2_1线2号天赋4级</v>
      </c>
      <c r="H353" s="32">
        <f>INDEX(数值规划!$AH$33:$AK$42,(特技天赋!C353-1)*2+特技天赋!D353,特技天赋!E353)</f>
        <v>39</v>
      </c>
      <c r="I353" s="32">
        <f>INDEX(数值规划!$N$32:$Y$231,(((C353-1)*2+(D353-1))*4+(E353-1))*5+F353+1,(INDEX($T$3:$AI$3,B353)-1)*3+1)</f>
        <v>35</v>
      </c>
      <c r="J353" s="32">
        <f>INDEX(数值规划!$N$32:$Y$231,(((C353-1)*2+(D353-1))*4+(E353-1))*5+F353+1,(INDEX($T$3:$AI$3,B353)-1)*3+2)</f>
        <v>35</v>
      </c>
      <c r="K353" s="32">
        <f>INDEX(数值规划!$N$32:$Y$231,(((C353-1)*2+(D353-1))*4+(E353-1))*5+F353+1,(INDEX($T$3:$AI$3,B353)-1)*3+3)</f>
        <v>35</v>
      </c>
      <c r="L353" s="32">
        <f t="shared" si="11"/>
        <v>3</v>
      </c>
      <c r="M353" s="32">
        <f>INDEX(数值规划!$AL$33:$AL$42,(特技天赋!C353-1)*2+特技天赋!D353)</f>
        <v>4</v>
      </c>
      <c r="N353" s="31">
        <v>72</v>
      </c>
      <c r="Q353" s="32">
        <f>IF(特技天赋!F353&gt;0,INDEX(数值规划!$F$32:$F$63,(特技天赋!E353-1)*4+特技天赋!F353),E353)</f>
        <v>72</v>
      </c>
    </row>
    <row r="354" spans="1:17" ht="16.5" x14ac:dyDescent="0.2">
      <c r="A354" s="31">
        <v>351</v>
      </c>
      <c r="B354" s="31">
        <v>4</v>
      </c>
      <c r="C354" s="31">
        <v>3</v>
      </c>
      <c r="D354" s="31">
        <v>2</v>
      </c>
      <c r="E354" s="31">
        <v>1</v>
      </c>
      <c r="F354" s="31">
        <v>0</v>
      </c>
      <c r="G354" s="31" t="str">
        <f t="shared" si="10"/>
        <v>蛇夫座技能2_2线1号天赋解锁</v>
      </c>
      <c r="H354" s="32">
        <f>INDEX(数值规划!$AH$33:$AK$42,(特技天赋!C354-1)*2+特技天赋!D354,特技天赋!E354)</f>
        <v>29</v>
      </c>
      <c r="I354" s="32">
        <f>INDEX(数值规划!$N$32:$Y$231,(((C354-1)*2+(D354-1))*4+(E354-1))*5+F354+1,(INDEX($T$3:$AI$3,B354)-1)*3+1)</f>
        <v>0</v>
      </c>
      <c r="J354" s="32">
        <f>INDEX(数值规划!$N$32:$Y$231,(((C354-1)*2+(D354-1))*4+(E354-1))*5+F354+1,(INDEX($T$3:$AI$3,B354)-1)*3+2)</f>
        <v>14</v>
      </c>
      <c r="K354" s="32">
        <f>INDEX(数值规划!$N$32:$Y$231,(((C354-1)*2+(D354-1))*4+(E354-1))*5+F354+1,(INDEX($T$3:$AI$3,B354)-1)*3+3)</f>
        <v>14</v>
      </c>
      <c r="L354" s="32">
        <f t="shared" si="11"/>
        <v>2</v>
      </c>
      <c r="M354" s="32">
        <f>INDEX(数值规划!$AL$33:$AL$42,(特技天赋!C354-1)*2+特技天赋!D354)</f>
        <v>5</v>
      </c>
      <c r="N354" s="31">
        <v>1</v>
      </c>
      <c r="Q354" s="32">
        <f>IF(特技天赋!F354&gt;0,INDEX(数值规划!$F$32:$F$63,(特技天赋!E354-1)*4+特技天赋!F354),E354)</f>
        <v>1</v>
      </c>
    </row>
    <row r="355" spans="1:17" ht="16.5" x14ac:dyDescent="0.2">
      <c r="A355" s="31">
        <v>352</v>
      </c>
      <c r="B355" s="31">
        <v>4</v>
      </c>
      <c r="C355" s="31">
        <v>3</v>
      </c>
      <c r="D355" s="31">
        <v>2</v>
      </c>
      <c r="E355" s="31">
        <v>1</v>
      </c>
      <c r="F355" s="31">
        <v>1</v>
      </c>
      <c r="G355" s="31" t="str">
        <f t="shared" si="10"/>
        <v>蛇夫座技能2_2线1号天赋1级</v>
      </c>
      <c r="H355" s="32">
        <f>INDEX(数值规划!$AH$33:$AK$42,(特技天赋!C355-1)*2+特技天赋!D355,特技天赋!E355)</f>
        <v>29</v>
      </c>
      <c r="I355" s="32">
        <f>INDEX(数值规划!$N$32:$Y$231,(((C355-1)*2+(D355-1))*4+(E355-1))*5+F355+1,(INDEX($T$3:$AI$3,B355)-1)*3+1)</f>
        <v>0</v>
      </c>
      <c r="J355" s="32">
        <f>INDEX(数值规划!$N$32:$Y$231,(((C355-1)*2+(D355-1))*4+(E355-1))*5+F355+1,(INDEX($T$3:$AI$3,B355)-1)*3+2)</f>
        <v>21</v>
      </c>
      <c r="K355" s="32">
        <f>INDEX(数值规划!$N$32:$Y$231,(((C355-1)*2+(D355-1))*4+(E355-1))*5+F355+1,(INDEX($T$3:$AI$3,B355)-1)*3+3)</f>
        <v>21</v>
      </c>
      <c r="L355" s="32">
        <f t="shared" si="11"/>
        <v>2</v>
      </c>
      <c r="M355" s="32">
        <f>INDEX(数值规划!$AL$33:$AL$42,(特技天赋!C355-1)*2+特技天赋!D355)</f>
        <v>5</v>
      </c>
      <c r="N355" s="31">
        <v>19</v>
      </c>
      <c r="Q355" s="32">
        <f>IF(特技天赋!F355&gt;0,INDEX(数值规划!$F$32:$F$63,(特技天赋!E355-1)*4+特技天赋!F355),E355)</f>
        <v>19</v>
      </c>
    </row>
    <row r="356" spans="1:17" ht="16.5" x14ac:dyDescent="0.2">
      <c r="A356" s="31">
        <v>353</v>
      </c>
      <c r="B356" s="31">
        <v>4</v>
      </c>
      <c r="C356" s="31">
        <v>3</v>
      </c>
      <c r="D356" s="31">
        <v>2</v>
      </c>
      <c r="E356" s="31">
        <v>1</v>
      </c>
      <c r="F356" s="31">
        <v>2</v>
      </c>
      <c r="G356" s="31" t="str">
        <f t="shared" si="10"/>
        <v>蛇夫座技能2_2线1号天赋2级</v>
      </c>
      <c r="H356" s="32">
        <f>INDEX(数值规划!$AH$33:$AK$42,(特技天赋!C356-1)*2+特技天赋!D356,特技天赋!E356)</f>
        <v>29</v>
      </c>
      <c r="I356" s="32">
        <f>INDEX(数值规划!$N$32:$Y$231,(((C356-1)*2+(D356-1))*4+(E356-1))*5+F356+1,(INDEX($T$3:$AI$3,B356)-1)*3+1)</f>
        <v>0</v>
      </c>
      <c r="J356" s="32">
        <f>INDEX(数值规划!$N$32:$Y$231,(((C356-1)*2+(D356-1))*4+(E356-1))*5+F356+1,(INDEX($T$3:$AI$3,B356)-1)*3+2)</f>
        <v>28</v>
      </c>
      <c r="K356" s="32">
        <f>INDEX(数值规划!$N$32:$Y$231,(((C356-1)*2+(D356-1))*4+(E356-1))*5+F356+1,(INDEX($T$3:$AI$3,B356)-1)*3+3)</f>
        <v>28</v>
      </c>
      <c r="L356" s="32">
        <f t="shared" si="11"/>
        <v>2</v>
      </c>
      <c r="M356" s="32">
        <f>INDEX(数值规划!$AL$33:$AL$42,(特技天赋!C356-1)*2+特技天赋!D356)</f>
        <v>5</v>
      </c>
      <c r="N356" s="31">
        <v>29</v>
      </c>
      <c r="Q356" s="32">
        <f>IF(特技天赋!F356&gt;0,INDEX(数值规划!$F$32:$F$63,(特技天赋!E356-1)*4+特技天赋!F356),E356)</f>
        <v>29</v>
      </c>
    </row>
    <row r="357" spans="1:17" ht="16.5" x14ac:dyDescent="0.2">
      <c r="A357" s="31">
        <v>354</v>
      </c>
      <c r="B357" s="31">
        <v>4</v>
      </c>
      <c r="C357" s="31">
        <v>3</v>
      </c>
      <c r="D357" s="31">
        <v>2</v>
      </c>
      <c r="E357" s="31">
        <v>1</v>
      </c>
      <c r="F357" s="31">
        <v>3</v>
      </c>
      <c r="G357" s="31" t="str">
        <f t="shared" si="10"/>
        <v>蛇夫座技能2_2线1号天赋3级</v>
      </c>
      <c r="H357" s="32">
        <f>INDEX(数值规划!$AH$33:$AK$42,(特技天赋!C357-1)*2+特技天赋!D357,特技天赋!E357)</f>
        <v>29</v>
      </c>
      <c r="I357" s="32">
        <f>INDEX(数值规划!$N$32:$Y$231,(((C357-1)*2+(D357-1))*4+(E357-1))*5+F357+1,(INDEX($T$3:$AI$3,B357)-1)*3+1)</f>
        <v>0</v>
      </c>
      <c r="J357" s="32">
        <f>INDEX(数值规划!$N$32:$Y$231,(((C357-1)*2+(D357-1))*4+(E357-1))*5+F357+1,(INDEX($T$3:$AI$3,B357)-1)*3+2)</f>
        <v>35</v>
      </c>
      <c r="K357" s="32">
        <f>INDEX(数值规划!$N$32:$Y$231,(((C357-1)*2+(D357-1))*4+(E357-1))*5+F357+1,(INDEX($T$3:$AI$3,B357)-1)*3+3)</f>
        <v>35</v>
      </c>
      <c r="L357" s="32">
        <f t="shared" si="11"/>
        <v>2</v>
      </c>
      <c r="M357" s="32">
        <f>INDEX(数值规划!$AL$33:$AL$42,(特技天赋!C357-1)*2+特技天赋!D357)</f>
        <v>5</v>
      </c>
      <c r="N357" s="31">
        <v>38</v>
      </c>
      <c r="Q357" s="32">
        <f>IF(特技天赋!F357&gt;0,INDEX(数值规划!$F$32:$F$63,(特技天赋!E357-1)*4+特技天赋!F357),E357)</f>
        <v>38</v>
      </c>
    </row>
    <row r="358" spans="1:17" ht="16.5" x14ac:dyDescent="0.2">
      <c r="A358" s="31">
        <v>355</v>
      </c>
      <c r="B358" s="31">
        <v>4</v>
      </c>
      <c r="C358" s="31">
        <v>3</v>
      </c>
      <c r="D358" s="31">
        <v>2</v>
      </c>
      <c r="E358" s="31">
        <v>1</v>
      </c>
      <c r="F358" s="31">
        <v>4</v>
      </c>
      <c r="G358" s="31" t="str">
        <f t="shared" si="10"/>
        <v>蛇夫座技能2_2线1号天赋4级</v>
      </c>
      <c r="H358" s="32">
        <f>INDEX(数值规划!$AH$33:$AK$42,(特技天赋!C358-1)*2+特技天赋!D358,特技天赋!E358)</f>
        <v>29</v>
      </c>
      <c r="I358" s="32">
        <f>INDEX(数值规划!$N$32:$Y$231,(((C358-1)*2+(D358-1))*4+(E358-1))*5+F358+1,(INDEX($T$3:$AI$3,B358)-1)*3+1)</f>
        <v>0</v>
      </c>
      <c r="J358" s="32">
        <f>INDEX(数值规划!$N$32:$Y$231,(((C358-1)*2+(D358-1))*4+(E358-1))*5+F358+1,(INDEX($T$3:$AI$3,B358)-1)*3+2)</f>
        <v>42</v>
      </c>
      <c r="K358" s="32">
        <f>INDEX(数值规划!$N$32:$Y$231,(((C358-1)*2+(D358-1))*4+(E358-1))*5+F358+1,(INDEX($T$3:$AI$3,B358)-1)*3+3)</f>
        <v>42</v>
      </c>
      <c r="L358" s="32">
        <f t="shared" si="11"/>
        <v>2</v>
      </c>
      <c r="M358" s="32">
        <f>INDEX(数值规划!$AL$33:$AL$42,(特技天赋!C358-1)*2+特技天赋!D358)</f>
        <v>5</v>
      </c>
      <c r="N358" s="31">
        <v>58</v>
      </c>
      <c r="Q358" s="32">
        <f>IF(特技天赋!F358&gt;0,INDEX(数值规划!$F$32:$F$63,(特技天赋!E358-1)*4+特技天赋!F358),E358)</f>
        <v>58</v>
      </c>
    </row>
    <row r="359" spans="1:17" ht="16.5" x14ac:dyDescent="0.2">
      <c r="A359" s="31">
        <v>356</v>
      </c>
      <c r="B359" s="31">
        <v>4</v>
      </c>
      <c r="C359" s="31">
        <v>3</v>
      </c>
      <c r="D359" s="31">
        <v>2</v>
      </c>
      <c r="E359" s="31">
        <v>2</v>
      </c>
      <c r="F359" s="31">
        <v>0</v>
      </c>
      <c r="G359" s="31" t="str">
        <f t="shared" si="10"/>
        <v>蛇夫座技能2_2线2号天赋解锁</v>
      </c>
      <c r="H359" s="32">
        <f>INDEX(数值规划!$AH$33:$AK$42,(特技天赋!C359-1)*2+特技天赋!D359,特技天赋!E359)</f>
        <v>49</v>
      </c>
      <c r="I359" s="32">
        <f>INDEX(数值规划!$N$32:$Y$231,(((C359-1)*2+(D359-1))*4+(E359-1))*5+F359+1,(INDEX($T$3:$AI$3,B359)-1)*3+1)</f>
        <v>0</v>
      </c>
      <c r="J359" s="32">
        <f>INDEX(数值规划!$N$32:$Y$231,(((C359-1)*2+(D359-1))*4+(E359-1))*5+F359+1,(INDEX($T$3:$AI$3,B359)-1)*3+2)</f>
        <v>21</v>
      </c>
      <c r="K359" s="32">
        <f>INDEX(数值规划!$N$32:$Y$231,(((C359-1)*2+(D359-1))*4+(E359-1))*5+F359+1,(INDEX($T$3:$AI$3,B359)-1)*3+3)</f>
        <v>21</v>
      </c>
      <c r="L359" s="32">
        <f t="shared" si="11"/>
        <v>4</v>
      </c>
      <c r="M359" s="32">
        <f>INDEX(数值规划!$AL$33:$AL$42,(特技天赋!C359-1)*2+特技天赋!D359)</f>
        <v>5</v>
      </c>
      <c r="N359" s="31">
        <v>2</v>
      </c>
      <c r="Q359" s="32">
        <f>IF(特技天赋!F359&gt;0,INDEX(数值规划!$F$32:$F$63,(特技天赋!E359-1)*4+特技天赋!F359),E359)</f>
        <v>2</v>
      </c>
    </row>
    <row r="360" spans="1:17" ht="16.5" x14ac:dyDescent="0.2">
      <c r="A360" s="31">
        <v>357</v>
      </c>
      <c r="B360" s="31">
        <v>4</v>
      </c>
      <c r="C360" s="31">
        <v>3</v>
      </c>
      <c r="D360" s="31">
        <v>2</v>
      </c>
      <c r="E360" s="31">
        <v>2</v>
      </c>
      <c r="F360" s="31">
        <v>1</v>
      </c>
      <c r="G360" s="31" t="str">
        <f t="shared" si="10"/>
        <v>蛇夫座技能2_2线2号天赋1级</v>
      </c>
      <c r="H360" s="32">
        <f>INDEX(数值规划!$AH$33:$AK$42,(特技天赋!C360-1)*2+特技天赋!D360,特技天赋!E360)</f>
        <v>49</v>
      </c>
      <c r="I360" s="32">
        <f>INDEX(数值规划!$N$32:$Y$231,(((C360-1)*2+(D360-1))*4+(E360-1))*5+F360+1,(INDEX($T$3:$AI$3,B360)-1)*3+1)</f>
        <v>0</v>
      </c>
      <c r="J360" s="32">
        <f>INDEX(数值规划!$N$32:$Y$231,(((C360-1)*2+(D360-1))*4+(E360-1))*5+F360+1,(INDEX($T$3:$AI$3,B360)-1)*3+2)</f>
        <v>28</v>
      </c>
      <c r="K360" s="32">
        <f>INDEX(数值规划!$N$32:$Y$231,(((C360-1)*2+(D360-1))*4+(E360-1))*5+F360+1,(INDEX($T$3:$AI$3,B360)-1)*3+3)</f>
        <v>28</v>
      </c>
      <c r="L360" s="32">
        <f t="shared" si="11"/>
        <v>4</v>
      </c>
      <c r="M360" s="32">
        <f>INDEX(数值规划!$AL$33:$AL$42,(特技天赋!C360-1)*2+特技天赋!D360)</f>
        <v>5</v>
      </c>
      <c r="N360" s="31">
        <v>24</v>
      </c>
      <c r="Q360" s="32">
        <f>IF(特技天赋!F360&gt;0,INDEX(数值规划!$F$32:$F$63,(特技天赋!E360-1)*4+特技天赋!F360),E360)</f>
        <v>24</v>
      </c>
    </row>
    <row r="361" spans="1:17" ht="16.5" x14ac:dyDescent="0.2">
      <c r="A361" s="31">
        <v>358</v>
      </c>
      <c r="B361" s="31">
        <v>4</v>
      </c>
      <c r="C361" s="31">
        <v>3</v>
      </c>
      <c r="D361" s="31">
        <v>2</v>
      </c>
      <c r="E361" s="31">
        <v>2</v>
      </c>
      <c r="F361" s="31">
        <v>2</v>
      </c>
      <c r="G361" s="31" t="str">
        <f t="shared" si="10"/>
        <v>蛇夫座技能2_2线2号天赋2级</v>
      </c>
      <c r="H361" s="32">
        <f>INDEX(数值规划!$AH$33:$AK$42,(特技天赋!C361-1)*2+特技天赋!D361,特技天赋!E361)</f>
        <v>49</v>
      </c>
      <c r="I361" s="32">
        <f>INDEX(数值规划!$N$32:$Y$231,(((C361-1)*2+(D361-1))*4+(E361-1))*5+F361+1,(INDEX($T$3:$AI$3,B361)-1)*3+1)</f>
        <v>0</v>
      </c>
      <c r="J361" s="32">
        <f>INDEX(数值规划!$N$32:$Y$231,(((C361-1)*2+(D361-1))*4+(E361-1))*5+F361+1,(INDEX($T$3:$AI$3,B361)-1)*3+2)</f>
        <v>35</v>
      </c>
      <c r="K361" s="32">
        <f>INDEX(数值规划!$N$32:$Y$231,(((C361-1)*2+(D361-1))*4+(E361-1))*5+F361+1,(INDEX($T$3:$AI$3,B361)-1)*3+3)</f>
        <v>35</v>
      </c>
      <c r="L361" s="32">
        <f t="shared" si="11"/>
        <v>4</v>
      </c>
      <c r="M361" s="32">
        <f>INDEX(数值规划!$AL$33:$AL$42,(特技天赋!C361-1)*2+特技天赋!D361)</f>
        <v>5</v>
      </c>
      <c r="N361" s="31">
        <v>36</v>
      </c>
      <c r="Q361" s="32">
        <f>IF(特技天赋!F361&gt;0,INDEX(数值规划!$F$32:$F$63,(特技天赋!E361-1)*4+特技天赋!F361),E361)</f>
        <v>36</v>
      </c>
    </row>
    <row r="362" spans="1:17" ht="16.5" x14ac:dyDescent="0.2">
      <c r="A362" s="31">
        <v>359</v>
      </c>
      <c r="B362" s="31">
        <v>4</v>
      </c>
      <c r="C362" s="31">
        <v>3</v>
      </c>
      <c r="D362" s="31">
        <v>2</v>
      </c>
      <c r="E362" s="31">
        <v>2</v>
      </c>
      <c r="F362" s="31">
        <v>3</v>
      </c>
      <c r="G362" s="31" t="str">
        <f t="shared" si="10"/>
        <v>蛇夫座技能2_2线2号天赋3级</v>
      </c>
      <c r="H362" s="32">
        <f>INDEX(数值规划!$AH$33:$AK$42,(特技天赋!C362-1)*2+特技天赋!D362,特技天赋!E362)</f>
        <v>49</v>
      </c>
      <c r="I362" s="32">
        <f>INDEX(数值规划!$N$32:$Y$231,(((C362-1)*2+(D362-1))*4+(E362-1))*5+F362+1,(INDEX($T$3:$AI$3,B362)-1)*3+1)</f>
        <v>0</v>
      </c>
      <c r="J362" s="32">
        <f>INDEX(数值规划!$N$32:$Y$231,(((C362-1)*2+(D362-1))*4+(E362-1))*5+F362+1,(INDEX($T$3:$AI$3,B362)-1)*3+2)</f>
        <v>42</v>
      </c>
      <c r="K362" s="32">
        <f>INDEX(数值规划!$N$32:$Y$231,(((C362-1)*2+(D362-1))*4+(E362-1))*5+F362+1,(INDEX($T$3:$AI$3,B362)-1)*3+3)</f>
        <v>42</v>
      </c>
      <c r="L362" s="32">
        <f t="shared" si="11"/>
        <v>4</v>
      </c>
      <c r="M362" s="32">
        <f>INDEX(数值规划!$AL$33:$AL$42,(特技天赋!C362-1)*2+特技天赋!D362)</f>
        <v>5</v>
      </c>
      <c r="N362" s="31">
        <v>48</v>
      </c>
      <c r="Q362" s="32">
        <f>IF(特技天赋!F362&gt;0,INDEX(数值规划!$F$32:$F$63,(特技天赋!E362-1)*4+特技天赋!F362),E362)</f>
        <v>48</v>
      </c>
    </row>
    <row r="363" spans="1:17" ht="16.5" x14ac:dyDescent="0.2">
      <c r="A363" s="31">
        <v>360</v>
      </c>
      <c r="B363" s="31">
        <v>4</v>
      </c>
      <c r="C363" s="31">
        <v>3</v>
      </c>
      <c r="D363" s="31">
        <v>2</v>
      </c>
      <c r="E363" s="31">
        <v>2</v>
      </c>
      <c r="F363" s="31">
        <v>4</v>
      </c>
      <c r="G363" s="31" t="str">
        <f t="shared" si="10"/>
        <v>蛇夫座技能2_2线2号天赋4级</v>
      </c>
      <c r="H363" s="32">
        <f>INDEX(数值规划!$AH$33:$AK$42,(特技天赋!C363-1)*2+特技天赋!D363,特技天赋!E363)</f>
        <v>49</v>
      </c>
      <c r="I363" s="32">
        <f>INDEX(数值规划!$N$32:$Y$231,(((C363-1)*2+(D363-1))*4+(E363-1))*5+F363+1,(INDEX($T$3:$AI$3,B363)-1)*3+1)</f>
        <v>0</v>
      </c>
      <c r="J363" s="32">
        <f>INDEX(数值规划!$N$32:$Y$231,(((C363-1)*2+(D363-1))*4+(E363-1))*5+F363+1,(INDEX($T$3:$AI$3,B363)-1)*3+2)</f>
        <v>49</v>
      </c>
      <c r="K363" s="32">
        <f>INDEX(数值规划!$N$32:$Y$231,(((C363-1)*2+(D363-1))*4+(E363-1))*5+F363+1,(INDEX($T$3:$AI$3,B363)-1)*3+3)</f>
        <v>49</v>
      </c>
      <c r="L363" s="32">
        <f t="shared" si="11"/>
        <v>4</v>
      </c>
      <c r="M363" s="32">
        <f>INDEX(数值规划!$AL$33:$AL$42,(特技天赋!C363-1)*2+特技天赋!D363)</f>
        <v>5</v>
      </c>
      <c r="N363" s="31">
        <v>72</v>
      </c>
      <c r="Q363" s="32">
        <f>IF(特技天赋!F363&gt;0,INDEX(数值规划!$F$32:$F$63,(特技天赋!E363-1)*4+特技天赋!F363),E363)</f>
        <v>72</v>
      </c>
    </row>
    <row r="364" spans="1:17" ht="16.5" x14ac:dyDescent="0.2">
      <c r="A364" s="31">
        <v>361</v>
      </c>
      <c r="B364" s="31">
        <v>4</v>
      </c>
      <c r="C364" s="31">
        <v>4</v>
      </c>
      <c r="D364" s="31">
        <v>1</v>
      </c>
      <c r="E364" s="31">
        <v>1</v>
      </c>
      <c r="F364" s="31">
        <v>0</v>
      </c>
      <c r="G364" s="31" t="str">
        <f t="shared" si="10"/>
        <v>蛇夫座技能3_1线1号天赋解锁</v>
      </c>
      <c r="H364" s="32">
        <f>INDEX(数值规划!$AH$33:$AK$42,(特技天赋!C364-1)*2+特技天赋!D364,特技天赋!E364)</f>
        <v>21</v>
      </c>
      <c r="I364" s="32">
        <f>INDEX(数值规划!$N$32:$Y$231,(((C364-1)*2+(D364-1))*4+(E364-1))*5+F364+1,(INDEX($T$3:$AI$3,B364)-1)*3+1)</f>
        <v>10</v>
      </c>
      <c r="J364" s="32">
        <f>INDEX(数值规划!$N$32:$Y$231,(((C364-1)*2+(D364-1))*4+(E364-1))*5+F364+1,(INDEX($T$3:$AI$3,B364)-1)*3+2)</f>
        <v>10</v>
      </c>
      <c r="K364" s="32">
        <f>INDEX(数值规划!$N$32:$Y$231,(((C364-1)*2+(D364-1))*4+(E364-1))*5+F364+1,(INDEX($T$3:$AI$3,B364)-1)*3+3)</f>
        <v>10</v>
      </c>
      <c r="L364" s="32">
        <f t="shared" si="11"/>
        <v>1</v>
      </c>
      <c r="M364" s="32">
        <f>INDEX(数值规划!$AL$33:$AL$42,(特技天赋!C364-1)*2+特技天赋!D364)</f>
        <v>5</v>
      </c>
      <c r="N364" s="31">
        <v>1</v>
      </c>
      <c r="Q364" s="32">
        <f>IF(特技天赋!F364&gt;0,INDEX(数值规划!$F$32:$F$63,(特技天赋!E364-1)*4+特技天赋!F364),E364)</f>
        <v>1</v>
      </c>
    </row>
    <row r="365" spans="1:17" ht="16.5" x14ac:dyDescent="0.2">
      <c r="A365" s="31">
        <v>362</v>
      </c>
      <c r="B365" s="31">
        <v>4</v>
      </c>
      <c r="C365" s="31">
        <v>4</v>
      </c>
      <c r="D365" s="31">
        <v>1</v>
      </c>
      <c r="E365" s="31">
        <v>1</v>
      </c>
      <c r="F365" s="31">
        <v>1</v>
      </c>
      <c r="G365" s="31" t="str">
        <f t="shared" si="10"/>
        <v>蛇夫座技能3_1线1号天赋1级</v>
      </c>
      <c r="H365" s="32">
        <f>INDEX(数值规划!$AH$33:$AK$42,(特技天赋!C365-1)*2+特技天赋!D365,特技天赋!E365)</f>
        <v>21</v>
      </c>
      <c r="I365" s="32">
        <f>INDEX(数值规划!$N$32:$Y$231,(((C365-1)*2+(D365-1))*4+(E365-1))*5+F365+1,(INDEX($T$3:$AI$3,B365)-1)*3+1)</f>
        <v>15</v>
      </c>
      <c r="J365" s="32">
        <f>INDEX(数值规划!$N$32:$Y$231,(((C365-1)*2+(D365-1))*4+(E365-1))*5+F365+1,(INDEX($T$3:$AI$3,B365)-1)*3+2)</f>
        <v>15</v>
      </c>
      <c r="K365" s="32">
        <f>INDEX(数值规划!$N$32:$Y$231,(((C365-1)*2+(D365-1))*4+(E365-1))*5+F365+1,(INDEX($T$3:$AI$3,B365)-1)*3+3)</f>
        <v>15</v>
      </c>
      <c r="L365" s="32">
        <f t="shared" si="11"/>
        <v>1</v>
      </c>
      <c r="M365" s="32">
        <f>INDEX(数值规划!$AL$33:$AL$42,(特技天赋!C365-1)*2+特技天赋!D365)</f>
        <v>5</v>
      </c>
      <c r="N365" s="31">
        <v>19</v>
      </c>
      <c r="Q365" s="32">
        <f>IF(特技天赋!F365&gt;0,INDEX(数值规划!$F$32:$F$63,(特技天赋!E365-1)*4+特技天赋!F365),E365)</f>
        <v>19</v>
      </c>
    </row>
    <row r="366" spans="1:17" ht="16.5" x14ac:dyDescent="0.2">
      <c r="A366" s="31">
        <v>363</v>
      </c>
      <c r="B366" s="31">
        <v>4</v>
      </c>
      <c r="C366" s="31">
        <v>4</v>
      </c>
      <c r="D366" s="31">
        <v>1</v>
      </c>
      <c r="E366" s="31">
        <v>1</v>
      </c>
      <c r="F366" s="31">
        <v>2</v>
      </c>
      <c r="G366" s="31" t="str">
        <f t="shared" si="10"/>
        <v>蛇夫座技能3_1线1号天赋2级</v>
      </c>
      <c r="H366" s="32">
        <f>INDEX(数值规划!$AH$33:$AK$42,(特技天赋!C366-1)*2+特技天赋!D366,特技天赋!E366)</f>
        <v>21</v>
      </c>
      <c r="I366" s="32">
        <f>INDEX(数值规划!$N$32:$Y$231,(((C366-1)*2+(D366-1))*4+(E366-1))*5+F366+1,(INDEX($T$3:$AI$3,B366)-1)*3+1)</f>
        <v>20</v>
      </c>
      <c r="J366" s="32">
        <f>INDEX(数值规划!$N$32:$Y$231,(((C366-1)*2+(D366-1))*4+(E366-1))*5+F366+1,(INDEX($T$3:$AI$3,B366)-1)*3+2)</f>
        <v>20</v>
      </c>
      <c r="K366" s="32">
        <f>INDEX(数值规划!$N$32:$Y$231,(((C366-1)*2+(D366-1))*4+(E366-1))*5+F366+1,(INDEX($T$3:$AI$3,B366)-1)*3+3)</f>
        <v>20</v>
      </c>
      <c r="L366" s="32">
        <f t="shared" si="11"/>
        <v>1</v>
      </c>
      <c r="M366" s="32">
        <f>INDEX(数值规划!$AL$33:$AL$42,(特技天赋!C366-1)*2+特技天赋!D366)</f>
        <v>5</v>
      </c>
      <c r="N366" s="31">
        <v>29</v>
      </c>
      <c r="Q366" s="32">
        <f>IF(特技天赋!F366&gt;0,INDEX(数值规划!$F$32:$F$63,(特技天赋!E366-1)*4+特技天赋!F366),E366)</f>
        <v>29</v>
      </c>
    </row>
    <row r="367" spans="1:17" ht="16.5" x14ac:dyDescent="0.2">
      <c r="A367" s="31">
        <v>364</v>
      </c>
      <c r="B367" s="31">
        <v>4</v>
      </c>
      <c r="C367" s="31">
        <v>4</v>
      </c>
      <c r="D367" s="31">
        <v>1</v>
      </c>
      <c r="E367" s="31">
        <v>1</v>
      </c>
      <c r="F367" s="31">
        <v>3</v>
      </c>
      <c r="G367" s="31" t="str">
        <f t="shared" si="10"/>
        <v>蛇夫座技能3_1线1号天赋3级</v>
      </c>
      <c r="H367" s="32">
        <f>INDEX(数值规划!$AH$33:$AK$42,(特技天赋!C367-1)*2+特技天赋!D367,特技天赋!E367)</f>
        <v>21</v>
      </c>
      <c r="I367" s="32">
        <f>INDEX(数值规划!$N$32:$Y$231,(((C367-1)*2+(D367-1))*4+(E367-1))*5+F367+1,(INDEX($T$3:$AI$3,B367)-1)*3+1)</f>
        <v>25</v>
      </c>
      <c r="J367" s="32">
        <f>INDEX(数值规划!$N$32:$Y$231,(((C367-1)*2+(D367-1))*4+(E367-1))*5+F367+1,(INDEX($T$3:$AI$3,B367)-1)*3+2)</f>
        <v>25</v>
      </c>
      <c r="K367" s="32">
        <f>INDEX(数值规划!$N$32:$Y$231,(((C367-1)*2+(D367-1))*4+(E367-1))*5+F367+1,(INDEX($T$3:$AI$3,B367)-1)*3+3)</f>
        <v>25</v>
      </c>
      <c r="L367" s="32">
        <f t="shared" si="11"/>
        <v>1</v>
      </c>
      <c r="M367" s="32">
        <f>INDEX(数值规划!$AL$33:$AL$42,(特技天赋!C367-1)*2+特技天赋!D367)</f>
        <v>5</v>
      </c>
      <c r="N367" s="31">
        <v>38</v>
      </c>
      <c r="Q367" s="32">
        <f>IF(特技天赋!F367&gt;0,INDEX(数值规划!$F$32:$F$63,(特技天赋!E367-1)*4+特技天赋!F367),E367)</f>
        <v>38</v>
      </c>
    </row>
    <row r="368" spans="1:17" ht="16.5" x14ac:dyDescent="0.2">
      <c r="A368" s="31">
        <v>365</v>
      </c>
      <c r="B368" s="31">
        <v>4</v>
      </c>
      <c r="C368" s="31">
        <v>4</v>
      </c>
      <c r="D368" s="31">
        <v>1</v>
      </c>
      <c r="E368" s="31">
        <v>1</v>
      </c>
      <c r="F368" s="31">
        <v>4</v>
      </c>
      <c r="G368" s="31" t="str">
        <f t="shared" si="10"/>
        <v>蛇夫座技能3_1线1号天赋4级</v>
      </c>
      <c r="H368" s="32">
        <f>INDEX(数值规划!$AH$33:$AK$42,(特技天赋!C368-1)*2+特技天赋!D368,特技天赋!E368)</f>
        <v>21</v>
      </c>
      <c r="I368" s="32">
        <f>INDEX(数值规划!$N$32:$Y$231,(((C368-1)*2+(D368-1))*4+(E368-1))*5+F368+1,(INDEX($T$3:$AI$3,B368)-1)*3+1)</f>
        <v>30</v>
      </c>
      <c r="J368" s="32">
        <f>INDEX(数值规划!$N$32:$Y$231,(((C368-1)*2+(D368-1))*4+(E368-1))*5+F368+1,(INDEX($T$3:$AI$3,B368)-1)*3+2)</f>
        <v>30</v>
      </c>
      <c r="K368" s="32">
        <f>INDEX(数值规划!$N$32:$Y$231,(((C368-1)*2+(D368-1))*4+(E368-1))*5+F368+1,(INDEX($T$3:$AI$3,B368)-1)*3+3)</f>
        <v>30</v>
      </c>
      <c r="L368" s="32">
        <f t="shared" si="11"/>
        <v>1</v>
      </c>
      <c r="M368" s="32">
        <f>INDEX(数值规划!$AL$33:$AL$42,(特技天赋!C368-1)*2+特技天赋!D368)</f>
        <v>5</v>
      </c>
      <c r="N368" s="31">
        <v>58</v>
      </c>
      <c r="Q368" s="32">
        <f>IF(特技天赋!F368&gt;0,INDEX(数值规划!$F$32:$F$63,(特技天赋!E368-1)*4+特技天赋!F368),E368)</f>
        <v>58</v>
      </c>
    </row>
    <row r="369" spans="1:17" ht="16.5" x14ac:dyDescent="0.2">
      <c r="A369" s="31">
        <v>366</v>
      </c>
      <c r="B369" s="31">
        <v>4</v>
      </c>
      <c r="C369" s="31">
        <v>4</v>
      </c>
      <c r="D369" s="31">
        <v>1</v>
      </c>
      <c r="E369" s="31">
        <v>2</v>
      </c>
      <c r="F369" s="31">
        <v>0</v>
      </c>
      <c r="G369" s="31" t="str">
        <f t="shared" si="10"/>
        <v>蛇夫座技能3_1线2号天赋解锁</v>
      </c>
      <c r="H369" s="32">
        <f>INDEX(数值规划!$AH$33:$AK$42,(特技天赋!C369-1)*2+特技天赋!D369,特技天赋!E369)</f>
        <v>41</v>
      </c>
      <c r="I369" s="32">
        <f>INDEX(数值规划!$N$32:$Y$231,(((C369-1)*2+(D369-1))*4+(E369-1))*5+F369+1,(INDEX($T$3:$AI$3,B369)-1)*3+1)</f>
        <v>15</v>
      </c>
      <c r="J369" s="32">
        <f>INDEX(数值规划!$N$32:$Y$231,(((C369-1)*2+(D369-1))*4+(E369-1))*5+F369+1,(INDEX($T$3:$AI$3,B369)-1)*3+2)</f>
        <v>15</v>
      </c>
      <c r="K369" s="32">
        <f>INDEX(数值规划!$N$32:$Y$231,(((C369-1)*2+(D369-1))*4+(E369-1))*5+F369+1,(INDEX($T$3:$AI$3,B369)-1)*3+3)</f>
        <v>15</v>
      </c>
      <c r="L369" s="32">
        <f t="shared" si="11"/>
        <v>3</v>
      </c>
      <c r="M369" s="32">
        <f>INDEX(数值规划!$AL$33:$AL$42,(特技天赋!C369-1)*2+特技天赋!D369)</f>
        <v>5</v>
      </c>
      <c r="N369" s="31">
        <v>2</v>
      </c>
      <c r="Q369" s="32">
        <f>IF(特技天赋!F369&gt;0,INDEX(数值规划!$F$32:$F$63,(特技天赋!E369-1)*4+特技天赋!F369),E369)</f>
        <v>2</v>
      </c>
    </row>
    <row r="370" spans="1:17" ht="16.5" x14ac:dyDescent="0.2">
      <c r="A370" s="31">
        <v>367</v>
      </c>
      <c r="B370" s="31">
        <v>4</v>
      </c>
      <c r="C370" s="31">
        <v>4</v>
      </c>
      <c r="D370" s="31">
        <v>1</v>
      </c>
      <c r="E370" s="31">
        <v>2</v>
      </c>
      <c r="F370" s="31">
        <v>1</v>
      </c>
      <c r="G370" s="31" t="str">
        <f t="shared" si="10"/>
        <v>蛇夫座技能3_1线2号天赋1级</v>
      </c>
      <c r="H370" s="32">
        <f>INDEX(数值规划!$AH$33:$AK$42,(特技天赋!C370-1)*2+特技天赋!D370,特技天赋!E370)</f>
        <v>41</v>
      </c>
      <c r="I370" s="32">
        <f>INDEX(数值规划!$N$32:$Y$231,(((C370-1)*2+(D370-1))*4+(E370-1))*5+F370+1,(INDEX($T$3:$AI$3,B370)-1)*3+1)</f>
        <v>20</v>
      </c>
      <c r="J370" s="32">
        <f>INDEX(数值规划!$N$32:$Y$231,(((C370-1)*2+(D370-1))*4+(E370-1))*5+F370+1,(INDEX($T$3:$AI$3,B370)-1)*3+2)</f>
        <v>20</v>
      </c>
      <c r="K370" s="32">
        <f>INDEX(数值规划!$N$32:$Y$231,(((C370-1)*2+(D370-1))*4+(E370-1))*5+F370+1,(INDEX($T$3:$AI$3,B370)-1)*3+3)</f>
        <v>20</v>
      </c>
      <c r="L370" s="32">
        <f t="shared" si="11"/>
        <v>3</v>
      </c>
      <c r="M370" s="32">
        <f>INDEX(数值规划!$AL$33:$AL$42,(特技天赋!C370-1)*2+特技天赋!D370)</f>
        <v>5</v>
      </c>
      <c r="N370" s="31">
        <v>24</v>
      </c>
      <c r="Q370" s="32">
        <f>IF(特技天赋!F370&gt;0,INDEX(数值规划!$F$32:$F$63,(特技天赋!E370-1)*4+特技天赋!F370),E370)</f>
        <v>24</v>
      </c>
    </row>
    <row r="371" spans="1:17" ht="16.5" x14ac:dyDescent="0.2">
      <c r="A371" s="31">
        <v>368</v>
      </c>
      <c r="B371" s="31">
        <v>4</v>
      </c>
      <c r="C371" s="31">
        <v>4</v>
      </c>
      <c r="D371" s="31">
        <v>1</v>
      </c>
      <c r="E371" s="31">
        <v>2</v>
      </c>
      <c r="F371" s="31">
        <v>2</v>
      </c>
      <c r="G371" s="31" t="str">
        <f t="shared" si="10"/>
        <v>蛇夫座技能3_1线2号天赋2级</v>
      </c>
      <c r="H371" s="32">
        <f>INDEX(数值规划!$AH$33:$AK$42,(特技天赋!C371-1)*2+特技天赋!D371,特技天赋!E371)</f>
        <v>41</v>
      </c>
      <c r="I371" s="32">
        <f>INDEX(数值规划!$N$32:$Y$231,(((C371-1)*2+(D371-1))*4+(E371-1))*5+F371+1,(INDEX($T$3:$AI$3,B371)-1)*3+1)</f>
        <v>25</v>
      </c>
      <c r="J371" s="32">
        <f>INDEX(数值规划!$N$32:$Y$231,(((C371-1)*2+(D371-1))*4+(E371-1))*5+F371+1,(INDEX($T$3:$AI$3,B371)-1)*3+2)</f>
        <v>25</v>
      </c>
      <c r="K371" s="32">
        <f>INDEX(数值规划!$N$32:$Y$231,(((C371-1)*2+(D371-1))*4+(E371-1))*5+F371+1,(INDEX($T$3:$AI$3,B371)-1)*3+3)</f>
        <v>25</v>
      </c>
      <c r="L371" s="32">
        <f t="shared" si="11"/>
        <v>3</v>
      </c>
      <c r="M371" s="32">
        <f>INDEX(数值规划!$AL$33:$AL$42,(特技天赋!C371-1)*2+特技天赋!D371)</f>
        <v>5</v>
      </c>
      <c r="N371" s="31">
        <v>36</v>
      </c>
      <c r="Q371" s="32">
        <f>IF(特技天赋!F371&gt;0,INDEX(数值规划!$F$32:$F$63,(特技天赋!E371-1)*4+特技天赋!F371),E371)</f>
        <v>36</v>
      </c>
    </row>
    <row r="372" spans="1:17" ht="16.5" x14ac:dyDescent="0.2">
      <c r="A372" s="31">
        <v>369</v>
      </c>
      <c r="B372" s="31">
        <v>4</v>
      </c>
      <c r="C372" s="31">
        <v>4</v>
      </c>
      <c r="D372" s="31">
        <v>1</v>
      </c>
      <c r="E372" s="31">
        <v>2</v>
      </c>
      <c r="F372" s="31">
        <v>3</v>
      </c>
      <c r="G372" s="31" t="str">
        <f t="shared" si="10"/>
        <v>蛇夫座技能3_1线2号天赋3级</v>
      </c>
      <c r="H372" s="32">
        <f>INDEX(数值规划!$AH$33:$AK$42,(特技天赋!C372-1)*2+特技天赋!D372,特技天赋!E372)</f>
        <v>41</v>
      </c>
      <c r="I372" s="32">
        <f>INDEX(数值规划!$N$32:$Y$231,(((C372-1)*2+(D372-1))*4+(E372-1))*5+F372+1,(INDEX($T$3:$AI$3,B372)-1)*3+1)</f>
        <v>30</v>
      </c>
      <c r="J372" s="32">
        <f>INDEX(数值规划!$N$32:$Y$231,(((C372-1)*2+(D372-1))*4+(E372-1))*5+F372+1,(INDEX($T$3:$AI$3,B372)-1)*3+2)</f>
        <v>30</v>
      </c>
      <c r="K372" s="32">
        <f>INDEX(数值规划!$N$32:$Y$231,(((C372-1)*2+(D372-1))*4+(E372-1))*5+F372+1,(INDEX($T$3:$AI$3,B372)-1)*3+3)</f>
        <v>30</v>
      </c>
      <c r="L372" s="32">
        <f t="shared" si="11"/>
        <v>3</v>
      </c>
      <c r="M372" s="32">
        <f>INDEX(数值规划!$AL$33:$AL$42,(特技天赋!C372-1)*2+特技天赋!D372)</f>
        <v>5</v>
      </c>
      <c r="N372" s="31">
        <v>48</v>
      </c>
      <c r="Q372" s="32">
        <f>IF(特技天赋!F372&gt;0,INDEX(数值规划!$F$32:$F$63,(特技天赋!E372-1)*4+特技天赋!F372),E372)</f>
        <v>48</v>
      </c>
    </row>
    <row r="373" spans="1:17" ht="16.5" x14ac:dyDescent="0.2">
      <c r="A373" s="31">
        <v>370</v>
      </c>
      <c r="B373" s="31">
        <v>4</v>
      </c>
      <c r="C373" s="31">
        <v>4</v>
      </c>
      <c r="D373" s="31">
        <v>1</v>
      </c>
      <c r="E373" s="31">
        <v>2</v>
      </c>
      <c r="F373" s="31">
        <v>4</v>
      </c>
      <c r="G373" s="31" t="str">
        <f t="shared" si="10"/>
        <v>蛇夫座技能3_1线2号天赋4级</v>
      </c>
      <c r="H373" s="32">
        <f>INDEX(数值规划!$AH$33:$AK$42,(特技天赋!C373-1)*2+特技天赋!D373,特技天赋!E373)</f>
        <v>41</v>
      </c>
      <c r="I373" s="32">
        <f>INDEX(数值规划!$N$32:$Y$231,(((C373-1)*2+(D373-1))*4+(E373-1))*5+F373+1,(INDEX($T$3:$AI$3,B373)-1)*3+1)</f>
        <v>35</v>
      </c>
      <c r="J373" s="32">
        <f>INDEX(数值规划!$N$32:$Y$231,(((C373-1)*2+(D373-1))*4+(E373-1))*5+F373+1,(INDEX($T$3:$AI$3,B373)-1)*3+2)</f>
        <v>35</v>
      </c>
      <c r="K373" s="32">
        <f>INDEX(数值规划!$N$32:$Y$231,(((C373-1)*2+(D373-1))*4+(E373-1))*5+F373+1,(INDEX($T$3:$AI$3,B373)-1)*3+3)</f>
        <v>35</v>
      </c>
      <c r="L373" s="32">
        <f t="shared" si="11"/>
        <v>3</v>
      </c>
      <c r="M373" s="32">
        <f>INDEX(数值规划!$AL$33:$AL$42,(特技天赋!C373-1)*2+特技天赋!D373)</f>
        <v>5</v>
      </c>
      <c r="N373" s="31">
        <v>72</v>
      </c>
      <c r="Q373" s="32">
        <f>IF(特技天赋!F373&gt;0,INDEX(数值规划!$F$32:$F$63,(特技天赋!E373-1)*4+特技天赋!F373),E373)</f>
        <v>72</v>
      </c>
    </row>
    <row r="374" spans="1:17" ht="16.5" x14ac:dyDescent="0.2">
      <c r="A374" s="31">
        <v>371</v>
      </c>
      <c r="B374" s="31">
        <v>4</v>
      </c>
      <c r="C374" s="31">
        <v>4</v>
      </c>
      <c r="D374" s="31">
        <v>2</v>
      </c>
      <c r="E374" s="31">
        <v>1</v>
      </c>
      <c r="F374" s="31">
        <v>0</v>
      </c>
      <c r="G374" s="31" t="str">
        <f t="shared" si="10"/>
        <v>蛇夫座技能3_2线1号天赋解锁</v>
      </c>
      <c r="H374" s="32">
        <f>INDEX(数值规划!$AH$33:$AK$42,(特技天赋!C374-1)*2+特技天赋!D374,特技天赋!E374)</f>
        <v>31</v>
      </c>
      <c r="I374" s="32">
        <f>INDEX(数值规划!$N$32:$Y$231,(((C374-1)*2+(D374-1))*4+(E374-1))*5+F374+1,(INDEX($T$3:$AI$3,B374)-1)*3+1)</f>
        <v>14</v>
      </c>
      <c r="J374" s="32">
        <f>INDEX(数值规划!$N$32:$Y$231,(((C374-1)*2+(D374-1))*4+(E374-1))*5+F374+1,(INDEX($T$3:$AI$3,B374)-1)*3+2)</f>
        <v>0</v>
      </c>
      <c r="K374" s="32">
        <f>INDEX(数值规划!$N$32:$Y$231,(((C374-1)*2+(D374-1))*4+(E374-1))*5+F374+1,(INDEX($T$3:$AI$3,B374)-1)*3+3)</f>
        <v>14</v>
      </c>
      <c r="L374" s="32">
        <f t="shared" si="11"/>
        <v>2</v>
      </c>
      <c r="M374" s="32">
        <f>INDEX(数值规划!$AL$33:$AL$42,(特技天赋!C374-1)*2+特技天赋!D374)</f>
        <v>6</v>
      </c>
      <c r="N374" s="31">
        <v>1</v>
      </c>
      <c r="Q374" s="32">
        <f>IF(特技天赋!F374&gt;0,INDEX(数值规划!$F$32:$F$63,(特技天赋!E374-1)*4+特技天赋!F374),E374)</f>
        <v>1</v>
      </c>
    </row>
    <row r="375" spans="1:17" ht="16.5" x14ac:dyDescent="0.2">
      <c r="A375" s="31">
        <v>372</v>
      </c>
      <c r="B375" s="31">
        <v>4</v>
      </c>
      <c r="C375" s="31">
        <v>4</v>
      </c>
      <c r="D375" s="31">
        <v>2</v>
      </c>
      <c r="E375" s="31">
        <v>1</v>
      </c>
      <c r="F375" s="31">
        <v>1</v>
      </c>
      <c r="G375" s="31" t="str">
        <f t="shared" si="10"/>
        <v>蛇夫座技能3_2线1号天赋1级</v>
      </c>
      <c r="H375" s="32">
        <f>INDEX(数值规划!$AH$33:$AK$42,(特技天赋!C375-1)*2+特技天赋!D375,特技天赋!E375)</f>
        <v>31</v>
      </c>
      <c r="I375" s="32">
        <f>INDEX(数值规划!$N$32:$Y$231,(((C375-1)*2+(D375-1))*4+(E375-1))*5+F375+1,(INDEX($T$3:$AI$3,B375)-1)*3+1)</f>
        <v>21</v>
      </c>
      <c r="J375" s="32">
        <f>INDEX(数值规划!$N$32:$Y$231,(((C375-1)*2+(D375-1))*4+(E375-1))*5+F375+1,(INDEX($T$3:$AI$3,B375)-1)*3+2)</f>
        <v>0</v>
      </c>
      <c r="K375" s="32">
        <f>INDEX(数值规划!$N$32:$Y$231,(((C375-1)*2+(D375-1))*4+(E375-1))*5+F375+1,(INDEX($T$3:$AI$3,B375)-1)*3+3)</f>
        <v>21</v>
      </c>
      <c r="L375" s="32">
        <f t="shared" si="11"/>
        <v>2</v>
      </c>
      <c r="M375" s="32">
        <f>INDEX(数值规划!$AL$33:$AL$42,(特技天赋!C375-1)*2+特技天赋!D375)</f>
        <v>6</v>
      </c>
      <c r="N375" s="31">
        <v>19</v>
      </c>
      <c r="Q375" s="32">
        <f>IF(特技天赋!F375&gt;0,INDEX(数值规划!$F$32:$F$63,(特技天赋!E375-1)*4+特技天赋!F375),E375)</f>
        <v>19</v>
      </c>
    </row>
    <row r="376" spans="1:17" ht="16.5" x14ac:dyDescent="0.2">
      <c r="A376" s="31">
        <v>373</v>
      </c>
      <c r="B376" s="31">
        <v>4</v>
      </c>
      <c r="C376" s="31">
        <v>4</v>
      </c>
      <c r="D376" s="31">
        <v>2</v>
      </c>
      <c r="E376" s="31">
        <v>1</v>
      </c>
      <c r="F376" s="31">
        <v>2</v>
      </c>
      <c r="G376" s="31" t="str">
        <f t="shared" si="10"/>
        <v>蛇夫座技能3_2线1号天赋2级</v>
      </c>
      <c r="H376" s="32">
        <f>INDEX(数值规划!$AH$33:$AK$42,(特技天赋!C376-1)*2+特技天赋!D376,特技天赋!E376)</f>
        <v>31</v>
      </c>
      <c r="I376" s="32">
        <f>INDEX(数值规划!$N$32:$Y$231,(((C376-1)*2+(D376-1))*4+(E376-1))*5+F376+1,(INDEX($T$3:$AI$3,B376)-1)*3+1)</f>
        <v>28</v>
      </c>
      <c r="J376" s="32">
        <f>INDEX(数值规划!$N$32:$Y$231,(((C376-1)*2+(D376-1))*4+(E376-1))*5+F376+1,(INDEX($T$3:$AI$3,B376)-1)*3+2)</f>
        <v>0</v>
      </c>
      <c r="K376" s="32">
        <f>INDEX(数值规划!$N$32:$Y$231,(((C376-1)*2+(D376-1))*4+(E376-1))*5+F376+1,(INDEX($T$3:$AI$3,B376)-1)*3+3)</f>
        <v>28</v>
      </c>
      <c r="L376" s="32">
        <f t="shared" si="11"/>
        <v>2</v>
      </c>
      <c r="M376" s="32">
        <f>INDEX(数值规划!$AL$33:$AL$42,(特技天赋!C376-1)*2+特技天赋!D376)</f>
        <v>6</v>
      </c>
      <c r="N376" s="31">
        <v>29</v>
      </c>
      <c r="Q376" s="32">
        <f>IF(特技天赋!F376&gt;0,INDEX(数值规划!$F$32:$F$63,(特技天赋!E376-1)*4+特技天赋!F376),E376)</f>
        <v>29</v>
      </c>
    </row>
    <row r="377" spans="1:17" ht="16.5" x14ac:dyDescent="0.2">
      <c r="A377" s="31">
        <v>374</v>
      </c>
      <c r="B377" s="31">
        <v>4</v>
      </c>
      <c r="C377" s="31">
        <v>4</v>
      </c>
      <c r="D377" s="31">
        <v>2</v>
      </c>
      <c r="E377" s="31">
        <v>1</v>
      </c>
      <c r="F377" s="31">
        <v>3</v>
      </c>
      <c r="G377" s="31" t="str">
        <f t="shared" si="10"/>
        <v>蛇夫座技能3_2线1号天赋3级</v>
      </c>
      <c r="H377" s="32">
        <f>INDEX(数值规划!$AH$33:$AK$42,(特技天赋!C377-1)*2+特技天赋!D377,特技天赋!E377)</f>
        <v>31</v>
      </c>
      <c r="I377" s="32">
        <f>INDEX(数值规划!$N$32:$Y$231,(((C377-1)*2+(D377-1))*4+(E377-1))*5+F377+1,(INDEX($T$3:$AI$3,B377)-1)*3+1)</f>
        <v>35</v>
      </c>
      <c r="J377" s="32">
        <f>INDEX(数值规划!$N$32:$Y$231,(((C377-1)*2+(D377-1))*4+(E377-1))*5+F377+1,(INDEX($T$3:$AI$3,B377)-1)*3+2)</f>
        <v>0</v>
      </c>
      <c r="K377" s="32">
        <f>INDEX(数值规划!$N$32:$Y$231,(((C377-1)*2+(D377-1))*4+(E377-1))*5+F377+1,(INDEX($T$3:$AI$3,B377)-1)*3+3)</f>
        <v>35</v>
      </c>
      <c r="L377" s="32">
        <f t="shared" si="11"/>
        <v>2</v>
      </c>
      <c r="M377" s="32">
        <f>INDEX(数值规划!$AL$33:$AL$42,(特技天赋!C377-1)*2+特技天赋!D377)</f>
        <v>6</v>
      </c>
      <c r="N377" s="31">
        <v>38</v>
      </c>
      <c r="Q377" s="32">
        <f>IF(特技天赋!F377&gt;0,INDEX(数值规划!$F$32:$F$63,(特技天赋!E377-1)*4+特技天赋!F377),E377)</f>
        <v>38</v>
      </c>
    </row>
    <row r="378" spans="1:17" ht="16.5" x14ac:dyDescent="0.2">
      <c r="A378" s="31">
        <v>375</v>
      </c>
      <c r="B378" s="31">
        <v>4</v>
      </c>
      <c r="C378" s="31">
        <v>4</v>
      </c>
      <c r="D378" s="31">
        <v>2</v>
      </c>
      <c r="E378" s="31">
        <v>1</v>
      </c>
      <c r="F378" s="31">
        <v>4</v>
      </c>
      <c r="G378" s="31" t="str">
        <f t="shared" si="10"/>
        <v>蛇夫座技能3_2线1号天赋4级</v>
      </c>
      <c r="H378" s="32">
        <f>INDEX(数值规划!$AH$33:$AK$42,(特技天赋!C378-1)*2+特技天赋!D378,特技天赋!E378)</f>
        <v>31</v>
      </c>
      <c r="I378" s="32">
        <f>INDEX(数值规划!$N$32:$Y$231,(((C378-1)*2+(D378-1))*4+(E378-1))*5+F378+1,(INDEX($T$3:$AI$3,B378)-1)*3+1)</f>
        <v>42</v>
      </c>
      <c r="J378" s="32">
        <f>INDEX(数值规划!$N$32:$Y$231,(((C378-1)*2+(D378-1))*4+(E378-1))*5+F378+1,(INDEX($T$3:$AI$3,B378)-1)*3+2)</f>
        <v>0</v>
      </c>
      <c r="K378" s="32">
        <f>INDEX(数值规划!$N$32:$Y$231,(((C378-1)*2+(D378-1))*4+(E378-1))*5+F378+1,(INDEX($T$3:$AI$3,B378)-1)*3+3)</f>
        <v>42</v>
      </c>
      <c r="L378" s="32">
        <f t="shared" si="11"/>
        <v>2</v>
      </c>
      <c r="M378" s="32">
        <f>INDEX(数值规划!$AL$33:$AL$42,(特技天赋!C378-1)*2+特技天赋!D378)</f>
        <v>6</v>
      </c>
      <c r="N378" s="31">
        <v>58</v>
      </c>
      <c r="Q378" s="32">
        <f>IF(特技天赋!F378&gt;0,INDEX(数值规划!$F$32:$F$63,(特技天赋!E378-1)*4+特技天赋!F378),E378)</f>
        <v>58</v>
      </c>
    </row>
    <row r="379" spans="1:17" ht="16.5" x14ac:dyDescent="0.2">
      <c r="A379" s="31">
        <v>376</v>
      </c>
      <c r="B379" s="31">
        <v>4</v>
      </c>
      <c r="C379" s="31">
        <v>4</v>
      </c>
      <c r="D379" s="31">
        <v>2</v>
      </c>
      <c r="E379" s="31">
        <v>2</v>
      </c>
      <c r="F379" s="31">
        <v>0</v>
      </c>
      <c r="G379" s="31" t="str">
        <f t="shared" si="10"/>
        <v>蛇夫座技能3_2线2号天赋解锁</v>
      </c>
      <c r="H379" s="32">
        <f>INDEX(数值规划!$AH$33:$AK$42,(特技天赋!C379-1)*2+特技天赋!D379,特技天赋!E379)</f>
        <v>51</v>
      </c>
      <c r="I379" s="32">
        <f>INDEX(数值规划!$N$32:$Y$231,(((C379-1)*2+(D379-1))*4+(E379-1))*5+F379+1,(INDEX($T$3:$AI$3,B379)-1)*3+1)</f>
        <v>21</v>
      </c>
      <c r="J379" s="32">
        <f>INDEX(数值规划!$N$32:$Y$231,(((C379-1)*2+(D379-1))*4+(E379-1))*5+F379+1,(INDEX($T$3:$AI$3,B379)-1)*3+2)</f>
        <v>0</v>
      </c>
      <c r="K379" s="32">
        <f>INDEX(数值规划!$N$32:$Y$231,(((C379-1)*2+(D379-1))*4+(E379-1))*5+F379+1,(INDEX($T$3:$AI$3,B379)-1)*3+3)</f>
        <v>21</v>
      </c>
      <c r="L379" s="32">
        <f t="shared" si="11"/>
        <v>4</v>
      </c>
      <c r="M379" s="32">
        <f>INDEX(数值规划!$AL$33:$AL$42,(特技天赋!C379-1)*2+特技天赋!D379)</f>
        <v>6</v>
      </c>
      <c r="N379" s="31">
        <v>2</v>
      </c>
      <c r="Q379" s="32">
        <f>IF(特技天赋!F379&gt;0,INDEX(数值规划!$F$32:$F$63,(特技天赋!E379-1)*4+特技天赋!F379),E379)</f>
        <v>2</v>
      </c>
    </row>
    <row r="380" spans="1:17" ht="16.5" x14ac:dyDescent="0.2">
      <c r="A380" s="31">
        <v>377</v>
      </c>
      <c r="B380" s="31">
        <v>4</v>
      </c>
      <c r="C380" s="31">
        <v>4</v>
      </c>
      <c r="D380" s="31">
        <v>2</v>
      </c>
      <c r="E380" s="31">
        <v>2</v>
      </c>
      <c r="F380" s="31">
        <v>1</v>
      </c>
      <c r="G380" s="31" t="str">
        <f t="shared" si="10"/>
        <v>蛇夫座技能3_2线2号天赋1级</v>
      </c>
      <c r="H380" s="32">
        <f>INDEX(数值规划!$AH$33:$AK$42,(特技天赋!C380-1)*2+特技天赋!D380,特技天赋!E380)</f>
        <v>51</v>
      </c>
      <c r="I380" s="32">
        <f>INDEX(数值规划!$N$32:$Y$231,(((C380-1)*2+(D380-1))*4+(E380-1))*5+F380+1,(INDEX($T$3:$AI$3,B380)-1)*3+1)</f>
        <v>28</v>
      </c>
      <c r="J380" s="32">
        <f>INDEX(数值规划!$N$32:$Y$231,(((C380-1)*2+(D380-1))*4+(E380-1))*5+F380+1,(INDEX($T$3:$AI$3,B380)-1)*3+2)</f>
        <v>0</v>
      </c>
      <c r="K380" s="32">
        <f>INDEX(数值规划!$N$32:$Y$231,(((C380-1)*2+(D380-1))*4+(E380-1))*5+F380+1,(INDEX($T$3:$AI$3,B380)-1)*3+3)</f>
        <v>28</v>
      </c>
      <c r="L380" s="32">
        <f t="shared" si="11"/>
        <v>4</v>
      </c>
      <c r="M380" s="32">
        <f>INDEX(数值规划!$AL$33:$AL$42,(特技天赋!C380-1)*2+特技天赋!D380)</f>
        <v>6</v>
      </c>
      <c r="N380" s="31">
        <v>24</v>
      </c>
      <c r="Q380" s="32">
        <f>IF(特技天赋!F380&gt;0,INDEX(数值规划!$F$32:$F$63,(特技天赋!E380-1)*4+特技天赋!F380),E380)</f>
        <v>24</v>
      </c>
    </row>
    <row r="381" spans="1:17" ht="16.5" x14ac:dyDescent="0.2">
      <c r="A381" s="31">
        <v>378</v>
      </c>
      <c r="B381" s="31">
        <v>4</v>
      </c>
      <c r="C381" s="31">
        <v>4</v>
      </c>
      <c r="D381" s="31">
        <v>2</v>
      </c>
      <c r="E381" s="31">
        <v>2</v>
      </c>
      <c r="F381" s="31">
        <v>2</v>
      </c>
      <c r="G381" s="31" t="str">
        <f t="shared" si="10"/>
        <v>蛇夫座技能3_2线2号天赋2级</v>
      </c>
      <c r="H381" s="32">
        <f>INDEX(数值规划!$AH$33:$AK$42,(特技天赋!C381-1)*2+特技天赋!D381,特技天赋!E381)</f>
        <v>51</v>
      </c>
      <c r="I381" s="32">
        <f>INDEX(数值规划!$N$32:$Y$231,(((C381-1)*2+(D381-1))*4+(E381-1))*5+F381+1,(INDEX($T$3:$AI$3,B381)-1)*3+1)</f>
        <v>35</v>
      </c>
      <c r="J381" s="32">
        <f>INDEX(数值规划!$N$32:$Y$231,(((C381-1)*2+(D381-1))*4+(E381-1))*5+F381+1,(INDEX($T$3:$AI$3,B381)-1)*3+2)</f>
        <v>0</v>
      </c>
      <c r="K381" s="32">
        <f>INDEX(数值规划!$N$32:$Y$231,(((C381-1)*2+(D381-1))*4+(E381-1))*5+F381+1,(INDEX($T$3:$AI$3,B381)-1)*3+3)</f>
        <v>35</v>
      </c>
      <c r="L381" s="32">
        <f t="shared" si="11"/>
        <v>4</v>
      </c>
      <c r="M381" s="32">
        <f>INDEX(数值规划!$AL$33:$AL$42,(特技天赋!C381-1)*2+特技天赋!D381)</f>
        <v>6</v>
      </c>
      <c r="N381" s="31">
        <v>36</v>
      </c>
      <c r="Q381" s="32">
        <f>IF(特技天赋!F381&gt;0,INDEX(数值规划!$F$32:$F$63,(特技天赋!E381-1)*4+特技天赋!F381),E381)</f>
        <v>36</v>
      </c>
    </row>
    <row r="382" spans="1:17" ht="16.5" x14ac:dyDescent="0.2">
      <c r="A382" s="31">
        <v>379</v>
      </c>
      <c r="B382" s="31">
        <v>4</v>
      </c>
      <c r="C382" s="31">
        <v>4</v>
      </c>
      <c r="D382" s="31">
        <v>2</v>
      </c>
      <c r="E382" s="31">
        <v>2</v>
      </c>
      <c r="F382" s="31">
        <v>3</v>
      </c>
      <c r="G382" s="31" t="str">
        <f t="shared" si="10"/>
        <v>蛇夫座技能3_2线2号天赋3级</v>
      </c>
      <c r="H382" s="32">
        <f>INDEX(数值规划!$AH$33:$AK$42,(特技天赋!C382-1)*2+特技天赋!D382,特技天赋!E382)</f>
        <v>51</v>
      </c>
      <c r="I382" s="32">
        <f>INDEX(数值规划!$N$32:$Y$231,(((C382-1)*2+(D382-1))*4+(E382-1))*5+F382+1,(INDEX($T$3:$AI$3,B382)-1)*3+1)</f>
        <v>42</v>
      </c>
      <c r="J382" s="32">
        <f>INDEX(数值规划!$N$32:$Y$231,(((C382-1)*2+(D382-1))*4+(E382-1))*5+F382+1,(INDEX($T$3:$AI$3,B382)-1)*3+2)</f>
        <v>0</v>
      </c>
      <c r="K382" s="32">
        <f>INDEX(数值规划!$N$32:$Y$231,(((C382-1)*2+(D382-1))*4+(E382-1))*5+F382+1,(INDEX($T$3:$AI$3,B382)-1)*3+3)</f>
        <v>42</v>
      </c>
      <c r="L382" s="32">
        <f t="shared" si="11"/>
        <v>4</v>
      </c>
      <c r="M382" s="32">
        <f>INDEX(数值规划!$AL$33:$AL$42,(特技天赋!C382-1)*2+特技天赋!D382)</f>
        <v>6</v>
      </c>
      <c r="N382" s="31">
        <v>48</v>
      </c>
      <c r="Q382" s="32">
        <f>IF(特技天赋!F382&gt;0,INDEX(数值规划!$F$32:$F$63,(特技天赋!E382-1)*4+特技天赋!F382),E382)</f>
        <v>48</v>
      </c>
    </row>
    <row r="383" spans="1:17" ht="16.5" x14ac:dyDescent="0.2">
      <c r="A383" s="31">
        <v>380</v>
      </c>
      <c r="B383" s="31">
        <v>4</v>
      </c>
      <c r="C383" s="31">
        <v>4</v>
      </c>
      <c r="D383" s="31">
        <v>2</v>
      </c>
      <c r="E383" s="31">
        <v>2</v>
      </c>
      <c r="F383" s="31">
        <v>4</v>
      </c>
      <c r="G383" s="31" t="str">
        <f t="shared" si="10"/>
        <v>蛇夫座技能3_2线2号天赋4级</v>
      </c>
      <c r="H383" s="32">
        <f>INDEX(数值规划!$AH$33:$AK$42,(特技天赋!C383-1)*2+特技天赋!D383,特技天赋!E383)</f>
        <v>51</v>
      </c>
      <c r="I383" s="32">
        <f>INDEX(数值规划!$N$32:$Y$231,(((C383-1)*2+(D383-1))*4+(E383-1))*5+F383+1,(INDEX($T$3:$AI$3,B383)-1)*3+1)</f>
        <v>49</v>
      </c>
      <c r="J383" s="32">
        <f>INDEX(数值规划!$N$32:$Y$231,(((C383-1)*2+(D383-1))*4+(E383-1))*5+F383+1,(INDEX($T$3:$AI$3,B383)-1)*3+2)</f>
        <v>0</v>
      </c>
      <c r="K383" s="32">
        <f>INDEX(数值规划!$N$32:$Y$231,(((C383-1)*2+(D383-1))*4+(E383-1))*5+F383+1,(INDEX($T$3:$AI$3,B383)-1)*3+3)</f>
        <v>49</v>
      </c>
      <c r="L383" s="32">
        <f t="shared" si="11"/>
        <v>4</v>
      </c>
      <c r="M383" s="32">
        <f>INDEX(数值规划!$AL$33:$AL$42,(特技天赋!C383-1)*2+特技天赋!D383)</f>
        <v>6</v>
      </c>
      <c r="N383" s="31">
        <v>72</v>
      </c>
      <c r="Q383" s="32">
        <f>IF(特技天赋!F383&gt;0,INDEX(数值规划!$F$32:$F$63,(特技天赋!E383-1)*4+特技天赋!F383),E383)</f>
        <v>72</v>
      </c>
    </row>
    <row r="384" spans="1:17" ht="16.5" x14ac:dyDescent="0.2">
      <c r="A384" s="31">
        <v>381</v>
      </c>
      <c r="B384" s="31">
        <v>4</v>
      </c>
      <c r="C384" s="31">
        <v>5</v>
      </c>
      <c r="D384" s="31">
        <v>1</v>
      </c>
      <c r="E384" s="31">
        <v>1</v>
      </c>
      <c r="F384" s="31">
        <v>0</v>
      </c>
      <c r="G384" s="31" t="str">
        <f t="shared" si="10"/>
        <v>蛇夫座大招_1线1号天赋解锁</v>
      </c>
      <c r="H384" s="32">
        <f>INDEX(数值规划!$AH$33:$AK$42,(特技天赋!C384-1)*2+特技天赋!D384,特技天赋!E384)</f>
        <v>23</v>
      </c>
      <c r="I384" s="32">
        <f>INDEX(数值规划!$N$32:$Y$231,(((C384-1)*2+(D384-1))*4+(E384-1))*5+F384+1,(INDEX($T$3:$AI$3,B384)-1)*3+1)</f>
        <v>12</v>
      </c>
      <c r="J384" s="32">
        <f>INDEX(数值规划!$N$32:$Y$231,(((C384-1)*2+(D384-1))*4+(E384-1))*5+F384+1,(INDEX($T$3:$AI$3,B384)-1)*3+2)</f>
        <v>12</v>
      </c>
      <c r="K384" s="32">
        <f>INDEX(数值规划!$N$32:$Y$231,(((C384-1)*2+(D384-1))*4+(E384-1))*5+F384+1,(INDEX($T$3:$AI$3,B384)-1)*3+3)</f>
        <v>12</v>
      </c>
      <c r="L384" s="32">
        <f t="shared" si="11"/>
        <v>1</v>
      </c>
      <c r="M384" s="32">
        <f>INDEX(数值规划!$AL$33:$AL$42,(特技天赋!C384-1)*2+特技天赋!D384)</f>
        <v>6</v>
      </c>
      <c r="N384" s="31">
        <v>1</v>
      </c>
      <c r="Q384" s="32">
        <f>IF(特技天赋!F384&gt;0,INDEX(数值规划!$F$32:$F$63,(特技天赋!E384-1)*4+特技天赋!F384),E384)</f>
        <v>1</v>
      </c>
    </row>
    <row r="385" spans="1:17" ht="16.5" x14ac:dyDescent="0.2">
      <c r="A385" s="31">
        <v>382</v>
      </c>
      <c r="B385" s="31">
        <v>4</v>
      </c>
      <c r="C385" s="31">
        <v>5</v>
      </c>
      <c r="D385" s="31">
        <v>1</v>
      </c>
      <c r="E385" s="31">
        <v>1</v>
      </c>
      <c r="F385" s="31">
        <v>1</v>
      </c>
      <c r="G385" s="31" t="str">
        <f t="shared" si="10"/>
        <v>蛇夫座大招_1线1号天赋1级</v>
      </c>
      <c r="H385" s="32">
        <f>INDEX(数值规划!$AH$33:$AK$42,(特技天赋!C385-1)*2+特技天赋!D385,特技天赋!E385)</f>
        <v>23</v>
      </c>
      <c r="I385" s="32">
        <f>INDEX(数值规划!$N$32:$Y$231,(((C385-1)*2+(D385-1))*4+(E385-1))*5+F385+1,(INDEX($T$3:$AI$3,B385)-1)*3+1)</f>
        <v>18</v>
      </c>
      <c r="J385" s="32">
        <f>INDEX(数值规划!$N$32:$Y$231,(((C385-1)*2+(D385-1))*4+(E385-1))*5+F385+1,(INDEX($T$3:$AI$3,B385)-1)*3+2)</f>
        <v>18</v>
      </c>
      <c r="K385" s="32">
        <f>INDEX(数值规划!$N$32:$Y$231,(((C385-1)*2+(D385-1))*4+(E385-1))*5+F385+1,(INDEX($T$3:$AI$3,B385)-1)*3+3)</f>
        <v>18</v>
      </c>
      <c r="L385" s="32">
        <f t="shared" si="11"/>
        <v>1</v>
      </c>
      <c r="M385" s="32">
        <f>INDEX(数值规划!$AL$33:$AL$42,(特技天赋!C385-1)*2+特技天赋!D385)</f>
        <v>6</v>
      </c>
      <c r="N385" s="31">
        <v>19</v>
      </c>
      <c r="Q385" s="32">
        <f>IF(特技天赋!F385&gt;0,INDEX(数值规划!$F$32:$F$63,(特技天赋!E385-1)*4+特技天赋!F385),E385)</f>
        <v>19</v>
      </c>
    </row>
    <row r="386" spans="1:17" ht="16.5" x14ac:dyDescent="0.2">
      <c r="A386" s="31">
        <v>383</v>
      </c>
      <c r="B386" s="31">
        <v>4</v>
      </c>
      <c r="C386" s="31">
        <v>5</v>
      </c>
      <c r="D386" s="31">
        <v>1</v>
      </c>
      <c r="E386" s="31">
        <v>1</v>
      </c>
      <c r="F386" s="31">
        <v>2</v>
      </c>
      <c r="G386" s="31" t="str">
        <f t="shared" si="10"/>
        <v>蛇夫座大招_1线1号天赋2级</v>
      </c>
      <c r="H386" s="32">
        <f>INDEX(数值规划!$AH$33:$AK$42,(特技天赋!C386-1)*2+特技天赋!D386,特技天赋!E386)</f>
        <v>23</v>
      </c>
      <c r="I386" s="32">
        <f>INDEX(数值规划!$N$32:$Y$231,(((C386-1)*2+(D386-1))*4+(E386-1))*5+F386+1,(INDEX($T$3:$AI$3,B386)-1)*3+1)</f>
        <v>24</v>
      </c>
      <c r="J386" s="32">
        <f>INDEX(数值规划!$N$32:$Y$231,(((C386-1)*2+(D386-1))*4+(E386-1))*5+F386+1,(INDEX($T$3:$AI$3,B386)-1)*3+2)</f>
        <v>24</v>
      </c>
      <c r="K386" s="32">
        <f>INDEX(数值规划!$N$32:$Y$231,(((C386-1)*2+(D386-1))*4+(E386-1))*5+F386+1,(INDEX($T$3:$AI$3,B386)-1)*3+3)</f>
        <v>24</v>
      </c>
      <c r="L386" s="32">
        <f t="shared" si="11"/>
        <v>1</v>
      </c>
      <c r="M386" s="32">
        <f>INDEX(数值规划!$AL$33:$AL$42,(特技天赋!C386-1)*2+特技天赋!D386)</f>
        <v>6</v>
      </c>
      <c r="N386" s="31">
        <v>29</v>
      </c>
      <c r="Q386" s="32">
        <f>IF(特技天赋!F386&gt;0,INDEX(数值规划!$F$32:$F$63,(特技天赋!E386-1)*4+特技天赋!F386),E386)</f>
        <v>29</v>
      </c>
    </row>
    <row r="387" spans="1:17" ht="16.5" x14ac:dyDescent="0.2">
      <c r="A387" s="31">
        <v>384</v>
      </c>
      <c r="B387" s="31">
        <v>4</v>
      </c>
      <c r="C387" s="31">
        <v>5</v>
      </c>
      <c r="D387" s="31">
        <v>1</v>
      </c>
      <c r="E387" s="31">
        <v>1</v>
      </c>
      <c r="F387" s="31">
        <v>3</v>
      </c>
      <c r="G387" s="31" t="str">
        <f t="shared" si="10"/>
        <v>蛇夫座大招_1线1号天赋3级</v>
      </c>
      <c r="H387" s="32">
        <f>INDEX(数值规划!$AH$33:$AK$42,(特技天赋!C387-1)*2+特技天赋!D387,特技天赋!E387)</f>
        <v>23</v>
      </c>
      <c r="I387" s="32">
        <f>INDEX(数值规划!$N$32:$Y$231,(((C387-1)*2+(D387-1))*4+(E387-1))*5+F387+1,(INDEX($T$3:$AI$3,B387)-1)*3+1)</f>
        <v>30</v>
      </c>
      <c r="J387" s="32">
        <f>INDEX(数值规划!$N$32:$Y$231,(((C387-1)*2+(D387-1))*4+(E387-1))*5+F387+1,(INDEX($T$3:$AI$3,B387)-1)*3+2)</f>
        <v>30</v>
      </c>
      <c r="K387" s="32">
        <f>INDEX(数值规划!$N$32:$Y$231,(((C387-1)*2+(D387-1))*4+(E387-1))*5+F387+1,(INDEX($T$3:$AI$3,B387)-1)*3+3)</f>
        <v>30</v>
      </c>
      <c r="L387" s="32">
        <f t="shared" si="11"/>
        <v>1</v>
      </c>
      <c r="M387" s="32">
        <f>INDEX(数值规划!$AL$33:$AL$42,(特技天赋!C387-1)*2+特技天赋!D387)</f>
        <v>6</v>
      </c>
      <c r="N387" s="31">
        <v>38</v>
      </c>
      <c r="Q387" s="32">
        <f>IF(特技天赋!F387&gt;0,INDEX(数值规划!$F$32:$F$63,(特技天赋!E387-1)*4+特技天赋!F387),E387)</f>
        <v>38</v>
      </c>
    </row>
    <row r="388" spans="1:17" ht="16.5" x14ac:dyDescent="0.2">
      <c r="A388" s="31">
        <v>385</v>
      </c>
      <c r="B388" s="31">
        <v>4</v>
      </c>
      <c r="C388" s="31">
        <v>5</v>
      </c>
      <c r="D388" s="31">
        <v>1</v>
      </c>
      <c r="E388" s="31">
        <v>1</v>
      </c>
      <c r="F388" s="31">
        <v>4</v>
      </c>
      <c r="G388" s="31" t="str">
        <f t="shared" si="10"/>
        <v>蛇夫座大招_1线1号天赋4级</v>
      </c>
      <c r="H388" s="32">
        <f>INDEX(数值规划!$AH$33:$AK$42,(特技天赋!C388-1)*2+特技天赋!D388,特技天赋!E388)</f>
        <v>23</v>
      </c>
      <c r="I388" s="32">
        <f>INDEX(数值规划!$N$32:$Y$231,(((C388-1)*2+(D388-1))*4+(E388-1))*5+F388+1,(INDEX($T$3:$AI$3,B388)-1)*3+1)</f>
        <v>36</v>
      </c>
      <c r="J388" s="32">
        <f>INDEX(数值规划!$N$32:$Y$231,(((C388-1)*2+(D388-1))*4+(E388-1))*5+F388+1,(INDEX($T$3:$AI$3,B388)-1)*3+2)</f>
        <v>36</v>
      </c>
      <c r="K388" s="32">
        <f>INDEX(数值规划!$N$32:$Y$231,(((C388-1)*2+(D388-1))*4+(E388-1))*5+F388+1,(INDEX($T$3:$AI$3,B388)-1)*3+3)</f>
        <v>36</v>
      </c>
      <c r="L388" s="32">
        <f t="shared" si="11"/>
        <v>1</v>
      </c>
      <c r="M388" s="32">
        <f>INDEX(数值规划!$AL$33:$AL$42,(特技天赋!C388-1)*2+特技天赋!D388)</f>
        <v>6</v>
      </c>
      <c r="N388" s="31">
        <v>58</v>
      </c>
      <c r="Q388" s="32">
        <f>IF(特技天赋!F388&gt;0,INDEX(数值规划!$F$32:$F$63,(特技天赋!E388-1)*4+特技天赋!F388),E388)</f>
        <v>58</v>
      </c>
    </row>
    <row r="389" spans="1:17" ht="16.5" x14ac:dyDescent="0.2">
      <c r="A389" s="31">
        <v>386</v>
      </c>
      <c r="B389" s="31">
        <v>4</v>
      </c>
      <c r="C389" s="31">
        <v>5</v>
      </c>
      <c r="D389" s="31">
        <v>1</v>
      </c>
      <c r="E389" s="31">
        <v>2</v>
      </c>
      <c r="F389" s="31">
        <v>0</v>
      </c>
      <c r="G389" s="31" t="str">
        <f t="shared" ref="G389:G452" si="12">INDEX($T$4:$AI$4,B389)&amp;INDEX($T$5:$X$5,C389)&amp;"_"&amp;D389&amp;"线"&amp;E389&amp;"号天赋"&amp;IF(F389&gt;0,F389&amp;"级","解锁")</f>
        <v>蛇夫座大招_1线2号天赋解锁</v>
      </c>
      <c r="H389" s="32">
        <f>INDEX(数值规划!$AH$33:$AK$42,(特技天赋!C389-1)*2+特技天赋!D389,特技天赋!E389)</f>
        <v>43</v>
      </c>
      <c r="I389" s="32">
        <f>INDEX(数值规划!$N$32:$Y$231,(((C389-1)*2+(D389-1))*4+(E389-1))*5+F389+1,(INDEX($T$3:$AI$3,B389)-1)*3+1)</f>
        <v>18</v>
      </c>
      <c r="J389" s="32">
        <f>INDEX(数值规划!$N$32:$Y$231,(((C389-1)*2+(D389-1))*4+(E389-1))*5+F389+1,(INDEX($T$3:$AI$3,B389)-1)*3+2)</f>
        <v>18</v>
      </c>
      <c r="K389" s="32">
        <f>INDEX(数值规划!$N$32:$Y$231,(((C389-1)*2+(D389-1))*4+(E389-1))*5+F389+1,(INDEX($T$3:$AI$3,B389)-1)*3+3)</f>
        <v>18</v>
      </c>
      <c r="L389" s="32">
        <f t="shared" ref="L389:L452" si="13">(E389-1)*2+D389</f>
        <v>3</v>
      </c>
      <c r="M389" s="32">
        <f>INDEX(数值规划!$AL$33:$AL$42,(特技天赋!C389-1)*2+特技天赋!D389)</f>
        <v>6</v>
      </c>
      <c r="N389" s="31">
        <v>2</v>
      </c>
      <c r="Q389" s="32">
        <f>IF(特技天赋!F389&gt;0,INDEX(数值规划!$F$32:$F$63,(特技天赋!E389-1)*4+特技天赋!F389),E389)</f>
        <v>2</v>
      </c>
    </row>
    <row r="390" spans="1:17" ht="16.5" x14ac:dyDescent="0.2">
      <c r="A390" s="31">
        <v>387</v>
      </c>
      <c r="B390" s="31">
        <v>4</v>
      </c>
      <c r="C390" s="31">
        <v>5</v>
      </c>
      <c r="D390" s="31">
        <v>1</v>
      </c>
      <c r="E390" s="31">
        <v>2</v>
      </c>
      <c r="F390" s="31">
        <v>1</v>
      </c>
      <c r="G390" s="31" t="str">
        <f t="shared" si="12"/>
        <v>蛇夫座大招_1线2号天赋1级</v>
      </c>
      <c r="H390" s="32">
        <f>INDEX(数值规划!$AH$33:$AK$42,(特技天赋!C390-1)*2+特技天赋!D390,特技天赋!E390)</f>
        <v>43</v>
      </c>
      <c r="I390" s="32">
        <f>INDEX(数值规划!$N$32:$Y$231,(((C390-1)*2+(D390-1))*4+(E390-1))*5+F390+1,(INDEX($T$3:$AI$3,B390)-1)*3+1)</f>
        <v>24</v>
      </c>
      <c r="J390" s="32">
        <f>INDEX(数值规划!$N$32:$Y$231,(((C390-1)*2+(D390-1))*4+(E390-1))*5+F390+1,(INDEX($T$3:$AI$3,B390)-1)*3+2)</f>
        <v>24</v>
      </c>
      <c r="K390" s="32">
        <f>INDEX(数值规划!$N$32:$Y$231,(((C390-1)*2+(D390-1))*4+(E390-1))*5+F390+1,(INDEX($T$3:$AI$3,B390)-1)*3+3)</f>
        <v>24</v>
      </c>
      <c r="L390" s="32">
        <f t="shared" si="13"/>
        <v>3</v>
      </c>
      <c r="M390" s="32">
        <f>INDEX(数值规划!$AL$33:$AL$42,(特技天赋!C390-1)*2+特技天赋!D390)</f>
        <v>6</v>
      </c>
      <c r="N390" s="31">
        <v>24</v>
      </c>
      <c r="Q390" s="32">
        <f>IF(特技天赋!F390&gt;0,INDEX(数值规划!$F$32:$F$63,(特技天赋!E390-1)*4+特技天赋!F390),E390)</f>
        <v>24</v>
      </c>
    </row>
    <row r="391" spans="1:17" ht="16.5" x14ac:dyDescent="0.2">
      <c r="A391" s="31">
        <v>388</v>
      </c>
      <c r="B391" s="31">
        <v>4</v>
      </c>
      <c r="C391" s="31">
        <v>5</v>
      </c>
      <c r="D391" s="31">
        <v>1</v>
      </c>
      <c r="E391" s="31">
        <v>2</v>
      </c>
      <c r="F391" s="31">
        <v>2</v>
      </c>
      <c r="G391" s="31" t="str">
        <f t="shared" si="12"/>
        <v>蛇夫座大招_1线2号天赋2级</v>
      </c>
      <c r="H391" s="32">
        <f>INDEX(数值规划!$AH$33:$AK$42,(特技天赋!C391-1)*2+特技天赋!D391,特技天赋!E391)</f>
        <v>43</v>
      </c>
      <c r="I391" s="32">
        <f>INDEX(数值规划!$N$32:$Y$231,(((C391-1)*2+(D391-1))*4+(E391-1))*5+F391+1,(INDEX($T$3:$AI$3,B391)-1)*3+1)</f>
        <v>30</v>
      </c>
      <c r="J391" s="32">
        <f>INDEX(数值规划!$N$32:$Y$231,(((C391-1)*2+(D391-1))*4+(E391-1))*5+F391+1,(INDEX($T$3:$AI$3,B391)-1)*3+2)</f>
        <v>30</v>
      </c>
      <c r="K391" s="32">
        <f>INDEX(数值规划!$N$32:$Y$231,(((C391-1)*2+(D391-1))*4+(E391-1))*5+F391+1,(INDEX($T$3:$AI$3,B391)-1)*3+3)</f>
        <v>30</v>
      </c>
      <c r="L391" s="32">
        <f t="shared" si="13"/>
        <v>3</v>
      </c>
      <c r="M391" s="32">
        <f>INDEX(数值规划!$AL$33:$AL$42,(特技天赋!C391-1)*2+特技天赋!D391)</f>
        <v>6</v>
      </c>
      <c r="N391" s="31">
        <v>36</v>
      </c>
      <c r="Q391" s="32">
        <f>IF(特技天赋!F391&gt;0,INDEX(数值规划!$F$32:$F$63,(特技天赋!E391-1)*4+特技天赋!F391),E391)</f>
        <v>36</v>
      </c>
    </row>
    <row r="392" spans="1:17" ht="16.5" x14ac:dyDescent="0.2">
      <c r="A392" s="31">
        <v>389</v>
      </c>
      <c r="B392" s="31">
        <v>4</v>
      </c>
      <c r="C392" s="31">
        <v>5</v>
      </c>
      <c r="D392" s="31">
        <v>1</v>
      </c>
      <c r="E392" s="31">
        <v>2</v>
      </c>
      <c r="F392" s="31">
        <v>3</v>
      </c>
      <c r="G392" s="31" t="str">
        <f t="shared" si="12"/>
        <v>蛇夫座大招_1线2号天赋3级</v>
      </c>
      <c r="H392" s="32">
        <f>INDEX(数值规划!$AH$33:$AK$42,(特技天赋!C392-1)*2+特技天赋!D392,特技天赋!E392)</f>
        <v>43</v>
      </c>
      <c r="I392" s="32">
        <f>INDEX(数值规划!$N$32:$Y$231,(((C392-1)*2+(D392-1))*4+(E392-1))*5+F392+1,(INDEX($T$3:$AI$3,B392)-1)*3+1)</f>
        <v>36</v>
      </c>
      <c r="J392" s="32">
        <f>INDEX(数值规划!$N$32:$Y$231,(((C392-1)*2+(D392-1))*4+(E392-1))*5+F392+1,(INDEX($T$3:$AI$3,B392)-1)*3+2)</f>
        <v>36</v>
      </c>
      <c r="K392" s="32">
        <f>INDEX(数值规划!$N$32:$Y$231,(((C392-1)*2+(D392-1))*4+(E392-1))*5+F392+1,(INDEX($T$3:$AI$3,B392)-1)*3+3)</f>
        <v>36</v>
      </c>
      <c r="L392" s="32">
        <f t="shared" si="13"/>
        <v>3</v>
      </c>
      <c r="M392" s="32">
        <f>INDEX(数值规划!$AL$33:$AL$42,(特技天赋!C392-1)*2+特技天赋!D392)</f>
        <v>6</v>
      </c>
      <c r="N392" s="31">
        <v>48</v>
      </c>
      <c r="Q392" s="32">
        <f>IF(特技天赋!F392&gt;0,INDEX(数值规划!$F$32:$F$63,(特技天赋!E392-1)*4+特技天赋!F392),E392)</f>
        <v>48</v>
      </c>
    </row>
    <row r="393" spans="1:17" ht="16.5" x14ac:dyDescent="0.2">
      <c r="A393" s="31">
        <v>390</v>
      </c>
      <c r="B393" s="31">
        <v>4</v>
      </c>
      <c r="C393" s="31">
        <v>5</v>
      </c>
      <c r="D393" s="31">
        <v>1</v>
      </c>
      <c r="E393" s="31">
        <v>2</v>
      </c>
      <c r="F393" s="31">
        <v>4</v>
      </c>
      <c r="G393" s="31" t="str">
        <f t="shared" si="12"/>
        <v>蛇夫座大招_1线2号天赋4级</v>
      </c>
      <c r="H393" s="32">
        <f>INDEX(数值规划!$AH$33:$AK$42,(特技天赋!C393-1)*2+特技天赋!D393,特技天赋!E393)</f>
        <v>43</v>
      </c>
      <c r="I393" s="32">
        <f>INDEX(数值规划!$N$32:$Y$231,(((C393-1)*2+(D393-1))*4+(E393-1))*5+F393+1,(INDEX($T$3:$AI$3,B393)-1)*3+1)</f>
        <v>42</v>
      </c>
      <c r="J393" s="32">
        <f>INDEX(数值规划!$N$32:$Y$231,(((C393-1)*2+(D393-1))*4+(E393-1))*5+F393+1,(INDEX($T$3:$AI$3,B393)-1)*3+2)</f>
        <v>42</v>
      </c>
      <c r="K393" s="32">
        <f>INDEX(数值规划!$N$32:$Y$231,(((C393-1)*2+(D393-1))*4+(E393-1))*5+F393+1,(INDEX($T$3:$AI$3,B393)-1)*3+3)</f>
        <v>42</v>
      </c>
      <c r="L393" s="32">
        <f t="shared" si="13"/>
        <v>3</v>
      </c>
      <c r="M393" s="32">
        <f>INDEX(数值规划!$AL$33:$AL$42,(特技天赋!C393-1)*2+特技天赋!D393)</f>
        <v>6</v>
      </c>
      <c r="N393" s="31">
        <v>72</v>
      </c>
      <c r="Q393" s="32">
        <f>IF(特技天赋!F393&gt;0,INDEX(数值规划!$F$32:$F$63,(特技天赋!E393-1)*4+特技天赋!F393),E393)</f>
        <v>72</v>
      </c>
    </row>
    <row r="394" spans="1:17" ht="16.5" x14ac:dyDescent="0.2">
      <c r="A394" s="31">
        <v>391</v>
      </c>
      <c r="B394" s="31">
        <v>4</v>
      </c>
      <c r="C394" s="31">
        <v>5</v>
      </c>
      <c r="D394" s="31">
        <v>2</v>
      </c>
      <c r="E394" s="31">
        <v>1</v>
      </c>
      <c r="F394" s="31">
        <v>0</v>
      </c>
      <c r="G394" s="31" t="str">
        <f t="shared" si="12"/>
        <v>蛇夫座大招_2线1号天赋解锁</v>
      </c>
      <c r="H394" s="32">
        <f>INDEX(数值规划!$AH$33:$AK$42,(特技天赋!C394-1)*2+特技天赋!D394,特技天赋!E394)</f>
        <v>33</v>
      </c>
      <c r="I394" s="32">
        <f>INDEX(数值规划!$N$32:$Y$231,(((C394-1)*2+(D394-1))*4+(E394-1))*5+F394+1,(INDEX($T$3:$AI$3,B394)-1)*3+1)</f>
        <v>12</v>
      </c>
      <c r="J394" s="32">
        <f>INDEX(数值规划!$N$32:$Y$231,(((C394-1)*2+(D394-1))*4+(E394-1))*5+F394+1,(INDEX($T$3:$AI$3,B394)-1)*3+2)</f>
        <v>12</v>
      </c>
      <c r="K394" s="32">
        <f>INDEX(数值规划!$N$32:$Y$231,(((C394-1)*2+(D394-1))*4+(E394-1))*5+F394+1,(INDEX($T$3:$AI$3,B394)-1)*3+3)</f>
        <v>12</v>
      </c>
      <c r="L394" s="32">
        <f t="shared" si="13"/>
        <v>2</v>
      </c>
      <c r="M394" s="32">
        <f>INDEX(数值规划!$AL$33:$AL$42,(特技天赋!C394-1)*2+特技天赋!D394)</f>
        <v>2</v>
      </c>
      <c r="N394" s="31">
        <v>1</v>
      </c>
      <c r="Q394" s="32">
        <f>IF(特技天赋!F394&gt;0,INDEX(数值规划!$F$32:$F$63,(特技天赋!E394-1)*4+特技天赋!F394),E394)</f>
        <v>1</v>
      </c>
    </row>
    <row r="395" spans="1:17" ht="16.5" x14ac:dyDescent="0.2">
      <c r="A395" s="31">
        <v>392</v>
      </c>
      <c r="B395" s="31">
        <v>4</v>
      </c>
      <c r="C395" s="31">
        <v>5</v>
      </c>
      <c r="D395" s="31">
        <v>2</v>
      </c>
      <c r="E395" s="31">
        <v>1</v>
      </c>
      <c r="F395" s="31">
        <v>1</v>
      </c>
      <c r="G395" s="31" t="str">
        <f t="shared" si="12"/>
        <v>蛇夫座大招_2线1号天赋1级</v>
      </c>
      <c r="H395" s="32">
        <f>INDEX(数值规划!$AH$33:$AK$42,(特技天赋!C395-1)*2+特技天赋!D395,特技天赋!E395)</f>
        <v>33</v>
      </c>
      <c r="I395" s="32">
        <f>INDEX(数值规划!$N$32:$Y$231,(((C395-1)*2+(D395-1))*4+(E395-1))*5+F395+1,(INDEX($T$3:$AI$3,B395)-1)*3+1)</f>
        <v>18</v>
      </c>
      <c r="J395" s="32">
        <f>INDEX(数值规划!$N$32:$Y$231,(((C395-1)*2+(D395-1))*4+(E395-1))*5+F395+1,(INDEX($T$3:$AI$3,B395)-1)*3+2)</f>
        <v>18</v>
      </c>
      <c r="K395" s="32">
        <f>INDEX(数值规划!$N$32:$Y$231,(((C395-1)*2+(D395-1))*4+(E395-1))*5+F395+1,(INDEX($T$3:$AI$3,B395)-1)*3+3)</f>
        <v>18</v>
      </c>
      <c r="L395" s="32">
        <f t="shared" si="13"/>
        <v>2</v>
      </c>
      <c r="M395" s="32">
        <f>INDEX(数值规划!$AL$33:$AL$42,(特技天赋!C395-1)*2+特技天赋!D395)</f>
        <v>2</v>
      </c>
      <c r="N395" s="31">
        <v>19</v>
      </c>
      <c r="Q395" s="32">
        <f>IF(特技天赋!F395&gt;0,INDEX(数值规划!$F$32:$F$63,(特技天赋!E395-1)*4+特技天赋!F395),E395)</f>
        <v>19</v>
      </c>
    </row>
    <row r="396" spans="1:17" ht="16.5" x14ac:dyDescent="0.2">
      <c r="A396" s="31">
        <v>393</v>
      </c>
      <c r="B396" s="31">
        <v>4</v>
      </c>
      <c r="C396" s="31">
        <v>5</v>
      </c>
      <c r="D396" s="31">
        <v>2</v>
      </c>
      <c r="E396" s="31">
        <v>1</v>
      </c>
      <c r="F396" s="31">
        <v>2</v>
      </c>
      <c r="G396" s="31" t="str">
        <f t="shared" si="12"/>
        <v>蛇夫座大招_2线1号天赋2级</v>
      </c>
      <c r="H396" s="32">
        <f>INDEX(数值规划!$AH$33:$AK$42,(特技天赋!C396-1)*2+特技天赋!D396,特技天赋!E396)</f>
        <v>33</v>
      </c>
      <c r="I396" s="32">
        <f>INDEX(数值规划!$N$32:$Y$231,(((C396-1)*2+(D396-1))*4+(E396-1))*5+F396+1,(INDEX($T$3:$AI$3,B396)-1)*3+1)</f>
        <v>24</v>
      </c>
      <c r="J396" s="32">
        <f>INDEX(数值规划!$N$32:$Y$231,(((C396-1)*2+(D396-1))*4+(E396-1))*5+F396+1,(INDEX($T$3:$AI$3,B396)-1)*3+2)</f>
        <v>24</v>
      </c>
      <c r="K396" s="32">
        <f>INDEX(数值规划!$N$32:$Y$231,(((C396-1)*2+(D396-1))*4+(E396-1))*5+F396+1,(INDEX($T$3:$AI$3,B396)-1)*3+3)</f>
        <v>24</v>
      </c>
      <c r="L396" s="32">
        <f t="shared" si="13"/>
        <v>2</v>
      </c>
      <c r="M396" s="32">
        <f>INDEX(数值规划!$AL$33:$AL$42,(特技天赋!C396-1)*2+特技天赋!D396)</f>
        <v>2</v>
      </c>
      <c r="N396" s="31">
        <v>29</v>
      </c>
      <c r="Q396" s="32">
        <f>IF(特技天赋!F396&gt;0,INDEX(数值规划!$F$32:$F$63,(特技天赋!E396-1)*4+特技天赋!F396),E396)</f>
        <v>29</v>
      </c>
    </row>
    <row r="397" spans="1:17" ht="16.5" x14ac:dyDescent="0.2">
      <c r="A397" s="31">
        <v>394</v>
      </c>
      <c r="B397" s="31">
        <v>4</v>
      </c>
      <c r="C397" s="31">
        <v>5</v>
      </c>
      <c r="D397" s="31">
        <v>2</v>
      </c>
      <c r="E397" s="31">
        <v>1</v>
      </c>
      <c r="F397" s="31">
        <v>3</v>
      </c>
      <c r="G397" s="31" t="str">
        <f t="shared" si="12"/>
        <v>蛇夫座大招_2线1号天赋3级</v>
      </c>
      <c r="H397" s="32">
        <f>INDEX(数值规划!$AH$33:$AK$42,(特技天赋!C397-1)*2+特技天赋!D397,特技天赋!E397)</f>
        <v>33</v>
      </c>
      <c r="I397" s="32">
        <f>INDEX(数值规划!$N$32:$Y$231,(((C397-1)*2+(D397-1))*4+(E397-1))*5+F397+1,(INDEX($T$3:$AI$3,B397)-1)*3+1)</f>
        <v>30</v>
      </c>
      <c r="J397" s="32">
        <f>INDEX(数值规划!$N$32:$Y$231,(((C397-1)*2+(D397-1))*4+(E397-1))*5+F397+1,(INDEX($T$3:$AI$3,B397)-1)*3+2)</f>
        <v>30</v>
      </c>
      <c r="K397" s="32">
        <f>INDEX(数值规划!$N$32:$Y$231,(((C397-1)*2+(D397-1))*4+(E397-1))*5+F397+1,(INDEX($T$3:$AI$3,B397)-1)*3+3)</f>
        <v>30</v>
      </c>
      <c r="L397" s="32">
        <f t="shared" si="13"/>
        <v>2</v>
      </c>
      <c r="M397" s="32">
        <f>INDEX(数值规划!$AL$33:$AL$42,(特技天赋!C397-1)*2+特技天赋!D397)</f>
        <v>2</v>
      </c>
      <c r="N397" s="31">
        <v>38</v>
      </c>
      <c r="Q397" s="32">
        <f>IF(特技天赋!F397&gt;0,INDEX(数值规划!$F$32:$F$63,(特技天赋!E397-1)*4+特技天赋!F397),E397)</f>
        <v>38</v>
      </c>
    </row>
    <row r="398" spans="1:17" ht="16.5" x14ac:dyDescent="0.2">
      <c r="A398" s="31">
        <v>395</v>
      </c>
      <c r="B398" s="31">
        <v>4</v>
      </c>
      <c r="C398" s="31">
        <v>5</v>
      </c>
      <c r="D398" s="31">
        <v>2</v>
      </c>
      <c r="E398" s="31">
        <v>1</v>
      </c>
      <c r="F398" s="31">
        <v>4</v>
      </c>
      <c r="G398" s="31" t="str">
        <f t="shared" si="12"/>
        <v>蛇夫座大招_2线1号天赋4级</v>
      </c>
      <c r="H398" s="32">
        <f>INDEX(数值规划!$AH$33:$AK$42,(特技天赋!C398-1)*2+特技天赋!D398,特技天赋!E398)</f>
        <v>33</v>
      </c>
      <c r="I398" s="32">
        <f>INDEX(数值规划!$N$32:$Y$231,(((C398-1)*2+(D398-1))*4+(E398-1))*5+F398+1,(INDEX($T$3:$AI$3,B398)-1)*3+1)</f>
        <v>36</v>
      </c>
      <c r="J398" s="32">
        <f>INDEX(数值规划!$N$32:$Y$231,(((C398-1)*2+(D398-1))*4+(E398-1))*5+F398+1,(INDEX($T$3:$AI$3,B398)-1)*3+2)</f>
        <v>36</v>
      </c>
      <c r="K398" s="32">
        <f>INDEX(数值规划!$N$32:$Y$231,(((C398-1)*2+(D398-1))*4+(E398-1))*5+F398+1,(INDEX($T$3:$AI$3,B398)-1)*3+3)</f>
        <v>36</v>
      </c>
      <c r="L398" s="32">
        <f t="shared" si="13"/>
        <v>2</v>
      </c>
      <c r="M398" s="32">
        <f>INDEX(数值规划!$AL$33:$AL$42,(特技天赋!C398-1)*2+特技天赋!D398)</f>
        <v>2</v>
      </c>
      <c r="N398" s="31">
        <v>58</v>
      </c>
      <c r="Q398" s="32">
        <f>IF(特技天赋!F398&gt;0,INDEX(数值规划!$F$32:$F$63,(特技天赋!E398-1)*4+特技天赋!F398),E398)</f>
        <v>58</v>
      </c>
    </row>
    <row r="399" spans="1:17" ht="16.5" x14ac:dyDescent="0.2">
      <c r="A399" s="31">
        <v>396</v>
      </c>
      <c r="B399" s="31">
        <v>4</v>
      </c>
      <c r="C399" s="31">
        <v>5</v>
      </c>
      <c r="D399" s="31">
        <v>2</v>
      </c>
      <c r="E399" s="31">
        <v>2</v>
      </c>
      <c r="F399" s="31">
        <v>0</v>
      </c>
      <c r="G399" s="31" t="str">
        <f t="shared" si="12"/>
        <v>蛇夫座大招_2线2号天赋解锁</v>
      </c>
      <c r="H399" s="32">
        <f>INDEX(数值规划!$AH$33:$AK$42,(特技天赋!C399-1)*2+特技天赋!D399,特技天赋!E399)</f>
        <v>53</v>
      </c>
      <c r="I399" s="32">
        <f>INDEX(数值规划!$N$32:$Y$231,(((C399-1)*2+(D399-1))*4+(E399-1))*5+F399+1,(INDEX($T$3:$AI$3,B399)-1)*3+1)</f>
        <v>18</v>
      </c>
      <c r="J399" s="32">
        <f>INDEX(数值规划!$N$32:$Y$231,(((C399-1)*2+(D399-1))*4+(E399-1))*5+F399+1,(INDEX($T$3:$AI$3,B399)-1)*3+2)</f>
        <v>18</v>
      </c>
      <c r="K399" s="32">
        <f>INDEX(数值规划!$N$32:$Y$231,(((C399-1)*2+(D399-1))*4+(E399-1))*5+F399+1,(INDEX($T$3:$AI$3,B399)-1)*3+3)</f>
        <v>18</v>
      </c>
      <c r="L399" s="32">
        <f t="shared" si="13"/>
        <v>4</v>
      </c>
      <c r="M399" s="32">
        <f>INDEX(数值规划!$AL$33:$AL$42,(特技天赋!C399-1)*2+特技天赋!D399)</f>
        <v>2</v>
      </c>
      <c r="N399" s="31">
        <v>2</v>
      </c>
      <c r="Q399" s="32">
        <f>IF(特技天赋!F399&gt;0,INDEX(数值规划!$F$32:$F$63,(特技天赋!E399-1)*4+特技天赋!F399),E399)</f>
        <v>2</v>
      </c>
    </row>
    <row r="400" spans="1:17" ht="16.5" x14ac:dyDescent="0.2">
      <c r="A400" s="31">
        <v>397</v>
      </c>
      <c r="B400" s="31">
        <v>4</v>
      </c>
      <c r="C400" s="31">
        <v>5</v>
      </c>
      <c r="D400" s="31">
        <v>2</v>
      </c>
      <c r="E400" s="31">
        <v>2</v>
      </c>
      <c r="F400" s="31">
        <v>1</v>
      </c>
      <c r="G400" s="31" t="str">
        <f t="shared" si="12"/>
        <v>蛇夫座大招_2线2号天赋1级</v>
      </c>
      <c r="H400" s="32">
        <f>INDEX(数值规划!$AH$33:$AK$42,(特技天赋!C400-1)*2+特技天赋!D400,特技天赋!E400)</f>
        <v>53</v>
      </c>
      <c r="I400" s="32">
        <f>INDEX(数值规划!$N$32:$Y$231,(((C400-1)*2+(D400-1))*4+(E400-1))*5+F400+1,(INDEX($T$3:$AI$3,B400)-1)*3+1)</f>
        <v>24</v>
      </c>
      <c r="J400" s="32">
        <f>INDEX(数值规划!$N$32:$Y$231,(((C400-1)*2+(D400-1))*4+(E400-1))*5+F400+1,(INDEX($T$3:$AI$3,B400)-1)*3+2)</f>
        <v>24</v>
      </c>
      <c r="K400" s="32">
        <f>INDEX(数值规划!$N$32:$Y$231,(((C400-1)*2+(D400-1))*4+(E400-1))*5+F400+1,(INDEX($T$3:$AI$3,B400)-1)*3+3)</f>
        <v>24</v>
      </c>
      <c r="L400" s="32">
        <f t="shared" si="13"/>
        <v>4</v>
      </c>
      <c r="M400" s="32">
        <f>INDEX(数值规划!$AL$33:$AL$42,(特技天赋!C400-1)*2+特技天赋!D400)</f>
        <v>2</v>
      </c>
      <c r="N400" s="31">
        <v>24</v>
      </c>
      <c r="Q400" s="32">
        <f>IF(特技天赋!F400&gt;0,INDEX(数值规划!$F$32:$F$63,(特技天赋!E400-1)*4+特技天赋!F400),E400)</f>
        <v>24</v>
      </c>
    </row>
    <row r="401" spans="1:17" ht="16.5" x14ac:dyDescent="0.2">
      <c r="A401" s="31">
        <v>398</v>
      </c>
      <c r="B401" s="31">
        <v>4</v>
      </c>
      <c r="C401" s="31">
        <v>5</v>
      </c>
      <c r="D401" s="31">
        <v>2</v>
      </c>
      <c r="E401" s="31">
        <v>2</v>
      </c>
      <c r="F401" s="31">
        <v>2</v>
      </c>
      <c r="G401" s="31" t="str">
        <f t="shared" si="12"/>
        <v>蛇夫座大招_2线2号天赋2级</v>
      </c>
      <c r="H401" s="32">
        <f>INDEX(数值规划!$AH$33:$AK$42,(特技天赋!C401-1)*2+特技天赋!D401,特技天赋!E401)</f>
        <v>53</v>
      </c>
      <c r="I401" s="32">
        <f>INDEX(数值规划!$N$32:$Y$231,(((C401-1)*2+(D401-1))*4+(E401-1))*5+F401+1,(INDEX($T$3:$AI$3,B401)-1)*3+1)</f>
        <v>30</v>
      </c>
      <c r="J401" s="32">
        <f>INDEX(数值规划!$N$32:$Y$231,(((C401-1)*2+(D401-1))*4+(E401-1))*5+F401+1,(INDEX($T$3:$AI$3,B401)-1)*3+2)</f>
        <v>30</v>
      </c>
      <c r="K401" s="32">
        <f>INDEX(数值规划!$N$32:$Y$231,(((C401-1)*2+(D401-1))*4+(E401-1))*5+F401+1,(INDEX($T$3:$AI$3,B401)-1)*3+3)</f>
        <v>30</v>
      </c>
      <c r="L401" s="32">
        <f t="shared" si="13"/>
        <v>4</v>
      </c>
      <c r="M401" s="32">
        <f>INDEX(数值规划!$AL$33:$AL$42,(特技天赋!C401-1)*2+特技天赋!D401)</f>
        <v>2</v>
      </c>
      <c r="N401" s="31">
        <v>36</v>
      </c>
      <c r="Q401" s="32">
        <f>IF(特技天赋!F401&gt;0,INDEX(数值规划!$F$32:$F$63,(特技天赋!E401-1)*4+特技天赋!F401),E401)</f>
        <v>36</v>
      </c>
    </row>
    <row r="402" spans="1:17" ht="16.5" x14ac:dyDescent="0.2">
      <c r="A402" s="31">
        <v>399</v>
      </c>
      <c r="B402" s="31">
        <v>4</v>
      </c>
      <c r="C402" s="31">
        <v>5</v>
      </c>
      <c r="D402" s="31">
        <v>2</v>
      </c>
      <c r="E402" s="31">
        <v>2</v>
      </c>
      <c r="F402" s="31">
        <v>3</v>
      </c>
      <c r="G402" s="31" t="str">
        <f t="shared" si="12"/>
        <v>蛇夫座大招_2线2号天赋3级</v>
      </c>
      <c r="H402" s="32">
        <f>INDEX(数值规划!$AH$33:$AK$42,(特技天赋!C402-1)*2+特技天赋!D402,特技天赋!E402)</f>
        <v>53</v>
      </c>
      <c r="I402" s="32">
        <f>INDEX(数值规划!$N$32:$Y$231,(((C402-1)*2+(D402-1))*4+(E402-1))*5+F402+1,(INDEX($T$3:$AI$3,B402)-1)*3+1)</f>
        <v>36</v>
      </c>
      <c r="J402" s="32">
        <f>INDEX(数值规划!$N$32:$Y$231,(((C402-1)*2+(D402-1))*4+(E402-1))*5+F402+1,(INDEX($T$3:$AI$3,B402)-1)*3+2)</f>
        <v>36</v>
      </c>
      <c r="K402" s="32">
        <f>INDEX(数值规划!$N$32:$Y$231,(((C402-1)*2+(D402-1))*4+(E402-1))*5+F402+1,(INDEX($T$3:$AI$3,B402)-1)*3+3)</f>
        <v>36</v>
      </c>
      <c r="L402" s="32">
        <f t="shared" si="13"/>
        <v>4</v>
      </c>
      <c r="M402" s="32">
        <f>INDEX(数值规划!$AL$33:$AL$42,(特技天赋!C402-1)*2+特技天赋!D402)</f>
        <v>2</v>
      </c>
      <c r="N402" s="31">
        <v>48</v>
      </c>
      <c r="Q402" s="32">
        <f>IF(特技天赋!F402&gt;0,INDEX(数值规划!$F$32:$F$63,(特技天赋!E402-1)*4+特技天赋!F402),E402)</f>
        <v>48</v>
      </c>
    </row>
    <row r="403" spans="1:17" ht="16.5" x14ac:dyDescent="0.2">
      <c r="A403" s="31">
        <v>400</v>
      </c>
      <c r="B403" s="31">
        <v>4</v>
      </c>
      <c r="C403" s="31">
        <v>5</v>
      </c>
      <c r="D403" s="31">
        <v>2</v>
      </c>
      <c r="E403" s="31">
        <v>2</v>
      </c>
      <c r="F403" s="31">
        <v>4</v>
      </c>
      <c r="G403" s="31" t="str">
        <f t="shared" si="12"/>
        <v>蛇夫座大招_2线2号天赋4级</v>
      </c>
      <c r="H403" s="32">
        <f>INDEX(数值规划!$AH$33:$AK$42,(特技天赋!C403-1)*2+特技天赋!D403,特技天赋!E403)</f>
        <v>53</v>
      </c>
      <c r="I403" s="32">
        <f>INDEX(数值规划!$N$32:$Y$231,(((C403-1)*2+(D403-1))*4+(E403-1))*5+F403+1,(INDEX($T$3:$AI$3,B403)-1)*3+1)</f>
        <v>42</v>
      </c>
      <c r="J403" s="32">
        <f>INDEX(数值规划!$N$32:$Y$231,(((C403-1)*2+(D403-1))*4+(E403-1))*5+F403+1,(INDEX($T$3:$AI$3,B403)-1)*3+2)</f>
        <v>42</v>
      </c>
      <c r="K403" s="32">
        <f>INDEX(数值规划!$N$32:$Y$231,(((C403-1)*2+(D403-1))*4+(E403-1))*5+F403+1,(INDEX($T$3:$AI$3,B403)-1)*3+3)</f>
        <v>42</v>
      </c>
      <c r="L403" s="32">
        <f t="shared" si="13"/>
        <v>4</v>
      </c>
      <c r="M403" s="32">
        <f>INDEX(数值规划!$AL$33:$AL$42,(特技天赋!C403-1)*2+特技天赋!D403)</f>
        <v>2</v>
      </c>
      <c r="N403" s="31">
        <v>72</v>
      </c>
      <c r="Q403" s="32">
        <f>IF(特技天赋!F403&gt;0,INDEX(数值规划!$F$32:$F$63,(特技天赋!E403-1)*4+特技天赋!F403),E403)</f>
        <v>72</v>
      </c>
    </row>
    <row r="404" spans="1:17" ht="16.5" x14ac:dyDescent="0.2">
      <c r="A404" s="31">
        <v>401</v>
      </c>
      <c r="B404" s="31">
        <v>5</v>
      </c>
      <c r="C404" s="31">
        <v>1</v>
      </c>
      <c r="D404" s="31">
        <v>1</v>
      </c>
      <c r="E404" s="31">
        <v>1</v>
      </c>
      <c r="F404" s="31">
        <v>0</v>
      </c>
      <c r="G404" s="31" t="str">
        <f t="shared" si="12"/>
        <v>白羊座普攻_1线1号天赋解锁</v>
      </c>
      <c r="H404" s="32">
        <f>INDEX(数值规划!$AH$33:$AK$42,(特技天赋!C404-1)*2+特技天赋!D404,特技天赋!E404)</f>
        <v>15</v>
      </c>
      <c r="I404" s="32">
        <f>INDEX(数值规划!$N$32:$Y$231,(((C404-1)*2+(D404-1))*4+(E404-1))*5+F404+1,(INDEX($T$3:$AI$3,B404)-1)*3+1)</f>
        <v>18</v>
      </c>
      <c r="J404" s="32">
        <f>INDEX(数值规划!$N$32:$Y$231,(((C404-1)*2+(D404-1))*4+(E404-1))*5+F404+1,(INDEX($T$3:$AI$3,B404)-1)*3+2)</f>
        <v>8</v>
      </c>
      <c r="K404" s="32">
        <f>INDEX(数值规划!$N$32:$Y$231,(((C404-1)*2+(D404-1))*4+(E404-1))*5+F404+1,(INDEX($T$3:$AI$3,B404)-1)*3+3)</f>
        <v>0</v>
      </c>
      <c r="L404" s="32">
        <f t="shared" si="13"/>
        <v>1</v>
      </c>
      <c r="M404" s="32">
        <f>INDEX(数值规划!$AL$33:$AL$42,(特技天赋!C404-1)*2+特技天赋!D404)</f>
        <v>2</v>
      </c>
      <c r="N404" s="31">
        <v>1</v>
      </c>
      <c r="Q404" s="32">
        <f>IF(特技天赋!F404&gt;0,INDEX(数值规划!$F$32:$F$63,(特技天赋!E404-1)*4+特技天赋!F404),E404)</f>
        <v>1</v>
      </c>
    </row>
    <row r="405" spans="1:17" ht="16.5" x14ac:dyDescent="0.2">
      <c r="A405" s="31">
        <v>402</v>
      </c>
      <c r="B405" s="31">
        <v>5</v>
      </c>
      <c r="C405" s="31">
        <v>1</v>
      </c>
      <c r="D405" s="31">
        <v>1</v>
      </c>
      <c r="E405" s="31">
        <v>1</v>
      </c>
      <c r="F405" s="31">
        <v>1</v>
      </c>
      <c r="G405" s="31" t="str">
        <f t="shared" si="12"/>
        <v>白羊座普攻_1线1号天赋1级</v>
      </c>
      <c r="H405" s="32">
        <f>INDEX(数值规划!$AH$33:$AK$42,(特技天赋!C405-1)*2+特技天赋!D405,特技天赋!E405)</f>
        <v>15</v>
      </c>
      <c r="I405" s="32">
        <f>INDEX(数值规划!$N$32:$Y$231,(((C405-1)*2+(D405-1))*4+(E405-1))*5+F405+1,(INDEX($T$3:$AI$3,B405)-1)*3+1)</f>
        <v>27</v>
      </c>
      <c r="J405" s="32">
        <f>INDEX(数值规划!$N$32:$Y$231,(((C405-1)*2+(D405-1))*4+(E405-1))*5+F405+1,(INDEX($T$3:$AI$3,B405)-1)*3+2)</f>
        <v>12</v>
      </c>
      <c r="K405" s="32">
        <f>INDEX(数值规划!$N$32:$Y$231,(((C405-1)*2+(D405-1))*4+(E405-1))*5+F405+1,(INDEX($T$3:$AI$3,B405)-1)*3+3)</f>
        <v>0</v>
      </c>
      <c r="L405" s="32">
        <f t="shared" si="13"/>
        <v>1</v>
      </c>
      <c r="M405" s="32">
        <f>INDEX(数值规划!$AL$33:$AL$42,(特技天赋!C405-1)*2+特技天赋!D405)</f>
        <v>2</v>
      </c>
      <c r="N405" s="31">
        <v>19</v>
      </c>
      <c r="Q405" s="32">
        <f>IF(特技天赋!F405&gt;0,INDEX(数值规划!$F$32:$F$63,(特技天赋!E405-1)*4+特技天赋!F405),E405)</f>
        <v>19</v>
      </c>
    </row>
    <row r="406" spans="1:17" ht="16.5" x14ac:dyDescent="0.2">
      <c r="A406" s="31">
        <v>403</v>
      </c>
      <c r="B406" s="31">
        <v>5</v>
      </c>
      <c r="C406" s="31">
        <v>1</v>
      </c>
      <c r="D406" s="31">
        <v>1</v>
      </c>
      <c r="E406" s="31">
        <v>1</v>
      </c>
      <c r="F406" s="31">
        <v>2</v>
      </c>
      <c r="G406" s="31" t="str">
        <f t="shared" si="12"/>
        <v>白羊座普攻_1线1号天赋2级</v>
      </c>
      <c r="H406" s="32">
        <f>INDEX(数值规划!$AH$33:$AK$42,(特技天赋!C406-1)*2+特技天赋!D406,特技天赋!E406)</f>
        <v>15</v>
      </c>
      <c r="I406" s="32">
        <f>INDEX(数值规划!$N$32:$Y$231,(((C406-1)*2+(D406-1))*4+(E406-1))*5+F406+1,(INDEX($T$3:$AI$3,B406)-1)*3+1)</f>
        <v>36</v>
      </c>
      <c r="J406" s="32">
        <f>INDEX(数值规划!$N$32:$Y$231,(((C406-1)*2+(D406-1))*4+(E406-1))*5+F406+1,(INDEX($T$3:$AI$3,B406)-1)*3+2)</f>
        <v>16</v>
      </c>
      <c r="K406" s="32">
        <f>INDEX(数值规划!$N$32:$Y$231,(((C406-1)*2+(D406-1))*4+(E406-1))*5+F406+1,(INDEX($T$3:$AI$3,B406)-1)*3+3)</f>
        <v>0</v>
      </c>
      <c r="L406" s="32">
        <f t="shared" si="13"/>
        <v>1</v>
      </c>
      <c r="M406" s="32">
        <f>INDEX(数值规划!$AL$33:$AL$42,(特技天赋!C406-1)*2+特技天赋!D406)</f>
        <v>2</v>
      </c>
      <c r="N406" s="31">
        <v>29</v>
      </c>
      <c r="Q406" s="32">
        <f>IF(特技天赋!F406&gt;0,INDEX(数值规划!$F$32:$F$63,(特技天赋!E406-1)*4+特技天赋!F406),E406)</f>
        <v>29</v>
      </c>
    </row>
    <row r="407" spans="1:17" ht="16.5" x14ac:dyDescent="0.2">
      <c r="A407" s="31">
        <v>404</v>
      </c>
      <c r="B407" s="31">
        <v>5</v>
      </c>
      <c r="C407" s="31">
        <v>1</v>
      </c>
      <c r="D407" s="31">
        <v>1</v>
      </c>
      <c r="E407" s="31">
        <v>1</v>
      </c>
      <c r="F407" s="31">
        <v>3</v>
      </c>
      <c r="G407" s="31" t="str">
        <f t="shared" si="12"/>
        <v>白羊座普攻_1线1号天赋3级</v>
      </c>
      <c r="H407" s="32">
        <f>INDEX(数值规划!$AH$33:$AK$42,(特技天赋!C407-1)*2+特技天赋!D407,特技天赋!E407)</f>
        <v>15</v>
      </c>
      <c r="I407" s="32">
        <f>INDEX(数值规划!$N$32:$Y$231,(((C407-1)*2+(D407-1))*4+(E407-1))*5+F407+1,(INDEX($T$3:$AI$3,B407)-1)*3+1)</f>
        <v>45</v>
      </c>
      <c r="J407" s="32">
        <f>INDEX(数值规划!$N$32:$Y$231,(((C407-1)*2+(D407-1))*4+(E407-1))*5+F407+1,(INDEX($T$3:$AI$3,B407)-1)*3+2)</f>
        <v>20</v>
      </c>
      <c r="K407" s="32">
        <f>INDEX(数值规划!$N$32:$Y$231,(((C407-1)*2+(D407-1))*4+(E407-1))*5+F407+1,(INDEX($T$3:$AI$3,B407)-1)*3+3)</f>
        <v>0</v>
      </c>
      <c r="L407" s="32">
        <f t="shared" si="13"/>
        <v>1</v>
      </c>
      <c r="M407" s="32">
        <f>INDEX(数值规划!$AL$33:$AL$42,(特技天赋!C407-1)*2+特技天赋!D407)</f>
        <v>2</v>
      </c>
      <c r="N407" s="31">
        <v>38</v>
      </c>
      <c r="Q407" s="32">
        <f>IF(特技天赋!F407&gt;0,INDEX(数值规划!$F$32:$F$63,(特技天赋!E407-1)*4+特技天赋!F407),E407)</f>
        <v>38</v>
      </c>
    </row>
    <row r="408" spans="1:17" ht="16.5" x14ac:dyDescent="0.2">
      <c r="A408" s="31">
        <v>405</v>
      </c>
      <c r="B408" s="31">
        <v>5</v>
      </c>
      <c r="C408" s="31">
        <v>1</v>
      </c>
      <c r="D408" s="31">
        <v>1</v>
      </c>
      <c r="E408" s="31">
        <v>1</v>
      </c>
      <c r="F408" s="31">
        <v>4</v>
      </c>
      <c r="G408" s="31" t="str">
        <f t="shared" si="12"/>
        <v>白羊座普攻_1线1号天赋4级</v>
      </c>
      <c r="H408" s="32">
        <f>INDEX(数值规划!$AH$33:$AK$42,(特技天赋!C408-1)*2+特技天赋!D408,特技天赋!E408)</f>
        <v>15</v>
      </c>
      <c r="I408" s="32">
        <f>INDEX(数值规划!$N$32:$Y$231,(((C408-1)*2+(D408-1))*4+(E408-1))*5+F408+1,(INDEX($T$3:$AI$3,B408)-1)*3+1)</f>
        <v>54</v>
      </c>
      <c r="J408" s="32">
        <f>INDEX(数值规划!$N$32:$Y$231,(((C408-1)*2+(D408-1))*4+(E408-1))*5+F408+1,(INDEX($T$3:$AI$3,B408)-1)*3+2)</f>
        <v>24</v>
      </c>
      <c r="K408" s="32">
        <f>INDEX(数值规划!$N$32:$Y$231,(((C408-1)*2+(D408-1))*4+(E408-1))*5+F408+1,(INDEX($T$3:$AI$3,B408)-1)*3+3)</f>
        <v>0</v>
      </c>
      <c r="L408" s="32">
        <f t="shared" si="13"/>
        <v>1</v>
      </c>
      <c r="M408" s="32">
        <f>INDEX(数值规划!$AL$33:$AL$42,(特技天赋!C408-1)*2+特技天赋!D408)</f>
        <v>2</v>
      </c>
      <c r="N408" s="31">
        <v>58</v>
      </c>
      <c r="Q408" s="32">
        <f>IF(特技天赋!F408&gt;0,INDEX(数值规划!$F$32:$F$63,(特技天赋!E408-1)*4+特技天赋!F408),E408)</f>
        <v>58</v>
      </c>
    </row>
    <row r="409" spans="1:17" ht="16.5" x14ac:dyDescent="0.2">
      <c r="A409" s="31">
        <v>406</v>
      </c>
      <c r="B409" s="31">
        <v>5</v>
      </c>
      <c r="C409" s="31">
        <v>1</v>
      </c>
      <c r="D409" s="31">
        <v>1</v>
      </c>
      <c r="E409" s="31">
        <v>2</v>
      </c>
      <c r="F409" s="31">
        <v>0</v>
      </c>
      <c r="G409" s="31" t="str">
        <f t="shared" si="12"/>
        <v>白羊座普攻_1线2号天赋解锁</v>
      </c>
      <c r="H409" s="32">
        <f>INDEX(数值规划!$AH$33:$AK$42,(特技天赋!C409-1)*2+特技天赋!D409,特技天赋!E409)</f>
        <v>35</v>
      </c>
      <c r="I409" s="32">
        <f>INDEX(数值规划!$N$32:$Y$231,(((C409-1)*2+(D409-1))*4+(E409-1))*5+F409+1,(INDEX($T$3:$AI$3,B409)-1)*3+1)</f>
        <v>27</v>
      </c>
      <c r="J409" s="32">
        <f>INDEX(数值规划!$N$32:$Y$231,(((C409-1)*2+(D409-1))*4+(E409-1))*5+F409+1,(INDEX($T$3:$AI$3,B409)-1)*3+2)</f>
        <v>12</v>
      </c>
      <c r="K409" s="32">
        <f>INDEX(数值规划!$N$32:$Y$231,(((C409-1)*2+(D409-1))*4+(E409-1))*5+F409+1,(INDEX($T$3:$AI$3,B409)-1)*3+3)</f>
        <v>0</v>
      </c>
      <c r="L409" s="32">
        <f t="shared" si="13"/>
        <v>3</v>
      </c>
      <c r="M409" s="32">
        <f>INDEX(数值规划!$AL$33:$AL$42,(特技天赋!C409-1)*2+特技天赋!D409)</f>
        <v>2</v>
      </c>
      <c r="N409" s="31">
        <v>2</v>
      </c>
      <c r="Q409" s="32">
        <f>IF(特技天赋!F409&gt;0,INDEX(数值规划!$F$32:$F$63,(特技天赋!E409-1)*4+特技天赋!F409),E409)</f>
        <v>2</v>
      </c>
    </row>
    <row r="410" spans="1:17" ht="16.5" x14ac:dyDescent="0.2">
      <c r="A410" s="31">
        <v>407</v>
      </c>
      <c r="B410" s="31">
        <v>5</v>
      </c>
      <c r="C410" s="31">
        <v>1</v>
      </c>
      <c r="D410" s="31">
        <v>1</v>
      </c>
      <c r="E410" s="31">
        <v>2</v>
      </c>
      <c r="F410" s="31">
        <v>1</v>
      </c>
      <c r="G410" s="31" t="str">
        <f t="shared" si="12"/>
        <v>白羊座普攻_1线2号天赋1级</v>
      </c>
      <c r="H410" s="32">
        <f>INDEX(数值规划!$AH$33:$AK$42,(特技天赋!C410-1)*2+特技天赋!D410,特技天赋!E410)</f>
        <v>35</v>
      </c>
      <c r="I410" s="32">
        <f>INDEX(数值规划!$N$32:$Y$231,(((C410-1)*2+(D410-1))*4+(E410-1))*5+F410+1,(INDEX($T$3:$AI$3,B410)-1)*3+1)</f>
        <v>36</v>
      </c>
      <c r="J410" s="32">
        <f>INDEX(数值规划!$N$32:$Y$231,(((C410-1)*2+(D410-1))*4+(E410-1))*5+F410+1,(INDEX($T$3:$AI$3,B410)-1)*3+2)</f>
        <v>16</v>
      </c>
      <c r="K410" s="32">
        <f>INDEX(数值规划!$N$32:$Y$231,(((C410-1)*2+(D410-1))*4+(E410-1))*5+F410+1,(INDEX($T$3:$AI$3,B410)-1)*3+3)</f>
        <v>0</v>
      </c>
      <c r="L410" s="32">
        <f t="shared" si="13"/>
        <v>3</v>
      </c>
      <c r="M410" s="32">
        <f>INDEX(数值规划!$AL$33:$AL$42,(特技天赋!C410-1)*2+特技天赋!D410)</f>
        <v>2</v>
      </c>
      <c r="N410" s="31">
        <v>24</v>
      </c>
      <c r="Q410" s="32">
        <f>IF(特技天赋!F410&gt;0,INDEX(数值规划!$F$32:$F$63,(特技天赋!E410-1)*4+特技天赋!F410),E410)</f>
        <v>24</v>
      </c>
    </row>
    <row r="411" spans="1:17" ht="16.5" x14ac:dyDescent="0.2">
      <c r="A411" s="31">
        <v>408</v>
      </c>
      <c r="B411" s="31">
        <v>5</v>
      </c>
      <c r="C411" s="31">
        <v>1</v>
      </c>
      <c r="D411" s="31">
        <v>1</v>
      </c>
      <c r="E411" s="31">
        <v>2</v>
      </c>
      <c r="F411" s="31">
        <v>2</v>
      </c>
      <c r="G411" s="31" t="str">
        <f t="shared" si="12"/>
        <v>白羊座普攻_1线2号天赋2级</v>
      </c>
      <c r="H411" s="32">
        <f>INDEX(数值规划!$AH$33:$AK$42,(特技天赋!C411-1)*2+特技天赋!D411,特技天赋!E411)</f>
        <v>35</v>
      </c>
      <c r="I411" s="32">
        <f>INDEX(数值规划!$N$32:$Y$231,(((C411-1)*2+(D411-1))*4+(E411-1))*5+F411+1,(INDEX($T$3:$AI$3,B411)-1)*3+1)</f>
        <v>45</v>
      </c>
      <c r="J411" s="32">
        <f>INDEX(数值规划!$N$32:$Y$231,(((C411-1)*2+(D411-1))*4+(E411-1))*5+F411+1,(INDEX($T$3:$AI$3,B411)-1)*3+2)</f>
        <v>20</v>
      </c>
      <c r="K411" s="32">
        <f>INDEX(数值规划!$N$32:$Y$231,(((C411-1)*2+(D411-1))*4+(E411-1))*5+F411+1,(INDEX($T$3:$AI$3,B411)-1)*3+3)</f>
        <v>0</v>
      </c>
      <c r="L411" s="32">
        <f t="shared" si="13"/>
        <v>3</v>
      </c>
      <c r="M411" s="32">
        <f>INDEX(数值规划!$AL$33:$AL$42,(特技天赋!C411-1)*2+特技天赋!D411)</f>
        <v>2</v>
      </c>
      <c r="N411" s="31">
        <v>36</v>
      </c>
      <c r="Q411" s="32">
        <f>IF(特技天赋!F411&gt;0,INDEX(数值规划!$F$32:$F$63,(特技天赋!E411-1)*4+特技天赋!F411),E411)</f>
        <v>36</v>
      </c>
    </row>
    <row r="412" spans="1:17" ht="16.5" x14ac:dyDescent="0.2">
      <c r="A412" s="31">
        <v>409</v>
      </c>
      <c r="B412" s="31">
        <v>5</v>
      </c>
      <c r="C412" s="31">
        <v>1</v>
      </c>
      <c r="D412" s="31">
        <v>1</v>
      </c>
      <c r="E412" s="31">
        <v>2</v>
      </c>
      <c r="F412" s="31">
        <v>3</v>
      </c>
      <c r="G412" s="31" t="str">
        <f t="shared" si="12"/>
        <v>白羊座普攻_1线2号天赋3级</v>
      </c>
      <c r="H412" s="32">
        <f>INDEX(数值规划!$AH$33:$AK$42,(特技天赋!C412-1)*2+特技天赋!D412,特技天赋!E412)</f>
        <v>35</v>
      </c>
      <c r="I412" s="32">
        <f>INDEX(数值规划!$N$32:$Y$231,(((C412-1)*2+(D412-1))*4+(E412-1))*5+F412+1,(INDEX($T$3:$AI$3,B412)-1)*3+1)</f>
        <v>54</v>
      </c>
      <c r="J412" s="32">
        <f>INDEX(数值规划!$N$32:$Y$231,(((C412-1)*2+(D412-1))*4+(E412-1))*5+F412+1,(INDEX($T$3:$AI$3,B412)-1)*3+2)</f>
        <v>24</v>
      </c>
      <c r="K412" s="32">
        <f>INDEX(数值规划!$N$32:$Y$231,(((C412-1)*2+(D412-1))*4+(E412-1))*5+F412+1,(INDEX($T$3:$AI$3,B412)-1)*3+3)</f>
        <v>0</v>
      </c>
      <c r="L412" s="32">
        <f t="shared" si="13"/>
        <v>3</v>
      </c>
      <c r="M412" s="32">
        <f>INDEX(数值规划!$AL$33:$AL$42,(特技天赋!C412-1)*2+特技天赋!D412)</f>
        <v>2</v>
      </c>
      <c r="N412" s="31">
        <v>48</v>
      </c>
      <c r="Q412" s="32">
        <f>IF(特技天赋!F412&gt;0,INDEX(数值规划!$F$32:$F$63,(特技天赋!E412-1)*4+特技天赋!F412),E412)</f>
        <v>48</v>
      </c>
    </row>
    <row r="413" spans="1:17" ht="16.5" x14ac:dyDescent="0.2">
      <c r="A413" s="31">
        <v>410</v>
      </c>
      <c r="B413" s="31">
        <v>5</v>
      </c>
      <c r="C413" s="31">
        <v>1</v>
      </c>
      <c r="D413" s="31">
        <v>1</v>
      </c>
      <c r="E413" s="31">
        <v>2</v>
      </c>
      <c r="F413" s="31">
        <v>4</v>
      </c>
      <c r="G413" s="31" t="str">
        <f t="shared" si="12"/>
        <v>白羊座普攻_1线2号天赋4级</v>
      </c>
      <c r="H413" s="32">
        <f>INDEX(数值规划!$AH$33:$AK$42,(特技天赋!C413-1)*2+特技天赋!D413,特技天赋!E413)</f>
        <v>35</v>
      </c>
      <c r="I413" s="32">
        <f>INDEX(数值规划!$N$32:$Y$231,(((C413-1)*2+(D413-1))*4+(E413-1))*5+F413+1,(INDEX($T$3:$AI$3,B413)-1)*3+1)</f>
        <v>63</v>
      </c>
      <c r="J413" s="32">
        <f>INDEX(数值规划!$N$32:$Y$231,(((C413-1)*2+(D413-1))*4+(E413-1))*5+F413+1,(INDEX($T$3:$AI$3,B413)-1)*3+2)</f>
        <v>28</v>
      </c>
      <c r="K413" s="32">
        <f>INDEX(数值规划!$N$32:$Y$231,(((C413-1)*2+(D413-1))*4+(E413-1))*5+F413+1,(INDEX($T$3:$AI$3,B413)-1)*3+3)</f>
        <v>0</v>
      </c>
      <c r="L413" s="32">
        <f t="shared" si="13"/>
        <v>3</v>
      </c>
      <c r="M413" s="32">
        <f>INDEX(数值规划!$AL$33:$AL$42,(特技天赋!C413-1)*2+特技天赋!D413)</f>
        <v>2</v>
      </c>
      <c r="N413" s="31">
        <v>72</v>
      </c>
      <c r="Q413" s="32">
        <f>IF(特技天赋!F413&gt;0,INDEX(数值规划!$F$32:$F$63,(特技天赋!E413-1)*4+特技天赋!F413),E413)</f>
        <v>72</v>
      </c>
    </row>
    <row r="414" spans="1:17" ht="16.5" x14ac:dyDescent="0.2">
      <c r="A414" s="31">
        <v>411</v>
      </c>
      <c r="B414" s="31">
        <v>5</v>
      </c>
      <c r="C414" s="31">
        <v>1</v>
      </c>
      <c r="D414" s="31">
        <v>1</v>
      </c>
      <c r="E414" s="31">
        <v>3</v>
      </c>
      <c r="F414" s="31">
        <v>0</v>
      </c>
      <c r="G414" s="31" t="str">
        <f t="shared" si="12"/>
        <v>白羊座普攻_1线3号天赋解锁</v>
      </c>
      <c r="H414" s="32">
        <f>INDEX(数值规划!$AH$33:$AK$42,(特技天赋!C414-1)*2+特技天赋!D414,特技天赋!E414)</f>
        <v>55</v>
      </c>
      <c r="I414" s="32">
        <f>INDEX(数值规划!$N$32:$Y$231,(((C414-1)*2+(D414-1))*4+(E414-1))*5+F414+1,(INDEX($T$3:$AI$3,B414)-1)*3+1)</f>
        <v>41</v>
      </c>
      <c r="J414" s="32">
        <f>INDEX(数值规划!$N$32:$Y$231,(((C414-1)*2+(D414-1))*4+(E414-1))*5+F414+1,(INDEX($T$3:$AI$3,B414)-1)*3+2)</f>
        <v>18</v>
      </c>
      <c r="K414" s="32">
        <f>INDEX(数值规划!$N$32:$Y$231,(((C414-1)*2+(D414-1))*4+(E414-1))*5+F414+1,(INDEX($T$3:$AI$3,B414)-1)*3+3)</f>
        <v>0</v>
      </c>
      <c r="L414" s="32">
        <f t="shared" si="13"/>
        <v>5</v>
      </c>
      <c r="M414" s="32">
        <f>INDEX(数值规划!$AL$33:$AL$42,(特技天赋!C414-1)*2+特技天赋!D414)</f>
        <v>2</v>
      </c>
      <c r="N414" s="31">
        <v>3</v>
      </c>
      <c r="Q414" s="32">
        <f>IF(特技天赋!F414&gt;0,INDEX(数值规划!$F$32:$F$63,(特技天赋!E414-1)*4+特技天赋!F414),E414)</f>
        <v>3</v>
      </c>
    </row>
    <row r="415" spans="1:17" ht="16.5" x14ac:dyDescent="0.2">
      <c r="A415" s="31">
        <v>412</v>
      </c>
      <c r="B415" s="31">
        <v>5</v>
      </c>
      <c r="C415" s="31">
        <v>1</v>
      </c>
      <c r="D415" s="31">
        <v>1</v>
      </c>
      <c r="E415" s="31">
        <v>3</v>
      </c>
      <c r="F415" s="31">
        <v>1</v>
      </c>
      <c r="G415" s="31" t="str">
        <f t="shared" si="12"/>
        <v>白羊座普攻_1线3号天赋1级</v>
      </c>
      <c r="H415" s="32">
        <f>INDEX(数值规划!$AH$33:$AK$42,(特技天赋!C415-1)*2+特技天赋!D415,特技天赋!E415)</f>
        <v>55</v>
      </c>
      <c r="I415" s="32">
        <f>INDEX(数值规划!$N$32:$Y$231,(((C415-1)*2+(D415-1))*4+(E415-1))*5+F415+1,(INDEX($T$3:$AI$3,B415)-1)*3+1)</f>
        <v>50</v>
      </c>
      <c r="J415" s="32">
        <f>INDEX(数值规划!$N$32:$Y$231,(((C415-1)*2+(D415-1))*4+(E415-1))*5+F415+1,(INDEX($T$3:$AI$3,B415)-1)*3+2)</f>
        <v>22</v>
      </c>
      <c r="K415" s="32">
        <f>INDEX(数值规划!$N$32:$Y$231,(((C415-1)*2+(D415-1))*4+(E415-1))*5+F415+1,(INDEX($T$3:$AI$3,B415)-1)*3+3)</f>
        <v>0</v>
      </c>
      <c r="L415" s="32">
        <f t="shared" si="13"/>
        <v>5</v>
      </c>
      <c r="M415" s="32">
        <f>INDEX(数值规划!$AL$33:$AL$42,(特技天赋!C415-1)*2+特技天赋!D415)</f>
        <v>2</v>
      </c>
      <c r="N415" s="31">
        <v>29</v>
      </c>
      <c r="Q415" s="32">
        <f>IF(特技天赋!F415&gt;0,INDEX(数值规划!$F$32:$F$63,(特技天赋!E415-1)*4+特技天赋!F415),E415)</f>
        <v>29</v>
      </c>
    </row>
    <row r="416" spans="1:17" ht="16.5" x14ac:dyDescent="0.2">
      <c r="A416" s="31">
        <v>413</v>
      </c>
      <c r="B416" s="31">
        <v>5</v>
      </c>
      <c r="C416" s="31">
        <v>1</v>
      </c>
      <c r="D416" s="31">
        <v>1</v>
      </c>
      <c r="E416" s="31">
        <v>3</v>
      </c>
      <c r="F416" s="31">
        <v>2</v>
      </c>
      <c r="G416" s="31" t="str">
        <f t="shared" si="12"/>
        <v>白羊座普攻_1线3号天赋2级</v>
      </c>
      <c r="H416" s="32">
        <f>INDEX(数值规划!$AH$33:$AK$42,(特技天赋!C416-1)*2+特技天赋!D416,特技天赋!E416)</f>
        <v>55</v>
      </c>
      <c r="I416" s="32">
        <f>INDEX(数值规划!$N$32:$Y$231,(((C416-1)*2+(D416-1))*4+(E416-1))*5+F416+1,(INDEX($T$3:$AI$3,B416)-1)*3+1)</f>
        <v>59</v>
      </c>
      <c r="J416" s="32">
        <f>INDEX(数值规划!$N$32:$Y$231,(((C416-1)*2+(D416-1))*4+(E416-1))*5+F416+1,(INDEX($T$3:$AI$3,B416)-1)*3+2)</f>
        <v>26</v>
      </c>
      <c r="K416" s="32">
        <f>INDEX(数值规划!$N$32:$Y$231,(((C416-1)*2+(D416-1))*4+(E416-1))*5+F416+1,(INDEX($T$3:$AI$3,B416)-1)*3+3)</f>
        <v>0</v>
      </c>
      <c r="L416" s="32">
        <f t="shared" si="13"/>
        <v>5</v>
      </c>
      <c r="M416" s="32">
        <f>INDEX(数值规划!$AL$33:$AL$42,(特技天赋!C416-1)*2+特技天赋!D416)</f>
        <v>2</v>
      </c>
      <c r="N416" s="31">
        <v>43</v>
      </c>
      <c r="Q416" s="32">
        <f>IF(特技天赋!F416&gt;0,INDEX(数值规划!$F$32:$F$63,(特技天赋!E416-1)*4+特技天赋!F416),E416)</f>
        <v>43</v>
      </c>
    </row>
    <row r="417" spans="1:17" ht="16.5" x14ac:dyDescent="0.2">
      <c r="A417" s="31">
        <v>414</v>
      </c>
      <c r="B417" s="31">
        <v>5</v>
      </c>
      <c r="C417" s="31">
        <v>1</v>
      </c>
      <c r="D417" s="31">
        <v>1</v>
      </c>
      <c r="E417" s="31">
        <v>3</v>
      </c>
      <c r="F417" s="31">
        <v>3</v>
      </c>
      <c r="G417" s="31" t="str">
        <f t="shared" si="12"/>
        <v>白羊座普攻_1线3号天赋3级</v>
      </c>
      <c r="H417" s="32">
        <f>INDEX(数值规划!$AH$33:$AK$42,(特技天赋!C417-1)*2+特技天赋!D417,特技天赋!E417)</f>
        <v>55</v>
      </c>
      <c r="I417" s="32">
        <f>INDEX(数值规划!$N$32:$Y$231,(((C417-1)*2+(D417-1))*4+(E417-1))*5+F417+1,(INDEX($T$3:$AI$3,B417)-1)*3+1)</f>
        <v>68</v>
      </c>
      <c r="J417" s="32">
        <f>INDEX(数值规划!$N$32:$Y$231,(((C417-1)*2+(D417-1))*4+(E417-1))*5+F417+1,(INDEX($T$3:$AI$3,B417)-1)*3+2)</f>
        <v>30</v>
      </c>
      <c r="K417" s="32">
        <f>INDEX(数值规划!$N$32:$Y$231,(((C417-1)*2+(D417-1))*4+(E417-1))*5+F417+1,(INDEX($T$3:$AI$3,B417)-1)*3+3)</f>
        <v>0</v>
      </c>
      <c r="L417" s="32">
        <f t="shared" si="13"/>
        <v>5</v>
      </c>
      <c r="M417" s="32">
        <f>INDEX(数值规划!$AL$33:$AL$42,(特技天赋!C417-1)*2+特技天赋!D417)</f>
        <v>2</v>
      </c>
      <c r="N417" s="31">
        <v>58</v>
      </c>
      <c r="Q417" s="32">
        <f>IF(特技天赋!F417&gt;0,INDEX(数值规划!$F$32:$F$63,(特技天赋!E417-1)*4+特技天赋!F417),E417)</f>
        <v>58</v>
      </c>
    </row>
    <row r="418" spans="1:17" ht="16.5" x14ac:dyDescent="0.2">
      <c r="A418" s="31">
        <v>415</v>
      </c>
      <c r="B418" s="31">
        <v>5</v>
      </c>
      <c r="C418" s="31">
        <v>1</v>
      </c>
      <c r="D418" s="31">
        <v>1</v>
      </c>
      <c r="E418" s="31">
        <v>3</v>
      </c>
      <c r="F418" s="31">
        <v>4</v>
      </c>
      <c r="G418" s="31" t="str">
        <f t="shared" si="12"/>
        <v>白羊座普攻_1线3号天赋4级</v>
      </c>
      <c r="H418" s="32">
        <f>INDEX(数值规划!$AH$33:$AK$42,(特技天赋!C418-1)*2+特技天赋!D418,特技天赋!E418)</f>
        <v>55</v>
      </c>
      <c r="I418" s="32">
        <f>INDEX(数值规划!$N$32:$Y$231,(((C418-1)*2+(D418-1))*4+(E418-1))*5+F418+1,(INDEX($T$3:$AI$3,B418)-1)*3+1)</f>
        <v>77</v>
      </c>
      <c r="J418" s="32">
        <f>INDEX(数值规划!$N$32:$Y$231,(((C418-1)*2+(D418-1))*4+(E418-1))*5+F418+1,(INDEX($T$3:$AI$3,B418)-1)*3+2)</f>
        <v>34</v>
      </c>
      <c r="K418" s="32">
        <f>INDEX(数值规划!$N$32:$Y$231,(((C418-1)*2+(D418-1))*4+(E418-1))*5+F418+1,(INDEX($T$3:$AI$3,B418)-1)*3+3)</f>
        <v>0</v>
      </c>
      <c r="L418" s="32">
        <f t="shared" si="13"/>
        <v>5</v>
      </c>
      <c r="M418" s="32">
        <f>INDEX(数值规划!$AL$33:$AL$42,(特技天赋!C418-1)*2+特技天赋!D418)</f>
        <v>2</v>
      </c>
      <c r="N418" s="31">
        <v>87</v>
      </c>
      <c r="Q418" s="32">
        <f>IF(特技天赋!F418&gt;0,INDEX(数值规划!$F$32:$F$63,(特技天赋!E418-1)*4+特技天赋!F418),E418)</f>
        <v>87</v>
      </c>
    </row>
    <row r="419" spans="1:17" ht="16.5" x14ac:dyDescent="0.2">
      <c r="A419" s="31">
        <v>416</v>
      </c>
      <c r="B419" s="31">
        <v>5</v>
      </c>
      <c r="C419" s="31">
        <v>1</v>
      </c>
      <c r="D419" s="31">
        <v>1</v>
      </c>
      <c r="E419" s="31">
        <v>4</v>
      </c>
      <c r="F419" s="31">
        <v>0</v>
      </c>
      <c r="G419" s="31" t="str">
        <f t="shared" si="12"/>
        <v>白羊座普攻_1线4号天赋解锁</v>
      </c>
      <c r="H419" s="32">
        <f>INDEX(数值规划!$AH$33:$AK$42,(特技天赋!C419-1)*2+特技天赋!D419,特技天赋!E419)</f>
        <v>75</v>
      </c>
      <c r="I419" s="32">
        <f>INDEX(数值规划!$N$32:$Y$231,(((C419-1)*2+(D419-1))*4+(E419-1))*5+F419+1,(INDEX($T$3:$AI$3,B419)-1)*3+1)</f>
        <v>54</v>
      </c>
      <c r="J419" s="32">
        <f>INDEX(数值规划!$N$32:$Y$231,(((C419-1)*2+(D419-1))*4+(E419-1))*5+F419+1,(INDEX($T$3:$AI$3,B419)-1)*3+2)</f>
        <v>24</v>
      </c>
      <c r="K419" s="32">
        <f>INDEX(数值规划!$N$32:$Y$231,(((C419-1)*2+(D419-1))*4+(E419-1))*5+F419+1,(INDEX($T$3:$AI$3,B419)-1)*3+3)</f>
        <v>0</v>
      </c>
      <c r="L419" s="32">
        <f t="shared" si="13"/>
        <v>7</v>
      </c>
      <c r="M419" s="32">
        <f>INDEX(数值规划!$AL$33:$AL$42,(特技天赋!C419-1)*2+特技天赋!D419)</f>
        <v>2</v>
      </c>
      <c r="N419" s="31">
        <v>4</v>
      </c>
      <c r="Q419" s="32">
        <f>IF(特技天赋!F419&gt;0,INDEX(数值规划!$F$32:$F$63,(特技天赋!E419-1)*4+特技天赋!F419),E419)</f>
        <v>4</v>
      </c>
    </row>
    <row r="420" spans="1:17" ht="16.5" x14ac:dyDescent="0.2">
      <c r="A420" s="31">
        <v>417</v>
      </c>
      <c r="B420" s="31">
        <v>5</v>
      </c>
      <c r="C420" s="31">
        <v>1</v>
      </c>
      <c r="D420" s="31">
        <v>1</v>
      </c>
      <c r="E420" s="31">
        <v>4</v>
      </c>
      <c r="F420" s="31">
        <v>1</v>
      </c>
      <c r="G420" s="31" t="str">
        <f t="shared" si="12"/>
        <v>白羊座普攻_1线4号天赋1级</v>
      </c>
      <c r="H420" s="32">
        <f>INDEX(数值规划!$AH$33:$AK$42,(特技天赋!C420-1)*2+特技天赋!D420,特技天赋!E420)</f>
        <v>75</v>
      </c>
      <c r="I420" s="32">
        <f>INDEX(数值规划!$N$32:$Y$231,(((C420-1)*2+(D420-1))*4+(E420-1))*5+F420+1,(INDEX($T$3:$AI$3,B420)-1)*3+1)</f>
        <v>63</v>
      </c>
      <c r="J420" s="32">
        <f>INDEX(数值规划!$N$32:$Y$231,(((C420-1)*2+(D420-1))*4+(E420-1))*5+F420+1,(INDEX($T$3:$AI$3,B420)-1)*3+2)</f>
        <v>28</v>
      </c>
      <c r="K420" s="32">
        <f>INDEX(数值规划!$N$32:$Y$231,(((C420-1)*2+(D420-1))*4+(E420-1))*5+F420+1,(INDEX($T$3:$AI$3,B420)-1)*3+3)</f>
        <v>0</v>
      </c>
      <c r="L420" s="32">
        <f t="shared" si="13"/>
        <v>7</v>
      </c>
      <c r="M420" s="32">
        <f>INDEX(数值规划!$AL$33:$AL$42,(特技天赋!C420-1)*2+特技天赋!D420)</f>
        <v>2</v>
      </c>
      <c r="N420" s="31">
        <v>29</v>
      </c>
      <c r="Q420" s="32">
        <f>IF(特技天赋!F420&gt;0,INDEX(数值规划!$F$32:$F$63,(特技天赋!E420-1)*4+特技天赋!F420),E420)</f>
        <v>29</v>
      </c>
    </row>
    <row r="421" spans="1:17" ht="16.5" x14ac:dyDescent="0.2">
      <c r="A421" s="31">
        <v>418</v>
      </c>
      <c r="B421" s="31">
        <v>5</v>
      </c>
      <c r="C421" s="31">
        <v>1</v>
      </c>
      <c r="D421" s="31">
        <v>1</v>
      </c>
      <c r="E421" s="31">
        <v>4</v>
      </c>
      <c r="F421" s="31">
        <v>2</v>
      </c>
      <c r="G421" s="31" t="str">
        <f t="shared" si="12"/>
        <v>白羊座普攻_1线4号天赋2级</v>
      </c>
      <c r="H421" s="32">
        <f>INDEX(数值规划!$AH$33:$AK$42,(特技天赋!C421-1)*2+特技天赋!D421,特技天赋!E421)</f>
        <v>75</v>
      </c>
      <c r="I421" s="32">
        <f>INDEX(数值规划!$N$32:$Y$231,(((C421-1)*2+(D421-1))*4+(E421-1))*5+F421+1,(INDEX($T$3:$AI$3,B421)-1)*3+1)</f>
        <v>72</v>
      </c>
      <c r="J421" s="32">
        <f>INDEX(数值规划!$N$32:$Y$231,(((C421-1)*2+(D421-1))*4+(E421-1))*5+F421+1,(INDEX($T$3:$AI$3,B421)-1)*3+2)</f>
        <v>32</v>
      </c>
      <c r="K421" s="32">
        <f>INDEX(数值规划!$N$32:$Y$231,(((C421-1)*2+(D421-1))*4+(E421-1))*5+F421+1,(INDEX($T$3:$AI$3,B421)-1)*3+3)</f>
        <v>0</v>
      </c>
      <c r="L421" s="32">
        <f t="shared" si="13"/>
        <v>7</v>
      </c>
      <c r="M421" s="32">
        <f>INDEX(数值规划!$AL$33:$AL$42,(特技天赋!C421-1)*2+特技天赋!D421)</f>
        <v>2</v>
      </c>
      <c r="N421" s="31">
        <v>43</v>
      </c>
      <c r="Q421" s="32">
        <f>IF(特技天赋!F421&gt;0,INDEX(数值规划!$F$32:$F$63,(特技天赋!E421-1)*4+特技天赋!F421),E421)</f>
        <v>43</v>
      </c>
    </row>
    <row r="422" spans="1:17" ht="16.5" x14ac:dyDescent="0.2">
      <c r="A422" s="31">
        <v>419</v>
      </c>
      <c r="B422" s="31">
        <v>5</v>
      </c>
      <c r="C422" s="31">
        <v>1</v>
      </c>
      <c r="D422" s="31">
        <v>1</v>
      </c>
      <c r="E422" s="31">
        <v>4</v>
      </c>
      <c r="F422" s="31">
        <v>3</v>
      </c>
      <c r="G422" s="31" t="str">
        <f t="shared" si="12"/>
        <v>白羊座普攻_1线4号天赋3级</v>
      </c>
      <c r="H422" s="32">
        <f>INDEX(数值规划!$AH$33:$AK$42,(特技天赋!C422-1)*2+特技天赋!D422,特技天赋!E422)</f>
        <v>75</v>
      </c>
      <c r="I422" s="32">
        <f>INDEX(数值规划!$N$32:$Y$231,(((C422-1)*2+(D422-1))*4+(E422-1))*5+F422+1,(INDEX($T$3:$AI$3,B422)-1)*3+1)</f>
        <v>81</v>
      </c>
      <c r="J422" s="32">
        <f>INDEX(数值规划!$N$32:$Y$231,(((C422-1)*2+(D422-1))*4+(E422-1))*5+F422+1,(INDEX($T$3:$AI$3,B422)-1)*3+2)</f>
        <v>36</v>
      </c>
      <c r="K422" s="32">
        <f>INDEX(数值规划!$N$32:$Y$231,(((C422-1)*2+(D422-1))*4+(E422-1))*5+F422+1,(INDEX($T$3:$AI$3,B422)-1)*3+3)</f>
        <v>0</v>
      </c>
      <c r="L422" s="32">
        <f t="shared" si="13"/>
        <v>7</v>
      </c>
      <c r="M422" s="32">
        <f>INDEX(数值规划!$AL$33:$AL$42,(特技天赋!C422-1)*2+特技天赋!D422)</f>
        <v>2</v>
      </c>
      <c r="N422" s="31">
        <v>58</v>
      </c>
      <c r="Q422" s="32">
        <f>IF(特技天赋!F422&gt;0,INDEX(数值规划!$F$32:$F$63,(特技天赋!E422-1)*4+特技天赋!F422),E422)</f>
        <v>58</v>
      </c>
    </row>
    <row r="423" spans="1:17" ht="16.5" x14ac:dyDescent="0.2">
      <c r="A423" s="31">
        <v>420</v>
      </c>
      <c r="B423" s="31">
        <v>5</v>
      </c>
      <c r="C423" s="31">
        <v>1</v>
      </c>
      <c r="D423" s="31">
        <v>1</v>
      </c>
      <c r="E423" s="31">
        <v>4</v>
      </c>
      <c r="F423" s="31">
        <v>4</v>
      </c>
      <c r="G423" s="31" t="str">
        <f t="shared" si="12"/>
        <v>白羊座普攻_1线4号天赋4级</v>
      </c>
      <c r="H423" s="32">
        <f>INDEX(数值规划!$AH$33:$AK$42,(特技天赋!C423-1)*2+特技天赋!D423,特技天赋!E423)</f>
        <v>75</v>
      </c>
      <c r="I423" s="32">
        <f>INDEX(数值规划!$N$32:$Y$231,(((C423-1)*2+(D423-1))*4+(E423-1))*5+F423+1,(INDEX($T$3:$AI$3,B423)-1)*3+1)</f>
        <v>90</v>
      </c>
      <c r="J423" s="32">
        <f>INDEX(数值规划!$N$32:$Y$231,(((C423-1)*2+(D423-1))*4+(E423-1))*5+F423+1,(INDEX($T$3:$AI$3,B423)-1)*3+2)</f>
        <v>40</v>
      </c>
      <c r="K423" s="32">
        <f>INDEX(数值规划!$N$32:$Y$231,(((C423-1)*2+(D423-1))*4+(E423-1))*5+F423+1,(INDEX($T$3:$AI$3,B423)-1)*3+3)</f>
        <v>0</v>
      </c>
      <c r="L423" s="32">
        <f t="shared" si="13"/>
        <v>7</v>
      </c>
      <c r="M423" s="32">
        <f>INDEX(数值规划!$AL$33:$AL$42,(特技天赋!C423-1)*2+特技天赋!D423)</f>
        <v>2</v>
      </c>
      <c r="N423" s="31">
        <v>87</v>
      </c>
      <c r="Q423" s="32">
        <f>IF(特技天赋!F423&gt;0,INDEX(数值规划!$F$32:$F$63,(特技天赋!E423-1)*4+特技天赋!F423),E423)</f>
        <v>87</v>
      </c>
    </row>
    <row r="424" spans="1:17" ht="16.5" x14ac:dyDescent="0.2">
      <c r="A424" s="31">
        <v>421</v>
      </c>
      <c r="B424" s="31">
        <v>5</v>
      </c>
      <c r="C424" s="31">
        <v>1</v>
      </c>
      <c r="D424" s="31">
        <v>2</v>
      </c>
      <c r="E424" s="31">
        <v>1</v>
      </c>
      <c r="F424" s="31">
        <v>0</v>
      </c>
      <c r="G424" s="31" t="str">
        <f t="shared" si="12"/>
        <v>白羊座普攻_2线1号天赋解锁</v>
      </c>
      <c r="H424" s="32">
        <f>INDEX(数值规划!$AH$33:$AK$42,(特技天赋!C424-1)*2+特技天赋!D424,特技天赋!E424)</f>
        <v>25</v>
      </c>
      <c r="I424" s="32">
        <f>INDEX(数值规划!$N$32:$Y$231,(((C424-1)*2+(D424-1))*4+(E424-1))*5+F424+1,(INDEX($T$3:$AI$3,B424)-1)*3+1)</f>
        <v>18</v>
      </c>
      <c r="J424" s="32">
        <f>INDEX(数值规划!$N$32:$Y$231,(((C424-1)*2+(D424-1))*4+(E424-1))*5+F424+1,(INDEX($T$3:$AI$3,B424)-1)*3+2)</f>
        <v>0</v>
      </c>
      <c r="K424" s="32">
        <f>INDEX(数值规划!$N$32:$Y$231,(((C424-1)*2+(D424-1))*4+(E424-1))*5+F424+1,(INDEX($T$3:$AI$3,B424)-1)*3+3)</f>
        <v>8</v>
      </c>
      <c r="L424" s="32">
        <f t="shared" si="13"/>
        <v>2</v>
      </c>
      <c r="M424" s="32">
        <f>INDEX(数值规划!$AL$33:$AL$42,(特技天赋!C424-1)*2+特技天赋!D424)</f>
        <v>3</v>
      </c>
      <c r="N424" s="31">
        <v>1</v>
      </c>
      <c r="Q424" s="32">
        <f>IF(特技天赋!F424&gt;0,INDEX(数值规划!$F$32:$F$63,(特技天赋!E424-1)*4+特技天赋!F424),E424)</f>
        <v>1</v>
      </c>
    </row>
    <row r="425" spans="1:17" ht="16.5" x14ac:dyDescent="0.2">
      <c r="A425" s="31">
        <v>422</v>
      </c>
      <c r="B425" s="31">
        <v>5</v>
      </c>
      <c r="C425" s="31">
        <v>1</v>
      </c>
      <c r="D425" s="31">
        <v>2</v>
      </c>
      <c r="E425" s="31">
        <v>1</v>
      </c>
      <c r="F425" s="31">
        <v>1</v>
      </c>
      <c r="G425" s="31" t="str">
        <f t="shared" si="12"/>
        <v>白羊座普攻_2线1号天赋1级</v>
      </c>
      <c r="H425" s="32">
        <f>INDEX(数值规划!$AH$33:$AK$42,(特技天赋!C425-1)*2+特技天赋!D425,特技天赋!E425)</f>
        <v>25</v>
      </c>
      <c r="I425" s="32">
        <f>INDEX(数值规划!$N$32:$Y$231,(((C425-1)*2+(D425-1))*4+(E425-1))*5+F425+1,(INDEX($T$3:$AI$3,B425)-1)*3+1)</f>
        <v>27</v>
      </c>
      <c r="J425" s="32">
        <f>INDEX(数值规划!$N$32:$Y$231,(((C425-1)*2+(D425-1))*4+(E425-1))*5+F425+1,(INDEX($T$3:$AI$3,B425)-1)*3+2)</f>
        <v>0</v>
      </c>
      <c r="K425" s="32">
        <f>INDEX(数值规划!$N$32:$Y$231,(((C425-1)*2+(D425-1))*4+(E425-1))*5+F425+1,(INDEX($T$3:$AI$3,B425)-1)*3+3)</f>
        <v>12</v>
      </c>
      <c r="L425" s="32">
        <f t="shared" si="13"/>
        <v>2</v>
      </c>
      <c r="M425" s="32">
        <f>INDEX(数值规划!$AL$33:$AL$42,(特技天赋!C425-1)*2+特技天赋!D425)</f>
        <v>3</v>
      </c>
      <c r="N425" s="31">
        <v>19</v>
      </c>
      <c r="Q425" s="32">
        <f>IF(特技天赋!F425&gt;0,INDEX(数值规划!$F$32:$F$63,(特技天赋!E425-1)*4+特技天赋!F425),E425)</f>
        <v>19</v>
      </c>
    </row>
    <row r="426" spans="1:17" ht="16.5" x14ac:dyDescent="0.2">
      <c r="A426" s="31">
        <v>423</v>
      </c>
      <c r="B426" s="31">
        <v>5</v>
      </c>
      <c r="C426" s="31">
        <v>1</v>
      </c>
      <c r="D426" s="31">
        <v>2</v>
      </c>
      <c r="E426" s="31">
        <v>1</v>
      </c>
      <c r="F426" s="31">
        <v>2</v>
      </c>
      <c r="G426" s="31" t="str">
        <f t="shared" si="12"/>
        <v>白羊座普攻_2线1号天赋2级</v>
      </c>
      <c r="H426" s="32">
        <f>INDEX(数值规划!$AH$33:$AK$42,(特技天赋!C426-1)*2+特技天赋!D426,特技天赋!E426)</f>
        <v>25</v>
      </c>
      <c r="I426" s="32">
        <f>INDEX(数值规划!$N$32:$Y$231,(((C426-1)*2+(D426-1))*4+(E426-1))*5+F426+1,(INDEX($T$3:$AI$3,B426)-1)*3+1)</f>
        <v>36</v>
      </c>
      <c r="J426" s="32">
        <f>INDEX(数值规划!$N$32:$Y$231,(((C426-1)*2+(D426-1))*4+(E426-1))*5+F426+1,(INDEX($T$3:$AI$3,B426)-1)*3+2)</f>
        <v>0</v>
      </c>
      <c r="K426" s="32">
        <f>INDEX(数值规划!$N$32:$Y$231,(((C426-1)*2+(D426-1))*4+(E426-1))*5+F426+1,(INDEX($T$3:$AI$3,B426)-1)*3+3)</f>
        <v>16</v>
      </c>
      <c r="L426" s="32">
        <f t="shared" si="13"/>
        <v>2</v>
      </c>
      <c r="M426" s="32">
        <f>INDEX(数值规划!$AL$33:$AL$42,(特技天赋!C426-1)*2+特技天赋!D426)</f>
        <v>3</v>
      </c>
      <c r="N426" s="31">
        <v>29</v>
      </c>
      <c r="Q426" s="32">
        <f>IF(特技天赋!F426&gt;0,INDEX(数值规划!$F$32:$F$63,(特技天赋!E426-1)*4+特技天赋!F426),E426)</f>
        <v>29</v>
      </c>
    </row>
    <row r="427" spans="1:17" ht="16.5" x14ac:dyDescent="0.2">
      <c r="A427" s="31">
        <v>424</v>
      </c>
      <c r="B427" s="31">
        <v>5</v>
      </c>
      <c r="C427" s="31">
        <v>1</v>
      </c>
      <c r="D427" s="31">
        <v>2</v>
      </c>
      <c r="E427" s="31">
        <v>1</v>
      </c>
      <c r="F427" s="31">
        <v>3</v>
      </c>
      <c r="G427" s="31" t="str">
        <f t="shared" si="12"/>
        <v>白羊座普攻_2线1号天赋3级</v>
      </c>
      <c r="H427" s="32">
        <f>INDEX(数值规划!$AH$33:$AK$42,(特技天赋!C427-1)*2+特技天赋!D427,特技天赋!E427)</f>
        <v>25</v>
      </c>
      <c r="I427" s="32">
        <f>INDEX(数值规划!$N$32:$Y$231,(((C427-1)*2+(D427-1))*4+(E427-1))*5+F427+1,(INDEX($T$3:$AI$3,B427)-1)*3+1)</f>
        <v>45</v>
      </c>
      <c r="J427" s="32">
        <f>INDEX(数值规划!$N$32:$Y$231,(((C427-1)*2+(D427-1))*4+(E427-1))*5+F427+1,(INDEX($T$3:$AI$3,B427)-1)*3+2)</f>
        <v>0</v>
      </c>
      <c r="K427" s="32">
        <f>INDEX(数值规划!$N$32:$Y$231,(((C427-1)*2+(D427-1))*4+(E427-1))*5+F427+1,(INDEX($T$3:$AI$3,B427)-1)*3+3)</f>
        <v>20</v>
      </c>
      <c r="L427" s="32">
        <f t="shared" si="13"/>
        <v>2</v>
      </c>
      <c r="M427" s="32">
        <f>INDEX(数值规划!$AL$33:$AL$42,(特技天赋!C427-1)*2+特技天赋!D427)</f>
        <v>3</v>
      </c>
      <c r="N427" s="31">
        <v>38</v>
      </c>
      <c r="Q427" s="32">
        <f>IF(特技天赋!F427&gt;0,INDEX(数值规划!$F$32:$F$63,(特技天赋!E427-1)*4+特技天赋!F427),E427)</f>
        <v>38</v>
      </c>
    </row>
    <row r="428" spans="1:17" ht="16.5" x14ac:dyDescent="0.2">
      <c r="A428" s="31">
        <v>425</v>
      </c>
      <c r="B428" s="31">
        <v>5</v>
      </c>
      <c r="C428" s="31">
        <v>1</v>
      </c>
      <c r="D428" s="31">
        <v>2</v>
      </c>
      <c r="E428" s="31">
        <v>1</v>
      </c>
      <c r="F428" s="31">
        <v>4</v>
      </c>
      <c r="G428" s="31" t="str">
        <f t="shared" si="12"/>
        <v>白羊座普攻_2线1号天赋4级</v>
      </c>
      <c r="H428" s="32">
        <f>INDEX(数值规划!$AH$33:$AK$42,(特技天赋!C428-1)*2+特技天赋!D428,特技天赋!E428)</f>
        <v>25</v>
      </c>
      <c r="I428" s="32">
        <f>INDEX(数值规划!$N$32:$Y$231,(((C428-1)*2+(D428-1))*4+(E428-1))*5+F428+1,(INDEX($T$3:$AI$3,B428)-1)*3+1)</f>
        <v>54</v>
      </c>
      <c r="J428" s="32">
        <f>INDEX(数值规划!$N$32:$Y$231,(((C428-1)*2+(D428-1))*4+(E428-1))*5+F428+1,(INDEX($T$3:$AI$3,B428)-1)*3+2)</f>
        <v>0</v>
      </c>
      <c r="K428" s="32">
        <f>INDEX(数值规划!$N$32:$Y$231,(((C428-1)*2+(D428-1))*4+(E428-1))*5+F428+1,(INDEX($T$3:$AI$3,B428)-1)*3+3)</f>
        <v>24</v>
      </c>
      <c r="L428" s="32">
        <f t="shared" si="13"/>
        <v>2</v>
      </c>
      <c r="M428" s="32">
        <f>INDEX(数值规划!$AL$33:$AL$42,(特技天赋!C428-1)*2+特技天赋!D428)</f>
        <v>3</v>
      </c>
      <c r="N428" s="31">
        <v>58</v>
      </c>
      <c r="Q428" s="32">
        <f>IF(特技天赋!F428&gt;0,INDEX(数值规划!$F$32:$F$63,(特技天赋!E428-1)*4+特技天赋!F428),E428)</f>
        <v>58</v>
      </c>
    </row>
    <row r="429" spans="1:17" ht="16.5" x14ac:dyDescent="0.2">
      <c r="A429" s="31">
        <v>426</v>
      </c>
      <c r="B429" s="31">
        <v>5</v>
      </c>
      <c r="C429" s="31">
        <v>1</v>
      </c>
      <c r="D429" s="31">
        <v>2</v>
      </c>
      <c r="E429" s="31">
        <v>2</v>
      </c>
      <c r="F429" s="31">
        <v>0</v>
      </c>
      <c r="G429" s="31" t="str">
        <f t="shared" si="12"/>
        <v>白羊座普攻_2线2号天赋解锁</v>
      </c>
      <c r="H429" s="32">
        <f>INDEX(数值规划!$AH$33:$AK$42,(特技天赋!C429-1)*2+特技天赋!D429,特技天赋!E429)</f>
        <v>45</v>
      </c>
      <c r="I429" s="32">
        <f>INDEX(数值规划!$N$32:$Y$231,(((C429-1)*2+(D429-1))*4+(E429-1))*5+F429+1,(INDEX($T$3:$AI$3,B429)-1)*3+1)</f>
        <v>27</v>
      </c>
      <c r="J429" s="32">
        <f>INDEX(数值规划!$N$32:$Y$231,(((C429-1)*2+(D429-1))*4+(E429-1))*5+F429+1,(INDEX($T$3:$AI$3,B429)-1)*3+2)</f>
        <v>0</v>
      </c>
      <c r="K429" s="32">
        <f>INDEX(数值规划!$N$32:$Y$231,(((C429-1)*2+(D429-1))*4+(E429-1))*5+F429+1,(INDEX($T$3:$AI$3,B429)-1)*3+3)</f>
        <v>12</v>
      </c>
      <c r="L429" s="32">
        <f t="shared" si="13"/>
        <v>4</v>
      </c>
      <c r="M429" s="32">
        <f>INDEX(数值规划!$AL$33:$AL$42,(特技天赋!C429-1)*2+特技天赋!D429)</f>
        <v>3</v>
      </c>
      <c r="N429" s="31">
        <v>2</v>
      </c>
      <c r="Q429" s="32">
        <f>IF(特技天赋!F429&gt;0,INDEX(数值规划!$F$32:$F$63,(特技天赋!E429-1)*4+特技天赋!F429),E429)</f>
        <v>2</v>
      </c>
    </row>
    <row r="430" spans="1:17" ht="16.5" x14ac:dyDescent="0.2">
      <c r="A430" s="31">
        <v>427</v>
      </c>
      <c r="B430" s="31">
        <v>5</v>
      </c>
      <c r="C430" s="31">
        <v>1</v>
      </c>
      <c r="D430" s="31">
        <v>2</v>
      </c>
      <c r="E430" s="31">
        <v>2</v>
      </c>
      <c r="F430" s="31">
        <v>1</v>
      </c>
      <c r="G430" s="31" t="str">
        <f t="shared" si="12"/>
        <v>白羊座普攻_2线2号天赋1级</v>
      </c>
      <c r="H430" s="32">
        <f>INDEX(数值规划!$AH$33:$AK$42,(特技天赋!C430-1)*2+特技天赋!D430,特技天赋!E430)</f>
        <v>45</v>
      </c>
      <c r="I430" s="32">
        <f>INDEX(数值规划!$N$32:$Y$231,(((C430-1)*2+(D430-1))*4+(E430-1))*5+F430+1,(INDEX($T$3:$AI$3,B430)-1)*3+1)</f>
        <v>36</v>
      </c>
      <c r="J430" s="32">
        <f>INDEX(数值规划!$N$32:$Y$231,(((C430-1)*2+(D430-1))*4+(E430-1))*5+F430+1,(INDEX($T$3:$AI$3,B430)-1)*3+2)</f>
        <v>0</v>
      </c>
      <c r="K430" s="32">
        <f>INDEX(数值规划!$N$32:$Y$231,(((C430-1)*2+(D430-1))*4+(E430-1))*5+F430+1,(INDEX($T$3:$AI$3,B430)-1)*3+3)</f>
        <v>16</v>
      </c>
      <c r="L430" s="32">
        <f t="shared" si="13"/>
        <v>4</v>
      </c>
      <c r="M430" s="32">
        <f>INDEX(数值规划!$AL$33:$AL$42,(特技天赋!C430-1)*2+特技天赋!D430)</f>
        <v>3</v>
      </c>
      <c r="N430" s="31">
        <v>24</v>
      </c>
      <c r="Q430" s="32">
        <f>IF(特技天赋!F430&gt;0,INDEX(数值规划!$F$32:$F$63,(特技天赋!E430-1)*4+特技天赋!F430),E430)</f>
        <v>24</v>
      </c>
    </row>
    <row r="431" spans="1:17" ht="16.5" x14ac:dyDescent="0.2">
      <c r="A431" s="31">
        <v>428</v>
      </c>
      <c r="B431" s="31">
        <v>5</v>
      </c>
      <c r="C431" s="31">
        <v>1</v>
      </c>
      <c r="D431" s="31">
        <v>2</v>
      </c>
      <c r="E431" s="31">
        <v>2</v>
      </c>
      <c r="F431" s="31">
        <v>2</v>
      </c>
      <c r="G431" s="31" t="str">
        <f t="shared" si="12"/>
        <v>白羊座普攻_2线2号天赋2级</v>
      </c>
      <c r="H431" s="32">
        <f>INDEX(数值规划!$AH$33:$AK$42,(特技天赋!C431-1)*2+特技天赋!D431,特技天赋!E431)</f>
        <v>45</v>
      </c>
      <c r="I431" s="32">
        <f>INDEX(数值规划!$N$32:$Y$231,(((C431-1)*2+(D431-1))*4+(E431-1))*5+F431+1,(INDEX($T$3:$AI$3,B431)-1)*3+1)</f>
        <v>45</v>
      </c>
      <c r="J431" s="32">
        <f>INDEX(数值规划!$N$32:$Y$231,(((C431-1)*2+(D431-1))*4+(E431-1))*5+F431+1,(INDEX($T$3:$AI$3,B431)-1)*3+2)</f>
        <v>0</v>
      </c>
      <c r="K431" s="32">
        <f>INDEX(数值规划!$N$32:$Y$231,(((C431-1)*2+(D431-1))*4+(E431-1))*5+F431+1,(INDEX($T$3:$AI$3,B431)-1)*3+3)</f>
        <v>20</v>
      </c>
      <c r="L431" s="32">
        <f t="shared" si="13"/>
        <v>4</v>
      </c>
      <c r="M431" s="32">
        <f>INDEX(数值规划!$AL$33:$AL$42,(特技天赋!C431-1)*2+特技天赋!D431)</f>
        <v>3</v>
      </c>
      <c r="N431" s="31">
        <v>36</v>
      </c>
      <c r="Q431" s="32">
        <f>IF(特技天赋!F431&gt;0,INDEX(数值规划!$F$32:$F$63,(特技天赋!E431-1)*4+特技天赋!F431),E431)</f>
        <v>36</v>
      </c>
    </row>
    <row r="432" spans="1:17" ht="16.5" x14ac:dyDescent="0.2">
      <c r="A432" s="31">
        <v>429</v>
      </c>
      <c r="B432" s="31">
        <v>5</v>
      </c>
      <c r="C432" s="31">
        <v>1</v>
      </c>
      <c r="D432" s="31">
        <v>2</v>
      </c>
      <c r="E432" s="31">
        <v>2</v>
      </c>
      <c r="F432" s="31">
        <v>3</v>
      </c>
      <c r="G432" s="31" t="str">
        <f t="shared" si="12"/>
        <v>白羊座普攻_2线2号天赋3级</v>
      </c>
      <c r="H432" s="32">
        <f>INDEX(数值规划!$AH$33:$AK$42,(特技天赋!C432-1)*2+特技天赋!D432,特技天赋!E432)</f>
        <v>45</v>
      </c>
      <c r="I432" s="32">
        <f>INDEX(数值规划!$N$32:$Y$231,(((C432-1)*2+(D432-1))*4+(E432-1))*5+F432+1,(INDEX($T$3:$AI$3,B432)-1)*3+1)</f>
        <v>54</v>
      </c>
      <c r="J432" s="32">
        <f>INDEX(数值规划!$N$32:$Y$231,(((C432-1)*2+(D432-1))*4+(E432-1))*5+F432+1,(INDEX($T$3:$AI$3,B432)-1)*3+2)</f>
        <v>0</v>
      </c>
      <c r="K432" s="32">
        <f>INDEX(数值规划!$N$32:$Y$231,(((C432-1)*2+(D432-1))*4+(E432-1))*5+F432+1,(INDEX($T$3:$AI$3,B432)-1)*3+3)</f>
        <v>24</v>
      </c>
      <c r="L432" s="32">
        <f t="shared" si="13"/>
        <v>4</v>
      </c>
      <c r="M432" s="32">
        <f>INDEX(数值规划!$AL$33:$AL$42,(特技天赋!C432-1)*2+特技天赋!D432)</f>
        <v>3</v>
      </c>
      <c r="N432" s="31">
        <v>48</v>
      </c>
      <c r="Q432" s="32">
        <f>IF(特技天赋!F432&gt;0,INDEX(数值规划!$F$32:$F$63,(特技天赋!E432-1)*4+特技天赋!F432),E432)</f>
        <v>48</v>
      </c>
    </row>
    <row r="433" spans="1:17" ht="16.5" x14ac:dyDescent="0.2">
      <c r="A433" s="31">
        <v>430</v>
      </c>
      <c r="B433" s="31">
        <v>5</v>
      </c>
      <c r="C433" s="31">
        <v>1</v>
      </c>
      <c r="D433" s="31">
        <v>2</v>
      </c>
      <c r="E433" s="31">
        <v>2</v>
      </c>
      <c r="F433" s="31">
        <v>4</v>
      </c>
      <c r="G433" s="31" t="str">
        <f t="shared" si="12"/>
        <v>白羊座普攻_2线2号天赋4级</v>
      </c>
      <c r="H433" s="32">
        <f>INDEX(数值规划!$AH$33:$AK$42,(特技天赋!C433-1)*2+特技天赋!D433,特技天赋!E433)</f>
        <v>45</v>
      </c>
      <c r="I433" s="32">
        <f>INDEX(数值规划!$N$32:$Y$231,(((C433-1)*2+(D433-1))*4+(E433-1))*5+F433+1,(INDEX($T$3:$AI$3,B433)-1)*3+1)</f>
        <v>63</v>
      </c>
      <c r="J433" s="32">
        <f>INDEX(数值规划!$N$32:$Y$231,(((C433-1)*2+(D433-1))*4+(E433-1))*5+F433+1,(INDEX($T$3:$AI$3,B433)-1)*3+2)</f>
        <v>0</v>
      </c>
      <c r="K433" s="32">
        <f>INDEX(数值规划!$N$32:$Y$231,(((C433-1)*2+(D433-1))*4+(E433-1))*5+F433+1,(INDEX($T$3:$AI$3,B433)-1)*3+3)</f>
        <v>28</v>
      </c>
      <c r="L433" s="32">
        <f t="shared" si="13"/>
        <v>4</v>
      </c>
      <c r="M433" s="32">
        <f>INDEX(数值规划!$AL$33:$AL$42,(特技天赋!C433-1)*2+特技天赋!D433)</f>
        <v>3</v>
      </c>
      <c r="N433" s="31">
        <v>72</v>
      </c>
      <c r="Q433" s="32">
        <f>IF(特技天赋!F433&gt;0,INDEX(数值规划!$F$32:$F$63,(特技天赋!E433-1)*4+特技天赋!F433),E433)</f>
        <v>72</v>
      </c>
    </row>
    <row r="434" spans="1:17" ht="16.5" x14ac:dyDescent="0.2">
      <c r="A434" s="31">
        <v>431</v>
      </c>
      <c r="B434" s="31">
        <v>5</v>
      </c>
      <c r="C434" s="31">
        <v>1</v>
      </c>
      <c r="D434" s="31">
        <v>2</v>
      </c>
      <c r="E434" s="31">
        <v>3</v>
      </c>
      <c r="F434" s="31">
        <v>0</v>
      </c>
      <c r="G434" s="31" t="str">
        <f t="shared" si="12"/>
        <v>白羊座普攻_2线3号天赋解锁</v>
      </c>
      <c r="H434" s="32">
        <f>INDEX(数值规划!$AH$33:$AK$42,(特技天赋!C434-1)*2+特技天赋!D434,特技天赋!E434)</f>
        <v>65</v>
      </c>
      <c r="I434" s="32">
        <f>INDEX(数值规划!$N$32:$Y$231,(((C434-1)*2+(D434-1))*4+(E434-1))*5+F434+1,(INDEX($T$3:$AI$3,B434)-1)*3+1)</f>
        <v>41</v>
      </c>
      <c r="J434" s="32">
        <f>INDEX(数值规划!$N$32:$Y$231,(((C434-1)*2+(D434-1))*4+(E434-1))*5+F434+1,(INDEX($T$3:$AI$3,B434)-1)*3+2)</f>
        <v>0</v>
      </c>
      <c r="K434" s="32">
        <f>INDEX(数值规划!$N$32:$Y$231,(((C434-1)*2+(D434-1))*4+(E434-1))*5+F434+1,(INDEX($T$3:$AI$3,B434)-1)*3+3)</f>
        <v>18</v>
      </c>
      <c r="L434" s="32">
        <f t="shared" si="13"/>
        <v>6</v>
      </c>
      <c r="M434" s="32">
        <f>INDEX(数值规划!$AL$33:$AL$42,(特技天赋!C434-1)*2+特技天赋!D434)</f>
        <v>3</v>
      </c>
      <c r="N434" s="31">
        <v>3</v>
      </c>
      <c r="Q434" s="32">
        <f>IF(特技天赋!F434&gt;0,INDEX(数值规划!$F$32:$F$63,(特技天赋!E434-1)*4+特技天赋!F434),E434)</f>
        <v>3</v>
      </c>
    </row>
    <row r="435" spans="1:17" ht="16.5" x14ac:dyDescent="0.2">
      <c r="A435" s="31">
        <v>432</v>
      </c>
      <c r="B435" s="31">
        <v>5</v>
      </c>
      <c r="C435" s="31">
        <v>1</v>
      </c>
      <c r="D435" s="31">
        <v>2</v>
      </c>
      <c r="E435" s="31">
        <v>3</v>
      </c>
      <c r="F435" s="31">
        <v>1</v>
      </c>
      <c r="G435" s="31" t="str">
        <f t="shared" si="12"/>
        <v>白羊座普攻_2线3号天赋1级</v>
      </c>
      <c r="H435" s="32">
        <f>INDEX(数值规划!$AH$33:$AK$42,(特技天赋!C435-1)*2+特技天赋!D435,特技天赋!E435)</f>
        <v>65</v>
      </c>
      <c r="I435" s="32">
        <f>INDEX(数值规划!$N$32:$Y$231,(((C435-1)*2+(D435-1))*4+(E435-1))*5+F435+1,(INDEX($T$3:$AI$3,B435)-1)*3+1)</f>
        <v>50</v>
      </c>
      <c r="J435" s="32">
        <f>INDEX(数值规划!$N$32:$Y$231,(((C435-1)*2+(D435-1))*4+(E435-1))*5+F435+1,(INDEX($T$3:$AI$3,B435)-1)*3+2)</f>
        <v>0</v>
      </c>
      <c r="K435" s="32">
        <f>INDEX(数值规划!$N$32:$Y$231,(((C435-1)*2+(D435-1))*4+(E435-1))*5+F435+1,(INDEX($T$3:$AI$3,B435)-1)*3+3)</f>
        <v>22</v>
      </c>
      <c r="L435" s="32">
        <f t="shared" si="13"/>
        <v>6</v>
      </c>
      <c r="M435" s="32">
        <f>INDEX(数值规划!$AL$33:$AL$42,(特技天赋!C435-1)*2+特技天赋!D435)</f>
        <v>3</v>
      </c>
      <c r="N435" s="31">
        <v>29</v>
      </c>
      <c r="Q435" s="32">
        <f>IF(特技天赋!F435&gt;0,INDEX(数值规划!$F$32:$F$63,(特技天赋!E435-1)*4+特技天赋!F435),E435)</f>
        <v>29</v>
      </c>
    </row>
    <row r="436" spans="1:17" ht="16.5" x14ac:dyDescent="0.2">
      <c r="A436" s="31">
        <v>433</v>
      </c>
      <c r="B436" s="31">
        <v>5</v>
      </c>
      <c r="C436" s="31">
        <v>1</v>
      </c>
      <c r="D436" s="31">
        <v>2</v>
      </c>
      <c r="E436" s="31">
        <v>3</v>
      </c>
      <c r="F436" s="31">
        <v>2</v>
      </c>
      <c r="G436" s="31" t="str">
        <f t="shared" si="12"/>
        <v>白羊座普攻_2线3号天赋2级</v>
      </c>
      <c r="H436" s="32">
        <f>INDEX(数值规划!$AH$33:$AK$42,(特技天赋!C436-1)*2+特技天赋!D436,特技天赋!E436)</f>
        <v>65</v>
      </c>
      <c r="I436" s="32">
        <f>INDEX(数值规划!$N$32:$Y$231,(((C436-1)*2+(D436-1))*4+(E436-1))*5+F436+1,(INDEX($T$3:$AI$3,B436)-1)*3+1)</f>
        <v>59</v>
      </c>
      <c r="J436" s="32">
        <f>INDEX(数值规划!$N$32:$Y$231,(((C436-1)*2+(D436-1))*4+(E436-1))*5+F436+1,(INDEX($T$3:$AI$3,B436)-1)*3+2)</f>
        <v>0</v>
      </c>
      <c r="K436" s="32">
        <f>INDEX(数值规划!$N$32:$Y$231,(((C436-1)*2+(D436-1))*4+(E436-1))*5+F436+1,(INDEX($T$3:$AI$3,B436)-1)*3+3)</f>
        <v>26</v>
      </c>
      <c r="L436" s="32">
        <f t="shared" si="13"/>
        <v>6</v>
      </c>
      <c r="M436" s="32">
        <f>INDEX(数值规划!$AL$33:$AL$42,(特技天赋!C436-1)*2+特技天赋!D436)</f>
        <v>3</v>
      </c>
      <c r="N436" s="31">
        <v>43</v>
      </c>
      <c r="Q436" s="32">
        <f>IF(特技天赋!F436&gt;0,INDEX(数值规划!$F$32:$F$63,(特技天赋!E436-1)*4+特技天赋!F436),E436)</f>
        <v>43</v>
      </c>
    </row>
    <row r="437" spans="1:17" ht="16.5" x14ac:dyDescent="0.2">
      <c r="A437" s="31">
        <v>434</v>
      </c>
      <c r="B437" s="31">
        <v>5</v>
      </c>
      <c r="C437" s="31">
        <v>1</v>
      </c>
      <c r="D437" s="31">
        <v>2</v>
      </c>
      <c r="E437" s="31">
        <v>3</v>
      </c>
      <c r="F437" s="31">
        <v>3</v>
      </c>
      <c r="G437" s="31" t="str">
        <f t="shared" si="12"/>
        <v>白羊座普攻_2线3号天赋3级</v>
      </c>
      <c r="H437" s="32">
        <f>INDEX(数值规划!$AH$33:$AK$42,(特技天赋!C437-1)*2+特技天赋!D437,特技天赋!E437)</f>
        <v>65</v>
      </c>
      <c r="I437" s="32">
        <f>INDEX(数值规划!$N$32:$Y$231,(((C437-1)*2+(D437-1))*4+(E437-1))*5+F437+1,(INDEX($T$3:$AI$3,B437)-1)*3+1)</f>
        <v>68</v>
      </c>
      <c r="J437" s="32">
        <f>INDEX(数值规划!$N$32:$Y$231,(((C437-1)*2+(D437-1))*4+(E437-1))*5+F437+1,(INDEX($T$3:$AI$3,B437)-1)*3+2)</f>
        <v>0</v>
      </c>
      <c r="K437" s="32">
        <f>INDEX(数值规划!$N$32:$Y$231,(((C437-1)*2+(D437-1))*4+(E437-1))*5+F437+1,(INDEX($T$3:$AI$3,B437)-1)*3+3)</f>
        <v>30</v>
      </c>
      <c r="L437" s="32">
        <f t="shared" si="13"/>
        <v>6</v>
      </c>
      <c r="M437" s="32">
        <f>INDEX(数值规划!$AL$33:$AL$42,(特技天赋!C437-1)*2+特技天赋!D437)</f>
        <v>3</v>
      </c>
      <c r="N437" s="31">
        <v>58</v>
      </c>
      <c r="Q437" s="32">
        <f>IF(特技天赋!F437&gt;0,INDEX(数值规划!$F$32:$F$63,(特技天赋!E437-1)*4+特技天赋!F437),E437)</f>
        <v>58</v>
      </c>
    </row>
    <row r="438" spans="1:17" ht="16.5" x14ac:dyDescent="0.2">
      <c r="A438" s="31">
        <v>435</v>
      </c>
      <c r="B438" s="31">
        <v>5</v>
      </c>
      <c r="C438" s="31">
        <v>1</v>
      </c>
      <c r="D438" s="31">
        <v>2</v>
      </c>
      <c r="E438" s="31">
        <v>3</v>
      </c>
      <c r="F438" s="31">
        <v>4</v>
      </c>
      <c r="G438" s="31" t="str">
        <f t="shared" si="12"/>
        <v>白羊座普攻_2线3号天赋4级</v>
      </c>
      <c r="H438" s="32">
        <f>INDEX(数值规划!$AH$33:$AK$42,(特技天赋!C438-1)*2+特技天赋!D438,特技天赋!E438)</f>
        <v>65</v>
      </c>
      <c r="I438" s="32">
        <f>INDEX(数值规划!$N$32:$Y$231,(((C438-1)*2+(D438-1))*4+(E438-1))*5+F438+1,(INDEX($T$3:$AI$3,B438)-1)*3+1)</f>
        <v>77</v>
      </c>
      <c r="J438" s="32">
        <f>INDEX(数值规划!$N$32:$Y$231,(((C438-1)*2+(D438-1))*4+(E438-1))*5+F438+1,(INDEX($T$3:$AI$3,B438)-1)*3+2)</f>
        <v>0</v>
      </c>
      <c r="K438" s="32">
        <f>INDEX(数值规划!$N$32:$Y$231,(((C438-1)*2+(D438-1))*4+(E438-1))*5+F438+1,(INDEX($T$3:$AI$3,B438)-1)*3+3)</f>
        <v>34</v>
      </c>
      <c r="L438" s="32">
        <f t="shared" si="13"/>
        <v>6</v>
      </c>
      <c r="M438" s="32">
        <f>INDEX(数值规划!$AL$33:$AL$42,(特技天赋!C438-1)*2+特技天赋!D438)</f>
        <v>3</v>
      </c>
      <c r="N438" s="31">
        <v>87</v>
      </c>
      <c r="Q438" s="32">
        <f>IF(特技天赋!F438&gt;0,INDEX(数值规划!$F$32:$F$63,(特技天赋!E438-1)*4+特技天赋!F438),E438)</f>
        <v>87</v>
      </c>
    </row>
    <row r="439" spans="1:17" ht="16.5" x14ac:dyDescent="0.2">
      <c r="A439" s="31">
        <v>436</v>
      </c>
      <c r="B439" s="31">
        <v>5</v>
      </c>
      <c r="C439" s="31">
        <v>1</v>
      </c>
      <c r="D439" s="31">
        <v>2</v>
      </c>
      <c r="E439" s="31">
        <v>4</v>
      </c>
      <c r="F439" s="31">
        <v>0</v>
      </c>
      <c r="G439" s="31" t="str">
        <f t="shared" si="12"/>
        <v>白羊座普攻_2线4号天赋解锁</v>
      </c>
      <c r="H439" s="32">
        <f>INDEX(数值规划!$AH$33:$AK$42,(特技天赋!C439-1)*2+特技天赋!D439,特技天赋!E439)</f>
        <v>85</v>
      </c>
      <c r="I439" s="32">
        <f>INDEX(数值规划!$N$32:$Y$231,(((C439-1)*2+(D439-1))*4+(E439-1))*5+F439+1,(INDEX($T$3:$AI$3,B439)-1)*3+1)</f>
        <v>54</v>
      </c>
      <c r="J439" s="32">
        <f>INDEX(数值规划!$N$32:$Y$231,(((C439-1)*2+(D439-1))*4+(E439-1))*5+F439+1,(INDEX($T$3:$AI$3,B439)-1)*3+2)</f>
        <v>0</v>
      </c>
      <c r="K439" s="32">
        <f>INDEX(数值规划!$N$32:$Y$231,(((C439-1)*2+(D439-1))*4+(E439-1))*5+F439+1,(INDEX($T$3:$AI$3,B439)-1)*3+3)</f>
        <v>24</v>
      </c>
      <c r="L439" s="32">
        <f t="shared" si="13"/>
        <v>8</v>
      </c>
      <c r="M439" s="32">
        <f>INDEX(数值规划!$AL$33:$AL$42,(特技天赋!C439-1)*2+特技天赋!D439)</f>
        <v>3</v>
      </c>
      <c r="N439" s="31">
        <v>4</v>
      </c>
      <c r="Q439" s="32">
        <f>IF(特技天赋!F439&gt;0,INDEX(数值规划!$F$32:$F$63,(特技天赋!E439-1)*4+特技天赋!F439),E439)</f>
        <v>4</v>
      </c>
    </row>
    <row r="440" spans="1:17" ht="16.5" x14ac:dyDescent="0.2">
      <c r="A440" s="31">
        <v>437</v>
      </c>
      <c r="B440" s="31">
        <v>5</v>
      </c>
      <c r="C440" s="31">
        <v>1</v>
      </c>
      <c r="D440" s="31">
        <v>2</v>
      </c>
      <c r="E440" s="31">
        <v>4</v>
      </c>
      <c r="F440" s="31">
        <v>1</v>
      </c>
      <c r="G440" s="31" t="str">
        <f t="shared" si="12"/>
        <v>白羊座普攻_2线4号天赋1级</v>
      </c>
      <c r="H440" s="32">
        <f>INDEX(数值规划!$AH$33:$AK$42,(特技天赋!C440-1)*2+特技天赋!D440,特技天赋!E440)</f>
        <v>85</v>
      </c>
      <c r="I440" s="32">
        <f>INDEX(数值规划!$N$32:$Y$231,(((C440-1)*2+(D440-1))*4+(E440-1))*5+F440+1,(INDEX($T$3:$AI$3,B440)-1)*3+1)</f>
        <v>63</v>
      </c>
      <c r="J440" s="32">
        <f>INDEX(数值规划!$N$32:$Y$231,(((C440-1)*2+(D440-1))*4+(E440-1))*5+F440+1,(INDEX($T$3:$AI$3,B440)-1)*3+2)</f>
        <v>0</v>
      </c>
      <c r="K440" s="32">
        <f>INDEX(数值规划!$N$32:$Y$231,(((C440-1)*2+(D440-1))*4+(E440-1))*5+F440+1,(INDEX($T$3:$AI$3,B440)-1)*3+3)</f>
        <v>28</v>
      </c>
      <c r="L440" s="32">
        <f t="shared" si="13"/>
        <v>8</v>
      </c>
      <c r="M440" s="32">
        <f>INDEX(数值规划!$AL$33:$AL$42,(特技天赋!C440-1)*2+特技天赋!D440)</f>
        <v>3</v>
      </c>
      <c r="N440" s="31">
        <v>29</v>
      </c>
      <c r="Q440" s="32">
        <f>IF(特技天赋!F440&gt;0,INDEX(数值规划!$F$32:$F$63,(特技天赋!E440-1)*4+特技天赋!F440),E440)</f>
        <v>29</v>
      </c>
    </row>
    <row r="441" spans="1:17" ht="16.5" x14ac:dyDescent="0.2">
      <c r="A441" s="31">
        <v>438</v>
      </c>
      <c r="B441" s="31">
        <v>5</v>
      </c>
      <c r="C441" s="31">
        <v>1</v>
      </c>
      <c r="D441" s="31">
        <v>2</v>
      </c>
      <c r="E441" s="31">
        <v>4</v>
      </c>
      <c r="F441" s="31">
        <v>2</v>
      </c>
      <c r="G441" s="31" t="str">
        <f t="shared" si="12"/>
        <v>白羊座普攻_2线4号天赋2级</v>
      </c>
      <c r="H441" s="32">
        <f>INDEX(数值规划!$AH$33:$AK$42,(特技天赋!C441-1)*2+特技天赋!D441,特技天赋!E441)</f>
        <v>85</v>
      </c>
      <c r="I441" s="32">
        <f>INDEX(数值规划!$N$32:$Y$231,(((C441-1)*2+(D441-1))*4+(E441-1))*5+F441+1,(INDEX($T$3:$AI$3,B441)-1)*3+1)</f>
        <v>72</v>
      </c>
      <c r="J441" s="32">
        <f>INDEX(数值规划!$N$32:$Y$231,(((C441-1)*2+(D441-1))*4+(E441-1))*5+F441+1,(INDEX($T$3:$AI$3,B441)-1)*3+2)</f>
        <v>0</v>
      </c>
      <c r="K441" s="32">
        <f>INDEX(数值规划!$N$32:$Y$231,(((C441-1)*2+(D441-1))*4+(E441-1))*5+F441+1,(INDEX($T$3:$AI$3,B441)-1)*3+3)</f>
        <v>32</v>
      </c>
      <c r="L441" s="32">
        <f t="shared" si="13"/>
        <v>8</v>
      </c>
      <c r="M441" s="32">
        <f>INDEX(数值规划!$AL$33:$AL$42,(特技天赋!C441-1)*2+特技天赋!D441)</f>
        <v>3</v>
      </c>
      <c r="N441" s="31">
        <v>43</v>
      </c>
      <c r="Q441" s="32">
        <f>IF(特技天赋!F441&gt;0,INDEX(数值规划!$F$32:$F$63,(特技天赋!E441-1)*4+特技天赋!F441),E441)</f>
        <v>43</v>
      </c>
    </row>
    <row r="442" spans="1:17" ht="16.5" x14ac:dyDescent="0.2">
      <c r="A442" s="31">
        <v>439</v>
      </c>
      <c r="B442" s="31">
        <v>5</v>
      </c>
      <c r="C442" s="31">
        <v>1</v>
      </c>
      <c r="D442" s="31">
        <v>2</v>
      </c>
      <c r="E442" s="31">
        <v>4</v>
      </c>
      <c r="F442" s="31">
        <v>3</v>
      </c>
      <c r="G442" s="31" t="str">
        <f t="shared" si="12"/>
        <v>白羊座普攻_2线4号天赋3级</v>
      </c>
      <c r="H442" s="32">
        <f>INDEX(数值规划!$AH$33:$AK$42,(特技天赋!C442-1)*2+特技天赋!D442,特技天赋!E442)</f>
        <v>85</v>
      </c>
      <c r="I442" s="32">
        <f>INDEX(数值规划!$N$32:$Y$231,(((C442-1)*2+(D442-1))*4+(E442-1))*5+F442+1,(INDEX($T$3:$AI$3,B442)-1)*3+1)</f>
        <v>81</v>
      </c>
      <c r="J442" s="32">
        <f>INDEX(数值规划!$N$32:$Y$231,(((C442-1)*2+(D442-1))*4+(E442-1))*5+F442+1,(INDEX($T$3:$AI$3,B442)-1)*3+2)</f>
        <v>0</v>
      </c>
      <c r="K442" s="32">
        <f>INDEX(数值规划!$N$32:$Y$231,(((C442-1)*2+(D442-1))*4+(E442-1))*5+F442+1,(INDEX($T$3:$AI$3,B442)-1)*3+3)</f>
        <v>36</v>
      </c>
      <c r="L442" s="32">
        <f t="shared" si="13"/>
        <v>8</v>
      </c>
      <c r="M442" s="32">
        <f>INDEX(数值规划!$AL$33:$AL$42,(特技天赋!C442-1)*2+特技天赋!D442)</f>
        <v>3</v>
      </c>
      <c r="N442" s="31">
        <v>58</v>
      </c>
      <c r="Q442" s="32">
        <f>IF(特技天赋!F442&gt;0,INDEX(数值规划!$F$32:$F$63,(特技天赋!E442-1)*4+特技天赋!F442),E442)</f>
        <v>58</v>
      </c>
    </row>
    <row r="443" spans="1:17" ht="16.5" x14ac:dyDescent="0.2">
      <c r="A443" s="31">
        <v>440</v>
      </c>
      <c r="B443" s="31">
        <v>5</v>
      </c>
      <c r="C443" s="31">
        <v>1</v>
      </c>
      <c r="D443" s="31">
        <v>2</v>
      </c>
      <c r="E443" s="31">
        <v>4</v>
      </c>
      <c r="F443" s="31">
        <v>4</v>
      </c>
      <c r="G443" s="31" t="str">
        <f t="shared" si="12"/>
        <v>白羊座普攻_2线4号天赋4级</v>
      </c>
      <c r="H443" s="32">
        <f>INDEX(数值规划!$AH$33:$AK$42,(特技天赋!C443-1)*2+特技天赋!D443,特技天赋!E443)</f>
        <v>85</v>
      </c>
      <c r="I443" s="32">
        <f>INDEX(数值规划!$N$32:$Y$231,(((C443-1)*2+(D443-1))*4+(E443-1))*5+F443+1,(INDEX($T$3:$AI$3,B443)-1)*3+1)</f>
        <v>90</v>
      </c>
      <c r="J443" s="32">
        <f>INDEX(数值规划!$N$32:$Y$231,(((C443-1)*2+(D443-1))*4+(E443-1))*5+F443+1,(INDEX($T$3:$AI$3,B443)-1)*3+2)</f>
        <v>0</v>
      </c>
      <c r="K443" s="32">
        <f>INDEX(数值规划!$N$32:$Y$231,(((C443-1)*2+(D443-1))*4+(E443-1))*5+F443+1,(INDEX($T$3:$AI$3,B443)-1)*3+3)</f>
        <v>40</v>
      </c>
      <c r="L443" s="32">
        <f t="shared" si="13"/>
        <v>8</v>
      </c>
      <c r="M443" s="32">
        <f>INDEX(数值规划!$AL$33:$AL$42,(特技天赋!C443-1)*2+特技天赋!D443)</f>
        <v>3</v>
      </c>
      <c r="N443" s="31">
        <v>87</v>
      </c>
      <c r="Q443" s="32">
        <f>IF(特技天赋!F443&gt;0,INDEX(数值规划!$F$32:$F$63,(特技天赋!E443-1)*4+特技天赋!F443),E443)</f>
        <v>87</v>
      </c>
    </row>
    <row r="444" spans="1:17" ht="16.5" x14ac:dyDescent="0.2">
      <c r="A444" s="31">
        <v>441</v>
      </c>
      <c r="B444" s="31">
        <v>5</v>
      </c>
      <c r="C444" s="31">
        <v>2</v>
      </c>
      <c r="D444" s="31">
        <v>1</v>
      </c>
      <c r="E444" s="31">
        <v>1</v>
      </c>
      <c r="F444" s="31">
        <v>0</v>
      </c>
      <c r="G444" s="31" t="str">
        <f t="shared" si="12"/>
        <v>白羊座技能1_1线1号天赋解锁</v>
      </c>
      <c r="H444" s="32">
        <f>INDEX(数值规划!$AH$33:$AK$42,(特技天赋!C444-1)*2+特技天赋!D444,特技天赋!E444)</f>
        <v>17</v>
      </c>
      <c r="I444" s="32">
        <f>INDEX(数值规划!$N$32:$Y$231,(((C444-1)*2+(D444-1))*4+(E444-1))*5+F444+1,(INDEX($T$3:$AI$3,B444)-1)*3+1)</f>
        <v>20</v>
      </c>
      <c r="J444" s="32">
        <f>INDEX(数值规划!$N$32:$Y$231,(((C444-1)*2+(D444-1))*4+(E444-1))*5+F444+1,(INDEX($T$3:$AI$3,B444)-1)*3+2)</f>
        <v>10</v>
      </c>
      <c r="K444" s="32">
        <f>INDEX(数值规划!$N$32:$Y$231,(((C444-1)*2+(D444-1))*4+(E444-1))*5+F444+1,(INDEX($T$3:$AI$3,B444)-1)*3+3)</f>
        <v>0</v>
      </c>
      <c r="L444" s="32">
        <f t="shared" si="13"/>
        <v>1</v>
      </c>
      <c r="M444" s="32">
        <f>INDEX(数值规划!$AL$33:$AL$42,(特技天赋!C444-1)*2+特技天赋!D444)</f>
        <v>3</v>
      </c>
      <c r="N444" s="31">
        <v>1</v>
      </c>
      <c r="Q444" s="32">
        <f>IF(特技天赋!F444&gt;0,INDEX(数值规划!$F$32:$F$63,(特技天赋!E444-1)*4+特技天赋!F444),E444)</f>
        <v>1</v>
      </c>
    </row>
    <row r="445" spans="1:17" ht="16.5" x14ac:dyDescent="0.2">
      <c r="A445" s="31">
        <v>442</v>
      </c>
      <c r="B445" s="31">
        <v>5</v>
      </c>
      <c r="C445" s="31">
        <v>2</v>
      </c>
      <c r="D445" s="31">
        <v>1</v>
      </c>
      <c r="E445" s="31">
        <v>1</v>
      </c>
      <c r="F445" s="31">
        <v>1</v>
      </c>
      <c r="G445" s="31" t="str">
        <f t="shared" si="12"/>
        <v>白羊座技能1_1线1号天赋1级</v>
      </c>
      <c r="H445" s="32">
        <f>INDEX(数值规划!$AH$33:$AK$42,(特技天赋!C445-1)*2+特技天赋!D445,特技天赋!E445)</f>
        <v>17</v>
      </c>
      <c r="I445" s="32">
        <f>INDEX(数值规划!$N$32:$Y$231,(((C445-1)*2+(D445-1))*4+(E445-1))*5+F445+1,(INDEX($T$3:$AI$3,B445)-1)*3+1)</f>
        <v>30</v>
      </c>
      <c r="J445" s="32">
        <f>INDEX(数值规划!$N$32:$Y$231,(((C445-1)*2+(D445-1))*4+(E445-1))*5+F445+1,(INDEX($T$3:$AI$3,B445)-1)*3+2)</f>
        <v>15</v>
      </c>
      <c r="K445" s="32">
        <f>INDEX(数值规划!$N$32:$Y$231,(((C445-1)*2+(D445-1))*4+(E445-1))*5+F445+1,(INDEX($T$3:$AI$3,B445)-1)*3+3)</f>
        <v>0</v>
      </c>
      <c r="L445" s="32">
        <f t="shared" si="13"/>
        <v>1</v>
      </c>
      <c r="M445" s="32">
        <f>INDEX(数值规划!$AL$33:$AL$42,(特技天赋!C445-1)*2+特技天赋!D445)</f>
        <v>3</v>
      </c>
      <c r="N445" s="31">
        <v>19</v>
      </c>
      <c r="Q445" s="32">
        <f>IF(特技天赋!F445&gt;0,INDEX(数值规划!$F$32:$F$63,(特技天赋!E445-1)*4+特技天赋!F445),E445)</f>
        <v>19</v>
      </c>
    </row>
    <row r="446" spans="1:17" ht="16.5" x14ac:dyDescent="0.2">
      <c r="A446" s="31">
        <v>443</v>
      </c>
      <c r="B446" s="31">
        <v>5</v>
      </c>
      <c r="C446" s="31">
        <v>2</v>
      </c>
      <c r="D446" s="31">
        <v>1</v>
      </c>
      <c r="E446" s="31">
        <v>1</v>
      </c>
      <c r="F446" s="31">
        <v>2</v>
      </c>
      <c r="G446" s="31" t="str">
        <f t="shared" si="12"/>
        <v>白羊座技能1_1线1号天赋2级</v>
      </c>
      <c r="H446" s="32">
        <f>INDEX(数值规划!$AH$33:$AK$42,(特技天赋!C446-1)*2+特技天赋!D446,特技天赋!E446)</f>
        <v>17</v>
      </c>
      <c r="I446" s="32">
        <f>INDEX(数值规划!$N$32:$Y$231,(((C446-1)*2+(D446-1))*4+(E446-1))*5+F446+1,(INDEX($T$3:$AI$3,B446)-1)*3+1)</f>
        <v>40</v>
      </c>
      <c r="J446" s="32">
        <f>INDEX(数值规划!$N$32:$Y$231,(((C446-1)*2+(D446-1))*4+(E446-1))*5+F446+1,(INDEX($T$3:$AI$3,B446)-1)*3+2)</f>
        <v>20</v>
      </c>
      <c r="K446" s="32">
        <f>INDEX(数值规划!$N$32:$Y$231,(((C446-1)*2+(D446-1))*4+(E446-1))*5+F446+1,(INDEX($T$3:$AI$3,B446)-1)*3+3)</f>
        <v>0</v>
      </c>
      <c r="L446" s="32">
        <f t="shared" si="13"/>
        <v>1</v>
      </c>
      <c r="M446" s="32">
        <f>INDEX(数值规划!$AL$33:$AL$42,(特技天赋!C446-1)*2+特技天赋!D446)</f>
        <v>3</v>
      </c>
      <c r="N446" s="31">
        <v>29</v>
      </c>
      <c r="Q446" s="32">
        <f>IF(特技天赋!F446&gt;0,INDEX(数值规划!$F$32:$F$63,(特技天赋!E446-1)*4+特技天赋!F446),E446)</f>
        <v>29</v>
      </c>
    </row>
    <row r="447" spans="1:17" ht="16.5" x14ac:dyDescent="0.2">
      <c r="A447" s="31">
        <v>444</v>
      </c>
      <c r="B447" s="31">
        <v>5</v>
      </c>
      <c r="C447" s="31">
        <v>2</v>
      </c>
      <c r="D447" s="31">
        <v>1</v>
      </c>
      <c r="E447" s="31">
        <v>1</v>
      </c>
      <c r="F447" s="31">
        <v>3</v>
      </c>
      <c r="G447" s="31" t="str">
        <f t="shared" si="12"/>
        <v>白羊座技能1_1线1号天赋3级</v>
      </c>
      <c r="H447" s="32">
        <f>INDEX(数值规划!$AH$33:$AK$42,(特技天赋!C447-1)*2+特技天赋!D447,特技天赋!E447)</f>
        <v>17</v>
      </c>
      <c r="I447" s="32">
        <f>INDEX(数值规划!$N$32:$Y$231,(((C447-1)*2+(D447-1))*4+(E447-1))*5+F447+1,(INDEX($T$3:$AI$3,B447)-1)*3+1)</f>
        <v>50</v>
      </c>
      <c r="J447" s="32">
        <f>INDEX(数值规划!$N$32:$Y$231,(((C447-1)*2+(D447-1))*4+(E447-1))*5+F447+1,(INDEX($T$3:$AI$3,B447)-1)*3+2)</f>
        <v>25</v>
      </c>
      <c r="K447" s="32">
        <f>INDEX(数值规划!$N$32:$Y$231,(((C447-1)*2+(D447-1))*4+(E447-1))*5+F447+1,(INDEX($T$3:$AI$3,B447)-1)*3+3)</f>
        <v>0</v>
      </c>
      <c r="L447" s="32">
        <f t="shared" si="13"/>
        <v>1</v>
      </c>
      <c r="M447" s="32">
        <f>INDEX(数值规划!$AL$33:$AL$42,(特技天赋!C447-1)*2+特技天赋!D447)</f>
        <v>3</v>
      </c>
      <c r="N447" s="31">
        <v>38</v>
      </c>
      <c r="Q447" s="32">
        <f>IF(特技天赋!F447&gt;0,INDEX(数值规划!$F$32:$F$63,(特技天赋!E447-1)*4+特技天赋!F447),E447)</f>
        <v>38</v>
      </c>
    </row>
    <row r="448" spans="1:17" ht="16.5" x14ac:dyDescent="0.2">
      <c r="A448" s="31">
        <v>445</v>
      </c>
      <c r="B448" s="31">
        <v>5</v>
      </c>
      <c r="C448" s="31">
        <v>2</v>
      </c>
      <c r="D448" s="31">
        <v>1</v>
      </c>
      <c r="E448" s="31">
        <v>1</v>
      </c>
      <c r="F448" s="31">
        <v>4</v>
      </c>
      <c r="G448" s="31" t="str">
        <f t="shared" si="12"/>
        <v>白羊座技能1_1线1号天赋4级</v>
      </c>
      <c r="H448" s="32">
        <f>INDEX(数值规划!$AH$33:$AK$42,(特技天赋!C448-1)*2+特技天赋!D448,特技天赋!E448)</f>
        <v>17</v>
      </c>
      <c r="I448" s="32">
        <f>INDEX(数值规划!$N$32:$Y$231,(((C448-1)*2+(D448-1))*4+(E448-1))*5+F448+1,(INDEX($T$3:$AI$3,B448)-1)*3+1)</f>
        <v>60</v>
      </c>
      <c r="J448" s="32">
        <f>INDEX(数值规划!$N$32:$Y$231,(((C448-1)*2+(D448-1))*4+(E448-1))*5+F448+1,(INDEX($T$3:$AI$3,B448)-1)*3+2)</f>
        <v>30</v>
      </c>
      <c r="K448" s="32">
        <f>INDEX(数值规划!$N$32:$Y$231,(((C448-1)*2+(D448-1))*4+(E448-1))*5+F448+1,(INDEX($T$3:$AI$3,B448)-1)*3+3)</f>
        <v>0</v>
      </c>
      <c r="L448" s="32">
        <f t="shared" si="13"/>
        <v>1</v>
      </c>
      <c r="M448" s="32">
        <f>INDEX(数值规划!$AL$33:$AL$42,(特技天赋!C448-1)*2+特技天赋!D448)</f>
        <v>3</v>
      </c>
      <c r="N448" s="31">
        <v>58</v>
      </c>
      <c r="Q448" s="32">
        <f>IF(特技天赋!F448&gt;0,INDEX(数值规划!$F$32:$F$63,(特技天赋!E448-1)*4+特技天赋!F448),E448)</f>
        <v>58</v>
      </c>
    </row>
    <row r="449" spans="1:17" ht="16.5" x14ac:dyDescent="0.2">
      <c r="A449" s="31">
        <v>446</v>
      </c>
      <c r="B449" s="31">
        <v>5</v>
      </c>
      <c r="C449" s="31">
        <v>2</v>
      </c>
      <c r="D449" s="31">
        <v>1</v>
      </c>
      <c r="E449" s="31">
        <v>2</v>
      </c>
      <c r="F449" s="31">
        <v>0</v>
      </c>
      <c r="G449" s="31" t="str">
        <f t="shared" si="12"/>
        <v>白羊座技能1_1线2号天赋解锁</v>
      </c>
      <c r="H449" s="32">
        <f>INDEX(数值规划!$AH$33:$AK$42,(特技天赋!C449-1)*2+特技天赋!D449,特技天赋!E449)</f>
        <v>37</v>
      </c>
      <c r="I449" s="32">
        <f>INDEX(数值规划!$N$32:$Y$231,(((C449-1)*2+(D449-1))*4+(E449-1))*5+F449+1,(INDEX($T$3:$AI$3,B449)-1)*3+1)</f>
        <v>30</v>
      </c>
      <c r="J449" s="32">
        <f>INDEX(数值规划!$N$32:$Y$231,(((C449-1)*2+(D449-1))*4+(E449-1))*5+F449+1,(INDEX($T$3:$AI$3,B449)-1)*3+2)</f>
        <v>15</v>
      </c>
      <c r="K449" s="32">
        <f>INDEX(数值规划!$N$32:$Y$231,(((C449-1)*2+(D449-1))*4+(E449-1))*5+F449+1,(INDEX($T$3:$AI$3,B449)-1)*3+3)</f>
        <v>0</v>
      </c>
      <c r="L449" s="32">
        <f t="shared" si="13"/>
        <v>3</v>
      </c>
      <c r="M449" s="32">
        <f>INDEX(数值规划!$AL$33:$AL$42,(特技天赋!C449-1)*2+特技天赋!D449)</f>
        <v>3</v>
      </c>
      <c r="N449" s="31">
        <v>2</v>
      </c>
      <c r="Q449" s="32">
        <f>IF(特技天赋!F449&gt;0,INDEX(数值规划!$F$32:$F$63,(特技天赋!E449-1)*4+特技天赋!F449),E449)</f>
        <v>2</v>
      </c>
    </row>
    <row r="450" spans="1:17" ht="16.5" x14ac:dyDescent="0.2">
      <c r="A450" s="31">
        <v>447</v>
      </c>
      <c r="B450" s="31">
        <v>5</v>
      </c>
      <c r="C450" s="31">
        <v>2</v>
      </c>
      <c r="D450" s="31">
        <v>1</v>
      </c>
      <c r="E450" s="31">
        <v>2</v>
      </c>
      <c r="F450" s="31">
        <v>1</v>
      </c>
      <c r="G450" s="31" t="str">
        <f t="shared" si="12"/>
        <v>白羊座技能1_1线2号天赋1级</v>
      </c>
      <c r="H450" s="32">
        <f>INDEX(数值规划!$AH$33:$AK$42,(特技天赋!C450-1)*2+特技天赋!D450,特技天赋!E450)</f>
        <v>37</v>
      </c>
      <c r="I450" s="32">
        <f>INDEX(数值规划!$N$32:$Y$231,(((C450-1)*2+(D450-1))*4+(E450-1))*5+F450+1,(INDEX($T$3:$AI$3,B450)-1)*3+1)</f>
        <v>40</v>
      </c>
      <c r="J450" s="32">
        <f>INDEX(数值规划!$N$32:$Y$231,(((C450-1)*2+(D450-1))*4+(E450-1))*5+F450+1,(INDEX($T$3:$AI$3,B450)-1)*3+2)</f>
        <v>20</v>
      </c>
      <c r="K450" s="32">
        <f>INDEX(数值规划!$N$32:$Y$231,(((C450-1)*2+(D450-1))*4+(E450-1))*5+F450+1,(INDEX($T$3:$AI$3,B450)-1)*3+3)</f>
        <v>0</v>
      </c>
      <c r="L450" s="32">
        <f t="shared" si="13"/>
        <v>3</v>
      </c>
      <c r="M450" s="32">
        <f>INDEX(数值规划!$AL$33:$AL$42,(特技天赋!C450-1)*2+特技天赋!D450)</f>
        <v>3</v>
      </c>
      <c r="N450" s="31">
        <v>24</v>
      </c>
      <c r="Q450" s="32">
        <f>IF(特技天赋!F450&gt;0,INDEX(数值规划!$F$32:$F$63,(特技天赋!E450-1)*4+特技天赋!F450),E450)</f>
        <v>24</v>
      </c>
    </row>
    <row r="451" spans="1:17" ht="16.5" x14ac:dyDescent="0.2">
      <c r="A451" s="31">
        <v>448</v>
      </c>
      <c r="B451" s="31">
        <v>5</v>
      </c>
      <c r="C451" s="31">
        <v>2</v>
      </c>
      <c r="D451" s="31">
        <v>1</v>
      </c>
      <c r="E451" s="31">
        <v>2</v>
      </c>
      <c r="F451" s="31">
        <v>2</v>
      </c>
      <c r="G451" s="31" t="str">
        <f t="shared" si="12"/>
        <v>白羊座技能1_1线2号天赋2级</v>
      </c>
      <c r="H451" s="32">
        <f>INDEX(数值规划!$AH$33:$AK$42,(特技天赋!C451-1)*2+特技天赋!D451,特技天赋!E451)</f>
        <v>37</v>
      </c>
      <c r="I451" s="32">
        <f>INDEX(数值规划!$N$32:$Y$231,(((C451-1)*2+(D451-1))*4+(E451-1))*5+F451+1,(INDEX($T$3:$AI$3,B451)-1)*3+1)</f>
        <v>50</v>
      </c>
      <c r="J451" s="32">
        <f>INDEX(数值规划!$N$32:$Y$231,(((C451-1)*2+(D451-1))*4+(E451-1))*5+F451+1,(INDEX($T$3:$AI$3,B451)-1)*3+2)</f>
        <v>25</v>
      </c>
      <c r="K451" s="32">
        <f>INDEX(数值规划!$N$32:$Y$231,(((C451-1)*2+(D451-1))*4+(E451-1))*5+F451+1,(INDEX($T$3:$AI$3,B451)-1)*3+3)</f>
        <v>0</v>
      </c>
      <c r="L451" s="32">
        <f t="shared" si="13"/>
        <v>3</v>
      </c>
      <c r="M451" s="32">
        <f>INDEX(数值规划!$AL$33:$AL$42,(特技天赋!C451-1)*2+特技天赋!D451)</f>
        <v>3</v>
      </c>
      <c r="N451" s="31">
        <v>36</v>
      </c>
      <c r="Q451" s="32">
        <f>IF(特技天赋!F451&gt;0,INDEX(数值规划!$F$32:$F$63,(特技天赋!E451-1)*4+特技天赋!F451),E451)</f>
        <v>36</v>
      </c>
    </row>
    <row r="452" spans="1:17" ht="16.5" x14ac:dyDescent="0.2">
      <c r="A452" s="31">
        <v>449</v>
      </c>
      <c r="B452" s="31">
        <v>5</v>
      </c>
      <c r="C452" s="31">
        <v>2</v>
      </c>
      <c r="D452" s="31">
        <v>1</v>
      </c>
      <c r="E452" s="31">
        <v>2</v>
      </c>
      <c r="F452" s="31">
        <v>3</v>
      </c>
      <c r="G452" s="31" t="str">
        <f t="shared" si="12"/>
        <v>白羊座技能1_1线2号天赋3级</v>
      </c>
      <c r="H452" s="32">
        <f>INDEX(数值规划!$AH$33:$AK$42,(特技天赋!C452-1)*2+特技天赋!D452,特技天赋!E452)</f>
        <v>37</v>
      </c>
      <c r="I452" s="32">
        <f>INDEX(数值规划!$N$32:$Y$231,(((C452-1)*2+(D452-1))*4+(E452-1))*5+F452+1,(INDEX($T$3:$AI$3,B452)-1)*3+1)</f>
        <v>60</v>
      </c>
      <c r="J452" s="32">
        <f>INDEX(数值规划!$N$32:$Y$231,(((C452-1)*2+(D452-1))*4+(E452-1))*5+F452+1,(INDEX($T$3:$AI$3,B452)-1)*3+2)</f>
        <v>30</v>
      </c>
      <c r="K452" s="32">
        <f>INDEX(数值规划!$N$32:$Y$231,(((C452-1)*2+(D452-1))*4+(E452-1))*5+F452+1,(INDEX($T$3:$AI$3,B452)-1)*3+3)</f>
        <v>0</v>
      </c>
      <c r="L452" s="32">
        <f t="shared" si="13"/>
        <v>3</v>
      </c>
      <c r="M452" s="32">
        <f>INDEX(数值规划!$AL$33:$AL$42,(特技天赋!C452-1)*2+特技天赋!D452)</f>
        <v>3</v>
      </c>
      <c r="N452" s="31">
        <v>48</v>
      </c>
      <c r="Q452" s="32">
        <f>IF(特技天赋!F452&gt;0,INDEX(数值规划!$F$32:$F$63,(特技天赋!E452-1)*4+特技天赋!F452),E452)</f>
        <v>48</v>
      </c>
    </row>
    <row r="453" spans="1:17" ht="16.5" x14ac:dyDescent="0.2">
      <c r="A453" s="31">
        <v>450</v>
      </c>
      <c r="B453" s="31">
        <v>5</v>
      </c>
      <c r="C453" s="31">
        <v>2</v>
      </c>
      <c r="D453" s="31">
        <v>1</v>
      </c>
      <c r="E453" s="31">
        <v>2</v>
      </c>
      <c r="F453" s="31">
        <v>4</v>
      </c>
      <c r="G453" s="31" t="str">
        <f t="shared" ref="G453:G516" si="14">INDEX($T$4:$AI$4,B453)&amp;INDEX($T$5:$X$5,C453)&amp;"_"&amp;D453&amp;"线"&amp;E453&amp;"号天赋"&amp;IF(F453&gt;0,F453&amp;"级","解锁")</f>
        <v>白羊座技能1_1线2号天赋4级</v>
      </c>
      <c r="H453" s="32">
        <f>INDEX(数值规划!$AH$33:$AK$42,(特技天赋!C453-1)*2+特技天赋!D453,特技天赋!E453)</f>
        <v>37</v>
      </c>
      <c r="I453" s="32">
        <f>INDEX(数值规划!$N$32:$Y$231,(((C453-1)*2+(D453-1))*4+(E453-1))*5+F453+1,(INDEX($T$3:$AI$3,B453)-1)*3+1)</f>
        <v>70</v>
      </c>
      <c r="J453" s="32">
        <f>INDEX(数值规划!$N$32:$Y$231,(((C453-1)*2+(D453-1))*4+(E453-1))*5+F453+1,(INDEX($T$3:$AI$3,B453)-1)*3+2)</f>
        <v>35</v>
      </c>
      <c r="K453" s="32">
        <f>INDEX(数值规划!$N$32:$Y$231,(((C453-1)*2+(D453-1))*4+(E453-1))*5+F453+1,(INDEX($T$3:$AI$3,B453)-1)*3+3)</f>
        <v>0</v>
      </c>
      <c r="L453" s="32">
        <f t="shared" ref="L453:L516" si="15">(E453-1)*2+D453</f>
        <v>3</v>
      </c>
      <c r="M453" s="32">
        <f>INDEX(数值规划!$AL$33:$AL$42,(特技天赋!C453-1)*2+特技天赋!D453)</f>
        <v>3</v>
      </c>
      <c r="N453" s="31">
        <v>72</v>
      </c>
      <c r="Q453" s="32">
        <f>IF(特技天赋!F453&gt;0,INDEX(数值规划!$F$32:$F$63,(特技天赋!E453-1)*4+特技天赋!F453),E453)</f>
        <v>72</v>
      </c>
    </row>
    <row r="454" spans="1:17" ht="16.5" x14ac:dyDescent="0.2">
      <c r="A454" s="31">
        <v>451</v>
      </c>
      <c r="B454" s="31">
        <v>5</v>
      </c>
      <c r="C454" s="31">
        <v>2</v>
      </c>
      <c r="D454" s="31">
        <v>1</v>
      </c>
      <c r="E454" s="31">
        <v>3</v>
      </c>
      <c r="F454" s="31">
        <v>0</v>
      </c>
      <c r="G454" s="31" t="str">
        <f t="shared" si="14"/>
        <v>白羊座技能1_1线3号天赋解锁</v>
      </c>
      <c r="H454" s="32">
        <f>INDEX(数值规划!$AH$33:$AK$42,(特技天赋!C454-1)*2+特技天赋!D454,特技天赋!E454)</f>
        <v>57</v>
      </c>
      <c r="I454" s="32">
        <f>INDEX(数值规划!$N$32:$Y$231,(((C454-1)*2+(D454-1))*4+(E454-1))*5+F454+1,(INDEX($T$3:$AI$3,B454)-1)*3+1)</f>
        <v>45</v>
      </c>
      <c r="J454" s="32">
        <f>INDEX(数值规划!$N$32:$Y$231,(((C454-1)*2+(D454-1))*4+(E454-1))*5+F454+1,(INDEX($T$3:$AI$3,B454)-1)*3+2)</f>
        <v>23</v>
      </c>
      <c r="K454" s="32">
        <f>INDEX(数值规划!$N$32:$Y$231,(((C454-1)*2+(D454-1))*4+(E454-1))*5+F454+1,(INDEX($T$3:$AI$3,B454)-1)*3+3)</f>
        <v>0</v>
      </c>
      <c r="L454" s="32">
        <f t="shared" si="15"/>
        <v>5</v>
      </c>
      <c r="M454" s="32">
        <f>INDEX(数值规划!$AL$33:$AL$42,(特技天赋!C454-1)*2+特技天赋!D454)</f>
        <v>3</v>
      </c>
      <c r="N454" s="31">
        <v>3</v>
      </c>
      <c r="Q454" s="32">
        <f>IF(特技天赋!F454&gt;0,INDEX(数值规划!$F$32:$F$63,(特技天赋!E454-1)*4+特技天赋!F454),E454)</f>
        <v>3</v>
      </c>
    </row>
    <row r="455" spans="1:17" ht="16.5" x14ac:dyDescent="0.2">
      <c r="A455" s="31">
        <v>452</v>
      </c>
      <c r="B455" s="31">
        <v>5</v>
      </c>
      <c r="C455" s="31">
        <v>2</v>
      </c>
      <c r="D455" s="31">
        <v>1</v>
      </c>
      <c r="E455" s="31">
        <v>3</v>
      </c>
      <c r="F455" s="31">
        <v>1</v>
      </c>
      <c r="G455" s="31" t="str">
        <f t="shared" si="14"/>
        <v>白羊座技能1_1线3号天赋1级</v>
      </c>
      <c r="H455" s="32">
        <f>INDEX(数值规划!$AH$33:$AK$42,(特技天赋!C455-1)*2+特技天赋!D455,特技天赋!E455)</f>
        <v>57</v>
      </c>
      <c r="I455" s="32">
        <f>INDEX(数值规划!$N$32:$Y$231,(((C455-1)*2+(D455-1))*4+(E455-1))*5+F455+1,(INDEX($T$3:$AI$3,B455)-1)*3+1)</f>
        <v>55</v>
      </c>
      <c r="J455" s="32">
        <f>INDEX(数值规划!$N$32:$Y$231,(((C455-1)*2+(D455-1))*4+(E455-1))*5+F455+1,(INDEX($T$3:$AI$3,B455)-1)*3+2)</f>
        <v>28</v>
      </c>
      <c r="K455" s="32">
        <f>INDEX(数值规划!$N$32:$Y$231,(((C455-1)*2+(D455-1))*4+(E455-1))*5+F455+1,(INDEX($T$3:$AI$3,B455)-1)*3+3)</f>
        <v>0</v>
      </c>
      <c r="L455" s="32">
        <f t="shared" si="15"/>
        <v>5</v>
      </c>
      <c r="M455" s="32">
        <f>INDEX(数值规划!$AL$33:$AL$42,(特技天赋!C455-1)*2+特技天赋!D455)</f>
        <v>3</v>
      </c>
      <c r="N455" s="31">
        <v>29</v>
      </c>
      <c r="Q455" s="32">
        <f>IF(特技天赋!F455&gt;0,INDEX(数值规划!$F$32:$F$63,(特技天赋!E455-1)*4+特技天赋!F455),E455)</f>
        <v>29</v>
      </c>
    </row>
    <row r="456" spans="1:17" ht="16.5" x14ac:dyDescent="0.2">
      <c r="A456" s="31">
        <v>453</v>
      </c>
      <c r="B456" s="31">
        <v>5</v>
      </c>
      <c r="C456" s="31">
        <v>2</v>
      </c>
      <c r="D456" s="31">
        <v>1</v>
      </c>
      <c r="E456" s="31">
        <v>3</v>
      </c>
      <c r="F456" s="31">
        <v>2</v>
      </c>
      <c r="G456" s="31" t="str">
        <f t="shared" si="14"/>
        <v>白羊座技能1_1线3号天赋2级</v>
      </c>
      <c r="H456" s="32">
        <f>INDEX(数值规划!$AH$33:$AK$42,(特技天赋!C456-1)*2+特技天赋!D456,特技天赋!E456)</f>
        <v>57</v>
      </c>
      <c r="I456" s="32">
        <f>INDEX(数值规划!$N$32:$Y$231,(((C456-1)*2+(D456-1))*4+(E456-1))*5+F456+1,(INDEX($T$3:$AI$3,B456)-1)*3+1)</f>
        <v>65</v>
      </c>
      <c r="J456" s="32">
        <f>INDEX(数值规划!$N$32:$Y$231,(((C456-1)*2+(D456-1))*4+(E456-1))*5+F456+1,(INDEX($T$3:$AI$3,B456)-1)*3+2)</f>
        <v>33</v>
      </c>
      <c r="K456" s="32">
        <f>INDEX(数值规划!$N$32:$Y$231,(((C456-1)*2+(D456-1))*4+(E456-1))*5+F456+1,(INDEX($T$3:$AI$3,B456)-1)*3+3)</f>
        <v>0</v>
      </c>
      <c r="L456" s="32">
        <f t="shared" si="15"/>
        <v>5</v>
      </c>
      <c r="M456" s="32">
        <f>INDEX(数值规划!$AL$33:$AL$42,(特技天赋!C456-1)*2+特技天赋!D456)</f>
        <v>3</v>
      </c>
      <c r="N456" s="31">
        <v>43</v>
      </c>
      <c r="Q456" s="32">
        <f>IF(特技天赋!F456&gt;0,INDEX(数值规划!$F$32:$F$63,(特技天赋!E456-1)*4+特技天赋!F456),E456)</f>
        <v>43</v>
      </c>
    </row>
    <row r="457" spans="1:17" ht="16.5" x14ac:dyDescent="0.2">
      <c r="A457" s="31">
        <v>454</v>
      </c>
      <c r="B457" s="31">
        <v>5</v>
      </c>
      <c r="C457" s="31">
        <v>2</v>
      </c>
      <c r="D457" s="31">
        <v>1</v>
      </c>
      <c r="E457" s="31">
        <v>3</v>
      </c>
      <c r="F457" s="31">
        <v>3</v>
      </c>
      <c r="G457" s="31" t="str">
        <f t="shared" si="14"/>
        <v>白羊座技能1_1线3号天赋3级</v>
      </c>
      <c r="H457" s="32">
        <f>INDEX(数值规划!$AH$33:$AK$42,(特技天赋!C457-1)*2+特技天赋!D457,特技天赋!E457)</f>
        <v>57</v>
      </c>
      <c r="I457" s="32">
        <f>INDEX(数值规划!$N$32:$Y$231,(((C457-1)*2+(D457-1))*4+(E457-1))*5+F457+1,(INDEX($T$3:$AI$3,B457)-1)*3+1)</f>
        <v>75</v>
      </c>
      <c r="J457" s="32">
        <f>INDEX(数值规划!$N$32:$Y$231,(((C457-1)*2+(D457-1))*4+(E457-1))*5+F457+1,(INDEX($T$3:$AI$3,B457)-1)*3+2)</f>
        <v>38</v>
      </c>
      <c r="K457" s="32">
        <f>INDEX(数值规划!$N$32:$Y$231,(((C457-1)*2+(D457-1))*4+(E457-1))*5+F457+1,(INDEX($T$3:$AI$3,B457)-1)*3+3)</f>
        <v>0</v>
      </c>
      <c r="L457" s="32">
        <f t="shared" si="15"/>
        <v>5</v>
      </c>
      <c r="M457" s="32">
        <f>INDEX(数值规划!$AL$33:$AL$42,(特技天赋!C457-1)*2+特技天赋!D457)</f>
        <v>3</v>
      </c>
      <c r="N457" s="31">
        <v>58</v>
      </c>
      <c r="Q457" s="32">
        <f>IF(特技天赋!F457&gt;0,INDEX(数值规划!$F$32:$F$63,(特技天赋!E457-1)*4+特技天赋!F457),E457)</f>
        <v>58</v>
      </c>
    </row>
    <row r="458" spans="1:17" ht="16.5" x14ac:dyDescent="0.2">
      <c r="A458" s="31">
        <v>455</v>
      </c>
      <c r="B458" s="31">
        <v>5</v>
      </c>
      <c r="C458" s="31">
        <v>2</v>
      </c>
      <c r="D458" s="31">
        <v>1</v>
      </c>
      <c r="E458" s="31">
        <v>3</v>
      </c>
      <c r="F458" s="31">
        <v>4</v>
      </c>
      <c r="G458" s="31" t="str">
        <f t="shared" si="14"/>
        <v>白羊座技能1_1线3号天赋4级</v>
      </c>
      <c r="H458" s="32">
        <f>INDEX(数值规划!$AH$33:$AK$42,(特技天赋!C458-1)*2+特技天赋!D458,特技天赋!E458)</f>
        <v>57</v>
      </c>
      <c r="I458" s="32">
        <f>INDEX(数值规划!$N$32:$Y$231,(((C458-1)*2+(D458-1))*4+(E458-1))*5+F458+1,(INDEX($T$3:$AI$3,B458)-1)*3+1)</f>
        <v>85</v>
      </c>
      <c r="J458" s="32">
        <f>INDEX(数值规划!$N$32:$Y$231,(((C458-1)*2+(D458-1))*4+(E458-1))*5+F458+1,(INDEX($T$3:$AI$3,B458)-1)*3+2)</f>
        <v>43</v>
      </c>
      <c r="K458" s="32">
        <f>INDEX(数值规划!$N$32:$Y$231,(((C458-1)*2+(D458-1))*4+(E458-1))*5+F458+1,(INDEX($T$3:$AI$3,B458)-1)*3+3)</f>
        <v>0</v>
      </c>
      <c r="L458" s="32">
        <f t="shared" si="15"/>
        <v>5</v>
      </c>
      <c r="M458" s="32">
        <f>INDEX(数值规划!$AL$33:$AL$42,(特技天赋!C458-1)*2+特技天赋!D458)</f>
        <v>3</v>
      </c>
      <c r="N458" s="31">
        <v>87</v>
      </c>
      <c r="Q458" s="32">
        <f>IF(特技天赋!F458&gt;0,INDEX(数值规划!$F$32:$F$63,(特技天赋!E458-1)*4+特技天赋!F458),E458)</f>
        <v>87</v>
      </c>
    </row>
    <row r="459" spans="1:17" ht="16.5" x14ac:dyDescent="0.2">
      <c r="A459" s="31">
        <v>456</v>
      </c>
      <c r="B459" s="31">
        <v>5</v>
      </c>
      <c r="C459" s="31">
        <v>2</v>
      </c>
      <c r="D459" s="31">
        <v>1</v>
      </c>
      <c r="E459" s="31">
        <v>4</v>
      </c>
      <c r="F459" s="31">
        <v>0</v>
      </c>
      <c r="G459" s="31" t="str">
        <f t="shared" si="14"/>
        <v>白羊座技能1_1线4号天赋解锁</v>
      </c>
      <c r="H459" s="32">
        <f>INDEX(数值规划!$AH$33:$AK$42,(特技天赋!C459-1)*2+特技天赋!D459,特技天赋!E459)</f>
        <v>77</v>
      </c>
      <c r="I459" s="32">
        <f>INDEX(数值规划!$N$32:$Y$231,(((C459-1)*2+(D459-1))*4+(E459-1))*5+F459+1,(INDEX($T$3:$AI$3,B459)-1)*3+1)</f>
        <v>60</v>
      </c>
      <c r="J459" s="32">
        <f>INDEX(数值规划!$N$32:$Y$231,(((C459-1)*2+(D459-1))*4+(E459-1))*5+F459+1,(INDEX($T$3:$AI$3,B459)-1)*3+2)</f>
        <v>30</v>
      </c>
      <c r="K459" s="32">
        <f>INDEX(数值规划!$N$32:$Y$231,(((C459-1)*2+(D459-1))*4+(E459-1))*5+F459+1,(INDEX($T$3:$AI$3,B459)-1)*3+3)</f>
        <v>0</v>
      </c>
      <c r="L459" s="32">
        <f t="shared" si="15"/>
        <v>7</v>
      </c>
      <c r="M459" s="32">
        <f>INDEX(数值规划!$AL$33:$AL$42,(特技天赋!C459-1)*2+特技天赋!D459)</f>
        <v>3</v>
      </c>
      <c r="N459" s="31">
        <v>4</v>
      </c>
      <c r="Q459" s="32">
        <f>IF(特技天赋!F459&gt;0,INDEX(数值规划!$F$32:$F$63,(特技天赋!E459-1)*4+特技天赋!F459),E459)</f>
        <v>4</v>
      </c>
    </row>
    <row r="460" spans="1:17" ht="16.5" x14ac:dyDescent="0.2">
      <c r="A460" s="31">
        <v>457</v>
      </c>
      <c r="B460" s="31">
        <v>5</v>
      </c>
      <c r="C460" s="31">
        <v>2</v>
      </c>
      <c r="D460" s="31">
        <v>1</v>
      </c>
      <c r="E460" s="31">
        <v>4</v>
      </c>
      <c r="F460" s="31">
        <v>1</v>
      </c>
      <c r="G460" s="31" t="str">
        <f t="shared" si="14"/>
        <v>白羊座技能1_1线4号天赋1级</v>
      </c>
      <c r="H460" s="32">
        <f>INDEX(数值规划!$AH$33:$AK$42,(特技天赋!C460-1)*2+特技天赋!D460,特技天赋!E460)</f>
        <v>77</v>
      </c>
      <c r="I460" s="32">
        <f>INDEX(数值规划!$N$32:$Y$231,(((C460-1)*2+(D460-1))*4+(E460-1))*5+F460+1,(INDEX($T$3:$AI$3,B460)-1)*3+1)</f>
        <v>70</v>
      </c>
      <c r="J460" s="32">
        <f>INDEX(数值规划!$N$32:$Y$231,(((C460-1)*2+(D460-1))*4+(E460-1))*5+F460+1,(INDEX($T$3:$AI$3,B460)-1)*3+2)</f>
        <v>35</v>
      </c>
      <c r="K460" s="32">
        <f>INDEX(数值规划!$N$32:$Y$231,(((C460-1)*2+(D460-1))*4+(E460-1))*5+F460+1,(INDEX($T$3:$AI$3,B460)-1)*3+3)</f>
        <v>0</v>
      </c>
      <c r="L460" s="32">
        <f t="shared" si="15"/>
        <v>7</v>
      </c>
      <c r="M460" s="32">
        <f>INDEX(数值规划!$AL$33:$AL$42,(特技天赋!C460-1)*2+特技天赋!D460)</f>
        <v>3</v>
      </c>
      <c r="N460" s="31">
        <v>29</v>
      </c>
      <c r="Q460" s="32">
        <f>IF(特技天赋!F460&gt;0,INDEX(数值规划!$F$32:$F$63,(特技天赋!E460-1)*4+特技天赋!F460),E460)</f>
        <v>29</v>
      </c>
    </row>
    <row r="461" spans="1:17" ht="16.5" x14ac:dyDescent="0.2">
      <c r="A461" s="31">
        <v>458</v>
      </c>
      <c r="B461" s="31">
        <v>5</v>
      </c>
      <c r="C461" s="31">
        <v>2</v>
      </c>
      <c r="D461" s="31">
        <v>1</v>
      </c>
      <c r="E461" s="31">
        <v>4</v>
      </c>
      <c r="F461" s="31">
        <v>2</v>
      </c>
      <c r="G461" s="31" t="str">
        <f t="shared" si="14"/>
        <v>白羊座技能1_1线4号天赋2级</v>
      </c>
      <c r="H461" s="32">
        <f>INDEX(数值规划!$AH$33:$AK$42,(特技天赋!C461-1)*2+特技天赋!D461,特技天赋!E461)</f>
        <v>77</v>
      </c>
      <c r="I461" s="32">
        <f>INDEX(数值规划!$N$32:$Y$231,(((C461-1)*2+(D461-1))*4+(E461-1))*5+F461+1,(INDEX($T$3:$AI$3,B461)-1)*3+1)</f>
        <v>80</v>
      </c>
      <c r="J461" s="32">
        <f>INDEX(数值规划!$N$32:$Y$231,(((C461-1)*2+(D461-1))*4+(E461-1))*5+F461+1,(INDEX($T$3:$AI$3,B461)-1)*3+2)</f>
        <v>40</v>
      </c>
      <c r="K461" s="32">
        <f>INDEX(数值规划!$N$32:$Y$231,(((C461-1)*2+(D461-1))*4+(E461-1))*5+F461+1,(INDEX($T$3:$AI$3,B461)-1)*3+3)</f>
        <v>0</v>
      </c>
      <c r="L461" s="32">
        <f t="shared" si="15"/>
        <v>7</v>
      </c>
      <c r="M461" s="32">
        <f>INDEX(数值规划!$AL$33:$AL$42,(特技天赋!C461-1)*2+特技天赋!D461)</f>
        <v>3</v>
      </c>
      <c r="N461" s="31">
        <v>43</v>
      </c>
      <c r="Q461" s="32">
        <f>IF(特技天赋!F461&gt;0,INDEX(数值规划!$F$32:$F$63,(特技天赋!E461-1)*4+特技天赋!F461),E461)</f>
        <v>43</v>
      </c>
    </row>
    <row r="462" spans="1:17" ht="16.5" x14ac:dyDescent="0.2">
      <c r="A462" s="31">
        <v>459</v>
      </c>
      <c r="B462" s="31">
        <v>5</v>
      </c>
      <c r="C462" s="31">
        <v>2</v>
      </c>
      <c r="D462" s="31">
        <v>1</v>
      </c>
      <c r="E462" s="31">
        <v>4</v>
      </c>
      <c r="F462" s="31">
        <v>3</v>
      </c>
      <c r="G462" s="31" t="str">
        <f t="shared" si="14"/>
        <v>白羊座技能1_1线4号天赋3级</v>
      </c>
      <c r="H462" s="32">
        <f>INDEX(数值规划!$AH$33:$AK$42,(特技天赋!C462-1)*2+特技天赋!D462,特技天赋!E462)</f>
        <v>77</v>
      </c>
      <c r="I462" s="32">
        <f>INDEX(数值规划!$N$32:$Y$231,(((C462-1)*2+(D462-1))*4+(E462-1))*5+F462+1,(INDEX($T$3:$AI$3,B462)-1)*3+1)</f>
        <v>90</v>
      </c>
      <c r="J462" s="32">
        <f>INDEX(数值规划!$N$32:$Y$231,(((C462-1)*2+(D462-1))*4+(E462-1))*5+F462+1,(INDEX($T$3:$AI$3,B462)-1)*3+2)</f>
        <v>45</v>
      </c>
      <c r="K462" s="32">
        <f>INDEX(数值规划!$N$32:$Y$231,(((C462-1)*2+(D462-1))*4+(E462-1))*5+F462+1,(INDEX($T$3:$AI$3,B462)-1)*3+3)</f>
        <v>0</v>
      </c>
      <c r="L462" s="32">
        <f t="shared" si="15"/>
        <v>7</v>
      </c>
      <c r="M462" s="32">
        <f>INDEX(数值规划!$AL$33:$AL$42,(特技天赋!C462-1)*2+特技天赋!D462)</f>
        <v>3</v>
      </c>
      <c r="N462" s="31">
        <v>58</v>
      </c>
      <c r="Q462" s="32">
        <f>IF(特技天赋!F462&gt;0,INDEX(数值规划!$F$32:$F$63,(特技天赋!E462-1)*4+特技天赋!F462),E462)</f>
        <v>58</v>
      </c>
    </row>
    <row r="463" spans="1:17" ht="16.5" x14ac:dyDescent="0.2">
      <c r="A463" s="31">
        <v>460</v>
      </c>
      <c r="B463" s="31">
        <v>5</v>
      </c>
      <c r="C463" s="31">
        <v>2</v>
      </c>
      <c r="D463" s="31">
        <v>1</v>
      </c>
      <c r="E463" s="31">
        <v>4</v>
      </c>
      <c r="F463" s="31">
        <v>4</v>
      </c>
      <c r="G463" s="31" t="str">
        <f t="shared" si="14"/>
        <v>白羊座技能1_1线4号天赋4级</v>
      </c>
      <c r="H463" s="32">
        <f>INDEX(数值规划!$AH$33:$AK$42,(特技天赋!C463-1)*2+特技天赋!D463,特技天赋!E463)</f>
        <v>77</v>
      </c>
      <c r="I463" s="32">
        <f>INDEX(数值规划!$N$32:$Y$231,(((C463-1)*2+(D463-1))*4+(E463-1))*5+F463+1,(INDEX($T$3:$AI$3,B463)-1)*3+1)</f>
        <v>100</v>
      </c>
      <c r="J463" s="32">
        <f>INDEX(数值规划!$N$32:$Y$231,(((C463-1)*2+(D463-1))*4+(E463-1))*5+F463+1,(INDEX($T$3:$AI$3,B463)-1)*3+2)</f>
        <v>50</v>
      </c>
      <c r="K463" s="32">
        <f>INDEX(数值规划!$N$32:$Y$231,(((C463-1)*2+(D463-1))*4+(E463-1))*5+F463+1,(INDEX($T$3:$AI$3,B463)-1)*3+3)</f>
        <v>0</v>
      </c>
      <c r="L463" s="32">
        <f t="shared" si="15"/>
        <v>7</v>
      </c>
      <c r="M463" s="32">
        <f>INDEX(数值规划!$AL$33:$AL$42,(特技天赋!C463-1)*2+特技天赋!D463)</f>
        <v>3</v>
      </c>
      <c r="N463" s="31">
        <v>87</v>
      </c>
      <c r="Q463" s="32">
        <f>IF(特技天赋!F463&gt;0,INDEX(数值规划!$F$32:$F$63,(特技天赋!E463-1)*4+特技天赋!F463),E463)</f>
        <v>87</v>
      </c>
    </row>
    <row r="464" spans="1:17" ht="16.5" x14ac:dyDescent="0.2">
      <c r="A464" s="31">
        <v>461</v>
      </c>
      <c r="B464" s="31">
        <v>5</v>
      </c>
      <c r="C464" s="31">
        <v>2</v>
      </c>
      <c r="D464" s="31">
        <v>2</v>
      </c>
      <c r="E464" s="31">
        <v>1</v>
      </c>
      <c r="F464" s="31">
        <v>0</v>
      </c>
      <c r="G464" s="31" t="str">
        <f t="shared" si="14"/>
        <v>白羊座技能1_2线1号天赋解锁</v>
      </c>
      <c r="H464" s="32">
        <f>INDEX(数值规划!$AH$33:$AK$42,(特技天赋!C464-1)*2+特技天赋!D464,特技天赋!E464)</f>
        <v>27</v>
      </c>
      <c r="I464" s="32">
        <f>INDEX(数值规划!$N$32:$Y$231,(((C464-1)*2+(D464-1))*4+(E464-1))*5+F464+1,(INDEX($T$3:$AI$3,B464)-1)*3+1)</f>
        <v>20</v>
      </c>
      <c r="J464" s="32">
        <f>INDEX(数值规划!$N$32:$Y$231,(((C464-1)*2+(D464-1))*4+(E464-1))*5+F464+1,(INDEX($T$3:$AI$3,B464)-1)*3+2)</f>
        <v>0</v>
      </c>
      <c r="K464" s="32">
        <f>INDEX(数值规划!$N$32:$Y$231,(((C464-1)*2+(D464-1))*4+(E464-1))*5+F464+1,(INDEX($T$3:$AI$3,B464)-1)*3+3)</f>
        <v>10</v>
      </c>
      <c r="L464" s="32">
        <f t="shared" si="15"/>
        <v>2</v>
      </c>
      <c r="M464" s="32">
        <f>INDEX(数值规划!$AL$33:$AL$42,(特技天赋!C464-1)*2+特技天赋!D464)</f>
        <v>4</v>
      </c>
      <c r="N464" s="31">
        <v>1</v>
      </c>
      <c r="Q464" s="32">
        <f>IF(特技天赋!F464&gt;0,INDEX(数值规划!$F$32:$F$63,(特技天赋!E464-1)*4+特技天赋!F464),E464)</f>
        <v>1</v>
      </c>
    </row>
    <row r="465" spans="1:17" ht="16.5" x14ac:dyDescent="0.2">
      <c r="A465" s="31">
        <v>462</v>
      </c>
      <c r="B465" s="31">
        <v>5</v>
      </c>
      <c r="C465" s="31">
        <v>2</v>
      </c>
      <c r="D465" s="31">
        <v>2</v>
      </c>
      <c r="E465" s="31">
        <v>1</v>
      </c>
      <c r="F465" s="31">
        <v>1</v>
      </c>
      <c r="G465" s="31" t="str">
        <f t="shared" si="14"/>
        <v>白羊座技能1_2线1号天赋1级</v>
      </c>
      <c r="H465" s="32">
        <f>INDEX(数值规划!$AH$33:$AK$42,(特技天赋!C465-1)*2+特技天赋!D465,特技天赋!E465)</f>
        <v>27</v>
      </c>
      <c r="I465" s="32">
        <f>INDEX(数值规划!$N$32:$Y$231,(((C465-1)*2+(D465-1))*4+(E465-1))*5+F465+1,(INDEX($T$3:$AI$3,B465)-1)*3+1)</f>
        <v>30</v>
      </c>
      <c r="J465" s="32">
        <f>INDEX(数值规划!$N$32:$Y$231,(((C465-1)*2+(D465-1))*4+(E465-1))*5+F465+1,(INDEX($T$3:$AI$3,B465)-1)*3+2)</f>
        <v>0</v>
      </c>
      <c r="K465" s="32">
        <f>INDEX(数值规划!$N$32:$Y$231,(((C465-1)*2+(D465-1))*4+(E465-1))*5+F465+1,(INDEX($T$3:$AI$3,B465)-1)*3+3)</f>
        <v>15</v>
      </c>
      <c r="L465" s="32">
        <f t="shared" si="15"/>
        <v>2</v>
      </c>
      <c r="M465" s="32">
        <f>INDEX(数值规划!$AL$33:$AL$42,(特技天赋!C465-1)*2+特技天赋!D465)</f>
        <v>4</v>
      </c>
      <c r="N465" s="31">
        <v>19</v>
      </c>
      <c r="Q465" s="32">
        <f>IF(特技天赋!F465&gt;0,INDEX(数值规划!$F$32:$F$63,(特技天赋!E465-1)*4+特技天赋!F465),E465)</f>
        <v>19</v>
      </c>
    </row>
    <row r="466" spans="1:17" ht="16.5" x14ac:dyDescent="0.2">
      <c r="A466" s="31">
        <v>463</v>
      </c>
      <c r="B466" s="31">
        <v>5</v>
      </c>
      <c r="C466" s="31">
        <v>2</v>
      </c>
      <c r="D466" s="31">
        <v>2</v>
      </c>
      <c r="E466" s="31">
        <v>1</v>
      </c>
      <c r="F466" s="31">
        <v>2</v>
      </c>
      <c r="G466" s="31" t="str">
        <f t="shared" si="14"/>
        <v>白羊座技能1_2线1号天赋2级</v>
      </c>
      <c r="H466" s="32">
        <f>INDEX(数值规划!$AH$33:$AK$42,(特技天赋!C466-1)*2+特技天赋!D466,特技天赋!E466)</f>
        <v>27</v>
      </c>
      <c r="I466" s="32">
        <f>INDEX(数值规划!$N$32:$Y$231,(((C466-1)*2+(D466-1))*4+(E466-1))*5+F466+1,(INDEX($T$3:$AI$3,B466)-1)*3+1)</f>
        <v>40</v>
      </c>
      <c r="J466" s="32">
        <f>INDEX(数值规划!$N$32:$Y$231,(((C466-1)*2+(D466-1))*4+(E466-1))*5+F466+1,(INDEX($T$3:$AI$3,B466)-1)*3+2)</f>
        <v>0</v>
      </c>
      <c r="K466" s="32">
        <f>INDEX(数值规划!$N$32:$Y$231,(((C466-1)*2+(D466-1))*4+(E466-1))*5+F466+1,(INDEX($T$3:$AI$3,B466)-1)*3+3)</f>
        <v>20</v>
      </c>
      <c r="L466" s="32">
        <f t="shared" si="15"/>
        <v>2</v>
      </c>
      <c r="M466" s="32">
        <f>INDEX(数值规划!$AL$33:$AL$42,(特技天赋!C466-1)*2+特技天赋!D466)</f>
        <v>4</v>
      </c>
      <c r="N466" s="31">
        <v>29</v>
      </c>
      <c r="Q466" s="32">
        <f>IF(特技天赋!F466&gt;0,INDEX(数值规划!$F$32:$F$63,(特技天赋!E466-1)*4+特技天赋!F466),E466)</f>
        <v>29</v>
      </c>
    </row>
    <row r="467" spans="1:17" ht="16.5" x14ac:dyDescent="0.2">
      <c r="A467" s="31">
        <v>464</v>
      </c>
      <c r="B467" s="31">
        <v>5</v>
      </c>
      <c r="C467" s="31">
        <v>2</v>
      </c>
      <c r="D467" s="31">
        <v>2</v>
      </c>
      <c r="E467" s="31">
        <v>1</v>
      </c>
      <c r="F467" s="31">
        <v>3</v>
      </c>
      <c r="G467" s="31" t="str">
        <f t="shared" si="14"/>
        <v>白羊座技能1_2线1号天赋3级</v>
      </c>
      <c r="H467" s="32">
        <f>INDEX(数值规划!$AH$33:$AK$42,(特技天赋!C467-1)*2+特技天赋!D467,特技天赋!E467)</f>
        <v>27</v>
      </c>
      <c r="I467" s="32">
        <f>INDEX(数值规划!$N$32:$Y$231,(((C467-1)*2+(D467-1))*4+(E467-1))*5+F467+1,(INDEX($T$3:$AI$3,B467)-1)*3+1)</f>
        <v>50</v>
      </c>
      <c r="J467" s="32">
        <f>INDEX(数值规划!$N$32:$Y$231,(((C467-1)*2+(D467-1))*4+(E467-1))*5+F467+1,(INDEX($T$3:$AI$3,B467)-1)*3+2)</f>
        <v>0</v>
      </c>
      <c r="K467" s="32">
        <f>INDEX(数值规划!$N$32:$Y$231,(((C467-1)*2+(D467-1))*4+(E467-1))*5+F467+1,(INDEX($T$3:$AI$3,B467)-1)*3+3)</f>
        <v>25</v>
      </c>
      <c r="L467" s="32">
        <f t="shared" si="15"/>
        <v>2</v>
      </c>
      <c r="M467" s="32">
        <f>INDEX(数值规划!$AL$33:$AL$42,(特技天赋!C467-1)*2+特技天赋!D467)</f>
        <v>4</v>
      </c>
      <c r="N467" s="31">
        <v>38</v>
      </c>
      <c r="Q467" s="32">
        <f>IF(特技天赋!F467&gt;0,INDEX(数值规划!$F$32:$F$63,(特技天赋!E467-1)*4+特技天赋!F467),E467)</f>
        <v>38</v>
      </c>
    </row>
    <row r="468" spans="1:17" ht="16.5" x14ac:dyDescent="0.2">
      <c r="A468" s="31">
        <v>465</v>
      </c>
      <c r="B468" s="31">
        <v>5</v>
      </c>
      <c r="C468" s="31">
        <v>2</v>
      </c>
      <c r="D468" s="31">
        <v>2</v>
      </c>
      <c r="E468" s="31">
        <v>1</v>
      </c>
      <c r="F468" s="31">
        <v>4</v>
      </c>
      <c r="G468" s="31" t="str">
        <f t="shared" si="14"/>
        <v>白羊座技能1_2线1号天赋4级</v>
      </c>
      <c r="H468" s="32">
        <f>INDEX(数值规划!$AH$33:$AK$42,(特技天赋!C468-1)*2+特技天赋!D468,特技天赋!E468)</f>
        <v>27</v>
      </c>
      <c r="I468" s="32">
        <f>INDEX(数值规划!$N$32:$Y$231,(((C468-1)*2+(D468-1))*4+(E468-1))*5+F468+1,(INDEX($T$3:$AI$3,B468)-1)*3+1)</f>
        <v>60</v>
      </c>
      <c r="J468" s="32">
        <f>INDEX(数值规划!$N$32:$Y$231,(((C468-1)*2+(D468-1))*4+(E468-1))*5+F468+1,(INDEX($T$3:$AI$3,B468)-1)*3+2)</f>
        <v>0</v>
      </c>
      <c r="K468" s="32">
        <f>INDEX(数值规划!$N$32:$Y$231,(((C468-1)*2+(D468-1))*4+(E468-1))*5+F468+1,(INDEX($T$3:$AI$3,B468)-1)*3+3)</f>
        <v>30</v>
      </c>
      <c r="L468" s="32">
        <f t="shared" si="15"/>
        <v>2</v>
      </c>
      <c r="M468" s="32">
        <f>INDEX(数值规划!$AL$33:$AL$42,(特技天赋!C468-1)*2+特技天赋!D468)</f>
        <v>4</v>
      </c>
      <c r="N468" s="31">
        <v>58</v>
      </c>
      <c r="Q468" s="32">
        <f>IF(特技天赋!F468&gt;0,INDEX(数值规划!$F$32:$F$63,(特技天赋!E468-1)*4+特技天赋!F468),E468)</f>
        <v>58</v>
      </c>
    </row>
    <row r="469" spans="1:17" ht="16.5" x14ac:dyDescent="0.2">
      <c r="A469" s="31">
        <v>466</v>
      </c>
      <c r="B469" s="31">
        <v>5</v>
      </c>
      <c r="C469" s="31">
        <v>2</v>
      </c>
      <c r="D469" s="31">
        <v>2</v>
      </c>
      <c r="E469" s="31">
        <v>2</v>
      </c>
      <c r="F469" s="31">
        <v>0</v>
      </c>
      <c r="G469" s="31" t="str">
        <f t="shared" si="14"/>
        <v>白羊座技能1_2线2号天赋解锁</v>
      </c>
      <c r="H469" s="32">
        <f>INDEX(数值规划!$AH$33:$AK$42,(特技天赋!C469-1)*2+特技天赋!D469,特技天赋!E469)</f>
        <v>47</v>
      </c>
      <c r="I469" s="32">
        <f>INDEX(数值规划!$N$32:$Y$231,(((C469-1)*2+(D469-1))*4+(E469-1))*5+F469+1,(INDEX($T$3:$AI$3,B469)-1)*3+1)</f>
        <v>30</v>
      </c>
      <c r="J469" s="32">
        <f>INDEX(数值规划!$N$32:$Y$231,(((C469-1)*2+(D469-1))*4+(E469-1))*5+F469+1,(INDEX($T$3:$AI$3,B469)-1)*3+2)</f>
        <v>0</v>
      </c>
      <c r="K469" s="32">
        <f>INDEX(数值规划!$N$32:$Y$231,(((C469-1)*2+(D469-1))*4+(E469-1))*5+F469+1,(INDEX($T$3:$AI$3,B469)-1)*3+3)</f>
        <v>15</v>
      </c>
      <c r="L469" s="32">
        <f t="shared" si="15"/>
        <v>4</v>
      </c>
      <c r="M469" s="32">
        <f>INDEX(数值规划!$AL$33:$AL$42,(特技天赋!C469-1)*2+特技天赋!D469)</f>
        <v>4</v>
      </c>
      <c r="N469" s="31">
        <v>2</v>
      </c>
      <c r="Q469" s="32">
        <f>IF(特技天赋!F469&gt;0,INDEX(数值规划!$F$32:$F$63,(特技天赋!E469-1)*4+特技天赋!F469),E469)</f>
        <v>2</v>
      </c>
    </row>
    <row r="470" spans="1:17" ht="16.5" x14ac:dyDescent="0.2">
      <c r="A470" s="31">
        <v>467</v>
      </c>
      <c r="B470" s="31">
        <v>5</v>
      </c>
      <c r="C470" s="31">
        <v>2</v>
      </c>
      <c r="D470" s="31">
        <v>2</v>
      </c>
      <c r="E470" s="31">
        <v>2</v>
      </c>
      <c r="F470" s="31">
        <v>1</v>
      </c>
      <c r="G470" s="31" t="str">
        <f t="shared" si="14"/>
        <v>白羊座技能1_2线2号天赋1级</v>
      </c>
      <c r="H470" s="32">
        <f>INDEX(数值规划!$AH$33:$AK$42,(特技天赋!C470-1)*2+特技天赋!D470,特技天赋!E470)</f>
        <v>47</v>
      </c>
      <c r="I470" s="32">
        <f>INDEX(数值规划!$N$32:$Y$231,(((C470-1)*2+(D470-1))*4+(E470-1))*5+F470+1,(INDEX($T$3:$AI$3,B470)-1)*3+1)</f>
        <v>40</v>
      </c>
      <c r="J470" s="32">
        <f>INDEX(数值规划!$N$32:$Y$231,(((C470-1)*2+(D470-1))*4+(E470-1))*5+F470+1,(INDEX($T$3:$AI$3,B470)-1)*3+2)</f>
        <v>0</v>
      </c>
      <c r="K470" s="32">
        <f>INDEX(数值规划!$N$32:$Y$231,(((C470-1)*2+(D470-1))*4+(E470-1))*5+F470+1,(INDEX($T$3:$AI$3,B470)-1)*3+3)</f>
        <v>20</v>
      </c>
      <c r="L470" s="32">
        <f t="shared" si="15"/>
        <v>4</v>
      </c>
      <c r="M470" s="32">
        <f>INDEX(数值规划!$AL$33:$AL$42,(特技天赋!C470-1)*2+特技天赋!D470)</f>
        <v>4</v>
      </c>
      <c r="N470" s="31">
        <v>24</v>
      </c>
      <c r="Q470" s="32">
        <f>IF(特技天赋!F470&gt;0,INDEX(数值规划!$F$32:$F$63,(特技天赋!E470-1)*4+特技天赋!F470),E470)</f>
        <v>24</v>
      </c>
    </row>
    <row r="471" spans="1:17" ht="16.5" x14ac:dyDescent="0.2">
      <c r="A471" s="31">
        <v>468</v>
      </c>
      <c r="B471" s="31">
        <v>5</v>
      </c>
      <c r="C471" s="31">
        <v>2</v>
      </c>
      <c r="D471" s="31">
        <v>2</v>
      </c>
      <c r="E471" s="31">
        <v>2</v>
      </c>
      <c r="F471" s="31">
        <v>2</v>
      </c>
      <c r="G471" s="31" t="str">
        <f t="shared" si="14"/>
        <v>白羊座技能1_2线2号天赋2级</v>
      </c>
      <c r="H471" s="32">
        <f>INDEX(数值规划!$AH$33:$AK$42,(特技天赋!C471-1)*2+特技天赋!D471,特技天赋!E471)</f>
        <v>47</v>
      </c>
      <c r="I471" s="32">
        <f>INDEX(数值规划!$N$32:$Y$231,(((C471-1)*2+(D471-1))*4+(E471-1))*5+F471+1,(INDEX($T$3:$AI$3,B471)-1)*3+1)</f>
        <v>50</v>
      </c>
      <c r="J471" s="32">
        <f>INDEX(数值规划!$N$32:$Y$231,(((C471-1)*2+(D471-1))*4+(E471-1))*5+F471+1,(INDEX($T$3:$AI$3,B471)-1)*3+2)</f>
        <v>0</v>
      </c>
      <c r="K471" s="32">
        <f>INDEX(数值规划!$N$32:$Y$231,(((C471-1)*2+(D471-1))*4+(E471-1))*5+F471+1,(INDEX($T$3:$AI$3,B471)-1)*3+3)</f>
        <v>25</v>
      </c>
      <c r="L471" s="32">
        <f t="shared" si="15"/>
        <v>4</v>
      </c>
      <c r="M471" s="32">
        <f>INDEX(数值规划!$AL$33:$AL$42,(特技天赋!C471-1)*2+特技天赋!D471)</f>
        <v>4</v>
      </c>
      <c r="N471" s="31">
        <v>36</v>
      </c>
      <c r="Q471" s="32">
        <f>IF(特技天赋!F471&gt;0,INDEX(数值规划!$F$32:$F$63,(特技天赋!E471-1)*4+特技天赋!F471),E471)</f>
        <v>36</v>
      </c>
    </row>
    <row r="472" spans="1:17" ht="16.5" x14ac:dyDescent="0.2">
      <c r="A472" s="31">
        <v>469</v>
      </c>
      <c r="B472" s="31">
        <v>5</v>
      </c>
      <c r="C472" s="31">
        <v>2</v>
      </c>
      <c r="D472" s="31">
        <v>2</v>
      </c>
      <c r="E472" s="31">
        <v>2</v>
      </c>
      <c r="F472" s="31">
        <v>3</v>
      </c>
      <c r="G472" s="31" t="str">
        <f t="shared" si="14"/>
        <v>白羊座技能1_2线2号天赋3级</v>
      </c>
      <c r="H472" s="32">
        <f>INDEX(数值规划!$AH$33:$AK$42,(特技天赋!C472-1)*2+特技天赋!D472,特技天赋!E472)</f>
        <v>47</v>
      </c>
      <c r="I472" s="32">
        <f>INDEX(数值规划!$N$32:$Y$231,(((C472-1)*2+(D472-1))*4+(E472-1))*5+F472+1,(INDEX($T$3:$AI$3,B472)-1)*3+1)</f>
        <v>60</v>
      </c>
      <c r="J472" s="32">
        <f>INDEX(数值规划!$N$32:$Y$231,(((C472-1)*2+(D472-1))*4+(E472-1))*5+F472+1,(INDEX($T$3:$AI$3,B472)-1)*3+2)</f>
        <v>0</v>
      </c>
      <c r="K472" s="32">
        <f>INDEX(数值规划!$N$32:$Y$231,(((C472-1)*2+(D472-1))*4+(E472-1))*5+F472+1,(INDEX($T$3:$AI$3,B472)-1)*3+3)</f>
        <v>30</v>
      </c>
      <c r="L472" s="32">
        <f t="shared" si="15"/>
        <v>4</v>
      </c>
      <c r="M472" s="32">
        <f>INDEX(数值规划!$AL$33:$AL$42,(特技天赋!C472-1)*2+特技天赋!D472)</f>
        <v>4</v>
      </c>
      <c r="N472" s="31">
        <v>48</v>
      </c>
      <c r="Q472" s="32">
        <f>IF(特技天赋!F472&gt;0,INDEX(数值规划!$F$32:$F$63,(特技天赋!E472-1)*4+特技天赋!F472),E472)</f>
        <v>48</v>
      </c>
    </row>
    <row r="473" spans="1:17" ht="16.5" x14ac:dyDescent="0.2">
      <c r="A473" s="31">
        <v>470</v>
      </c>
      <c r="B473" s="31">
        <v>5</v>
      </c>
      <c r="C473" s="31">
        <v>2</v>
      </c>
      <c r="D473" s="31">
        <v>2</v>
      </c>
      <c r="E473" s="31">
        <v>2</v>
      </c>
      <c r="F473" s="31">
        <v>4</v>
      </c>
      <c r="G473" s="31" t="str">
        <f t="shared" si="14"/>
        <v>白羊座技能1_2线2号天赋4级</v>
      </c>
      <c r="H473" s="32">
        <f>INDEX(数值规划!$AH$33:$AK$42,(特技天赋!C473-1)*2+特技天赋!D473,特技天赋!E473)</f>
        <v>47</v>
      </c>
      <c r="I473" s="32">
        <f>INDEX(数值规划!$N$32:$Y$231,(((C473-1)*2+(D473-1))*4+(E473-1))*5+F473+1,(INDEX($T$3:$AI$3,B473)-1)*3+1)</f>
        <v>70</v>
      </c>
      <c r="J473" s="32">
        <f>INDEX(数值规划!$N$32:$Y$231,(((C473-1)*2+(D473-1))*4+(E473-1))*5+F473+1,(INDEX($T$3:$AI$3,B473)-1)*3+2)</f>
        <v>0</v>
      </c>
      <c r="K473" s="32">
        <f>INDEX(数值规划!$N$32:$Y$231,(((C473-1)*2+(D473-1))*4+(E473-1))*5+F473+1,(INDEX($T$3:$AI$3,B473)-1)*3+3)</f>
        <v>35</v>
      </c>
      <c r="L473" s="32">
        <f t="shared" si="15"/>
        <v>4</v>
      </c>
      <c r="M473" s="32">
        <f>INDEX(数值规划!$AL$33:$AL$42,(特技天赋!C473-1)*2+特技天赋!D473)</f>
        <v>4</v>
      </c>
      <c r="N473" s="31">
        <v>72</v>
      </c>
      <c r="Q473" s="32">
        <f>IF(特技天赋!F473&gt;0,INDEX(数值规划!$F$32:$F$63,(特技天赋!E473-1)*4+特技天赋!F473),E473)</f>
        <v>72</v>
      </c>
    </row>
    <row r="474" spans="1:17" ht="16.5" x14ac:dyDescent="0.2">
      <c r="A474" s="31">
        <v>471</v>
      </c>
      <c r="B474" s="31">
        <v>5</v>
      </c>
      <c r="C474" s="31">
        <v>2</v>
      </c>
      <c r="D474" s="31">
        <v>2</v>
      </c>
      <c r="E474" s="31">
        <v>3</v>
      </c>
      <c r="F474" s="31">
        <v>0</v>
      </c>
      <c r="G474" s="31" t="str">
        <f t="shared" si="14"/>
        <v>白羊座技能1_2线3号天赋解锁</v>
      </c>
      <c r="H474" s="32">
        <f>INDEX(数值规划!$AH$33:$AK$42,(特技天赋!C474-1)*2+特技天赋!D474,特技天赋!E474)</f>
        <v>67</v>
      </c>
      <c r="I474" s="32">
        <f>INDEX(数值规划!$N$32:$Y$231,(((C474-1)*2+(D474-1))*4+(E474-1))*5+F474+1,(INDEX($T$3:$AI$3,B474)-1)*3+1)</f>
        <v>45</v>
      </c>
      <c r="J474" s="32">
        <f>INDEX(数值规划!$N$32:$Y$231,(((C474-1)*2+(D474-1))*4+(E474-1))*5+F474+1,(INDEX($T$3:$AI$3,B474)-1)*3+2)</f>
        <v>0</v>
      </c>
      <c r="K474" s="32">
        <f>INDEX(数值规划!$N$32:$Y$231,(((C474-1)*2+(D474-1))*4+(E474-1))*5+F474+1,(INDEX($T$3:$AI$3,B474)-1)*3+3)</f>
        <v>23</v>
      </c>
      <c r="L474" s="32">
        <f t="shared" si="15"/>
        <v>6</v>
      </c>
      <c r="M474" s="32">
        <f>INDEX(数值规划!$AL$33:$AL$42,(特技天赋!C474-1)*2+特技天赋!D474)</f>
        <v>4</v>
      </c>
      <c r="N474" s="31">
        <v>3</v>
      </c>
      <c r="Q474" s="32">
        <f>IF(特技天赋!F474&gt;0,INDEX(数值规划!$F$32:$F$63,(特技天赋!E474-1)*4+特技天赋!F474),E474)</f>
        <v>3</v>
      </c>
    </row>
    <row r="475" spans="1:17" ht="16.5" x14ac:dyDescent="0.2">
      <c r="A475" s="31">
        <v>472</v>
      </c>
      <c r="B475" s="31">
        <v>5</v>
      </c>
      <c r="C475" s="31">
        <v>2</v>
      </c>
      <c r="D475" s="31">
        <v>2</v>
      </c>
      <c r="E475" s="31">
        <v>3</v>
      </c>
      <c r="F475" s="31">
        <v>1</v>
      </c>
      <c r="G475" s="31" t="str">
        <f t="shared" si="14"/>
        <v>白羊座技能1_2线3号天赋1级</v>
      </c>
      <c r="H475" s="32">
        <f>INDEX(数值规划!$AH$33:$AK$42,(特技天赋!C475-1)*2+特技天赋!D475,特技天赋!E475)</f>
        <v>67</v>
      </c>
      <c r="I475" s="32">
        <f>INDEX(数值规划!$N$32:$Y$231,(((C475-1)*2+(D475-1))*4+(E475-1))*5+F475+1,(INDEX($T$3:$AI$3,B475)-1)*3+1)</f>
        <v>55</v>
      </c>
      <c r="J475" s="32">
        <f>INDEX(数值规划!$N$32:$Y$231,(((C475-1)*2+(D475-1))*4+(E475-1))*5+F475+1,(INDEX($T$3:$AI$3,B475)-1)*3+2)</f>
        <v>0</v>
      </c>
      <c r="K475" s="32">
        <f>INDEX(数值规划!$N$32:$Y$231,(((C475-1)*2+(D475-1))*4+(E475-1))*5+F475+1,(INDEX($T$3:$AI$3,B475)-1)*3+3)</f>
        <v>28</v>
      </c>
      <c r="L475" s="32">
        <f t="shared" si="15"/>
        <v>6</v>
      </c>
      <c r="M475" s="32">
        <f>INDEX(数值规划!$AL$33:$AL$42,(特技天赋!C475-1)*2+特技天赋!D475)</f>
        <v>4</v>
      </c>
      <c r="N475" s="31">
        <v>29</v>
      </c>
      <c r="Q475" s="32">
        <f>IF(特技天赋!F475&gt;0,INDEX(数值规划!$F$32:$F$63,(特技天赋!E475-1)*4+特技天赋!F475),E475)</f>
        <v>29</v>
      </c>
    </row>
    <row r="476" spans="1:17" ht="16.5" x14ac:dyDescent="0.2">
      <c r="A476" s="31">
        <v>473</v>
      </c>
      <c r="B476" s="31">
        <v>5</v>
      </c>
      <c r="C476" s="31">
        <v>2</v>
      </c>
      <c r="D476" s="31">
        <v>2</v>
      </c>
      <c r="E476" s="31">
        <v>3</v>
      </c>
      <c r="F476" s="31">
        <v>2</v>
      </c>
      <c r="G476" s="31" t="str">
        <f t="shared" si="14"/>
        <v>白羊座技能1_2线3号天赋2级</v>
      </c>
      <c r="H476" s="32">
        <f>INDEX(数值规划!$AH$33:$AK$42,(特技天赋!C476-1)*2+特技天赋!D476,特技天赋!E476)</f>
        <v>67</v>
      </c>
      <c r="I476" s="32">
        <f>INDEX(数值规划!$N$32:$Y$231,(((C476-1)*2+(D476-1))*4+(E476-1))*5+F476+1,(INDEX($T$3:$AI$3,B476)-1)*3+1)</f>
        <v>65</v>
      </c>
      <c r="J476" s="32">
        <f>INDEX(数值规划!$N$32:$Y$231,(((C476-1)*2+(D476-1))*4+(E476-1))*5+F476+1,(INDEX($T$3:$AI$3,B476)-1)*3+2)</f>
        <v>0</v>
      </c>
      <c r="K476" s="32">
        <f>INDEX(数值规划!$N$32:$Y$231,(((C476-1)*2+(D476-1))*4+(E476-1))*5+F476+1,(INDEX($T$3:$AI$3,B476)-1)*3+3)</f>
        <v>33</v>
      </c>
      <c r="L476" s="32">
        <f t="shared" si="15"/>
        <v>6</v>
      </c>
      <c r="M476" s="32">
        <f>INDEX(数值规划!$AL$33:$AL$42,(特技天赋!C476-1)*2+特技天赋!D476)</f>
        <v>4</v>
      </c>
      <c r="N476" s="31">
        <v>43</v>
      </c>
      <c r="Q476" s="32">
        <f>IF(特技天赋!F476&gt;0,INDEX(数值规划!$F$32:$F$63,(特技天赋!E476-1)*4+特技天赋!F476),E476)</f>
        <v>43</v>
      </c>
    </row>
    <row r="477" spans="1:17" ht="16.5" x14ac:dyDescent="0.2">
      <c r="A477" s="31">
        <v>474</v>
      </c>
      <c r="B477" s="31">
        <v>5</v>
      </c>
      <c r="C477" s="31">
        <v>2</v>
      </c>
      <c r="D477" s="31">
        <v>2</v>
      </c>
      <c r="E477" s="31">
        <v>3</v>
      </c>
      <c r="F477" s="31">
        <v>3</v>
      </c>
      <c r="G477" s="31" t="str">
        <f t="shared" si="14"/>
        <v>白羊座技能1_2线3号天赋3级</v>
      </c>
      <c r="H477" s="32">
        <f>INDEX(数值规划!$AH$33:$AK$42,(特技天赋!C477-1)*2+特技天赋!D477,特技天赋!E477)</f>
        <v>67</v>
      </c>
      <c r="I477" s="32">
        <f>INDEX(数值规划!$N$32:$Y$231,(((C477-1)*2+(D477-1))*4+(E477-1))*5+F477+1,(INDEX($T$3:$AI$3,B477)-1)*3+1)</f>
        <v>75</v>
      </c>
      <c r="J477" s="32">
        <f>INDEX(数值规划!$N$32:$Y$231,(((C477-1)*2+(D477-1))*4+(E477-1))*5+F477+1,(INDEX($T$3:$AI$3,B477)-1)*3+2)</f>
        <v>0</v>
      </c>
      <c r="K477" s="32">
        <f>INDEX(数值规划!$N$32:$Y$231,(((C477-1)*2+(D477-1))*4+(E477-1))*5+F477+1,(INDEX($T$3:$AI$3,B477)-1)*3+3)</f>
        <v>38</v>
      </c>
      <c r="L477" s="32">
        <f t="shared" si="15"/>
        <v>6</v>
      </c>
      <c r="M477" s="32">
        <f>INDEX(数值规划!$AL$33:$AL$42,(特技天赋!C477-1)*2+特技天赋!D477)</f>
        <v>4</v>
      </c>
      <c r="N477" s="31">
        <v>58</v>
      </c>
      <c r="Q477" s="32">
        <f>IF(特技天赋!F477&gt;0,INDEX(数值规划!$F$32:$F$63,(特技天赋!E477-1)*4+特技天赋!F477),E477)</f>
        <v>58</v>
      </c>
    </row>
    <row r="478" spans="1:17" ht="16.5" x14ac:dyDescent="0.2">
      <c r="A478" s="31">
        <v>475</v>
      </c>
      <c r="B478" s="31">
        <v>5</v>
      </c>
      <c r="C478" s="31">
        <v>2</v>
      </c>
      <c r="D478" s="31">
        <v>2</v>
      </c>
      <c r="E478" s="31">
        <v>3</v>
      </c>
      <c r="F478" s="31">
        <v>4</v>
      </c>
      <c r="G478" s="31" t="str">
        <f t="shared" si="14"/>
        <v>白羊座技能1_2线3号天赋4级</v>
      </c>
      <c r="H478" s="32">
        <f>INDEX(数值规划!$AH$33:$AK$42,(特技天赋!C478-1)*2+特技天赋!D478,特技天赋!E478)</f>
        <v>67</v>
      </c>
      <c r="I478" s="32">
        <f>INDEX(数值规划!$N$32:$Y$231,(((C478-1)*2+(D478-1))*4+(E478-1))*5+F478+1,(INDEX($T$3:$AI$3,B478)-1)*3+1)</f>
        <v>85</v>
      </c>
      <c r="J478" s="32">
        <f>INDEX(数值规划!$N$32:$Y$231,(((C478-1)*2+(D478-1))*4+(E478-1))*5+F478+1,(INDEX($T$3:$AI$3,B478)-1)*3+2)</f>
        <v>0</v>
      </c>
      <c r="K478" s="32">
        <f>INDEX(数值规划!$N$32:$Y$231,(((C478-1)*2+(D478-1))*4+(E478-1))*5+F478+1,(INDEX($T$3:$AI$3,B478)-1)*3+3)</f>
        <v>43</v>
      </c>
      <c r="L478" s="32">
        <f t="shared" si="15"/>
        <v>6</v>
      </c>
      <c r="M478" s="32">
        <f>INDEX(数值规划!$AL$33:$AL$42,(特技天赋!C478-1)*2+特技天赋!D478)</f>
        <v>4</v>
      </c>
      <c r="N478" s="31">
        <v>87</v>
      </c>
      <c r="Q478" s="32">
        <f>IF(特技天赋!F478&gt;0,INDEX(数值规划!$F$32:$F$63,(特技天赋!E478-1)*4+特技天赋!F478),E478)</f>
        <v>87</v>
      </c>
    </row>
    <row r="479" spans="1:17" ht="16.5" x14ac:dyDescent="0.2">
      <c r="A479" s="31">
        <v>476</v>
      </c>
      <c r="B479" s="31">
        <v>5</v>
      </c>
      <c r="C479" s="31">
        <v>2</v>
      </c>
      <c r="D479" s="31">
        <v>2</v>
      </c>
      <c r="E479" s="31">
        <v>4</v>
      </c>
      <c r="F479" s="31">
        <v>0</v>
      </c>
      <c r="G479" s="31" t="str">
        <f t="shared" si="14"/>
        <v>白羊座技能1_2线4号天赋解锁</v>
      </c>
      <c r="H479" s="32">
        <f>INDEX(数值规划!$AH$33:$AK$42,(特技天赋!C479-1)*2+特技天赋!D479,特技天赋!E479)</f>
        <v>87</v>
      </c>
      <c r="I479" s="32">
        <f>INDEX(数值规划!$N$32:$Y$231,(((C479-1)*2+(D479-1))*4+(E479-1))*5+F479+1,(INDEX($T$3:$AI$3,B479)-1)*3+1)</f>
        <v>60</v>
      </c>
      <c r="J479" s="32">
        <f>INDEX(数值规划!$N$32:$Y$231,(((C479-1)*2+(D479-1))*4+(E479-1))*5+F479+1,(INDEX($T$3:$AI$3,B479)-1)*3+2)</f>
        <v>0</v>
      </c>
      <c r="K479" s="32">
        <f>INDEX(数值规划!$N$32:$Y$231,(((C479-1)*2+(D479-1))*4+(E479-1))*5+F479+1,(INDEX($T$3:$AI$3,B479)-1)*3+3)</f>
        <v>30</v>
      </c>
      <c r="L479" s="32">
        <f t="shared" si="15"/>
        <v>8</v>
      </c>
      <c r="M479" s="32">
        <f>INDEX(数值规划!$AL$33:$AL$42,(特技天赋!C479-1)*2+特技天赋!D479)</f>
        <v>4</v>
      </c>
      <c r="N479" s="31">
        <v>4</v>
      </c>
      <c r="Q479" s="32">
        <f>IF(特技天赋!F479&gt;0,INDEX(数值规划!$F$32:$F$63,(特技天赋!E479-1)*4+特技天赋!F479),E479)</f>
        <v>4</v>
      </c>
    </row>
    <row r="480" spans="1:17" ht="16.5" x14ac:dyDescent="0.2">
      <c r="A480" s="31">
        <v>477</v>
      </c>
      <c r="B480" s="31">
        <v>5</v>
      </c>
      <c r="C480" s="31">
        <v>2</v>
      </c>
      <c r="D480" s="31">
        <v>2</v>
      </c>
      <c r="E480" s="31">
        <v>4</v>
      </c>
      <c r="F480" s="31">
        <v>1</v>
      </c>
      <c r="G480" s="31" t="str">
        <f t="shared" si="14"/>
        <v>白羊座技能1_2线4号天赋1级</v>
      </c>
      <c r="H480" s="32">
        <f>INDEX(数值规划!$AH$33:$AK$42,(特技天赋!C480-1)*2+特技天赋!D480,特技天赋!E480)</f>
        <v>87</v>
      </c>
      <c r="I480" s="32">
        <f>INDEX(数值规划!$N$32:$Y$231,(((C480-1)*2+(D480-1))*4+(E480-1))*5+F480+1,(INDEX($T$3:$AI$3,B480)-1)*3+1)</f>
        <v>70</v>
      </c>
      <c r="J480" s="32">
        <f>INDEX(数值规划!$N$32:$Y$231,(((C480-1)*2+(D480-1))*4+(E480-1))*5+F480+1,(INDEX($T$3:$AI$3,B480)-1)*3+2)</f>
        <v>0</v>
      </c>
      <c r="K480" s="32">
        <f>INDEX(数值规划!$N$32:$Y$231,(((C480-1)*2+(D480-1))*4+(E480-1))*5+F480+1,(INDEX($T$3:$AI$3,B480)-1)*3+3)</f>
        <v>35</v>
      </c>
      <c r="L480" s="32">
        <f t="shared" si="15"/>
        <v>8</v>
      </c>
      <c r="M480" s="32">
        <f>INDEX(数值规划!$AL$33:$AL$42,(特技天赋!C480-1)*2+特技天赋!D480)</f>
        <v>4</v>
      </c>
      <c r="N480" s="31">
        <v>29</v>
      </c>
      <c r="Q480" s="32">
        <f>IF(特技天赋!F480&gt;0,INDEX(数值规划!$F$32:$F$63,(特技天赋!E480-1)*4+特技天赋!F480),E480)</f>
        <v>29</v>
      </c>
    </row>
    <row r="481" spans="1:17" ht="16.5" x14ac:dyDescent="0.2">
      <c r="A481" s="31">
        <v>478</v>
      </c>
      <c r="B481" s="31">
        <v>5</v>
      </c>
      <c r="C481" s="31">
        <v>2</v>
      </c>
      <c r="D481" s="31">
        <v>2</v>
      </c>
      <c r="E481" s="31">
        <v>4</v>
      </c>
      <c r="F481" s="31">
        <v>2</v>
      </c>
      <c r="G481" s="31" t="str">
        <f t="shared" si="14"/>
        <v>白羊座技能1_2线4号天赋2级</v>
      </c>
      <c r="H481" s="32">
        <f>INDEX(数值规划!$AH$33:$AK$42,(特技天赋!C481-1)*2+特技天赋!D481,特技天赋!E481)</f>
        <v>87</v>
      </c>
      <c r="I481" s="32">
        <f>INDEX(数值规划!$N$32:$Y$231,(((C481-1)*2+(D481-1))*4+(E481-1))*5+F481+1,(INDEX($T$3:$AI$3,B481)-1)*3+1)</f>
        <v>80</v>
      </c>
      <c r="J481" s="32">
        <f>INDEX(数值规划!$N$32:$Y$231,(((C481-1)*2+(D481-1))*4+(E481-1))*5+F481+1,(INDEX($T$3:$AI$3,B481)-1)*3+2)</f>
        <v>0</v>
      </c>
      <c r="K481" s="32">
        <f>INDEX(数值规划!$N$32:$Y$231,(((C481-1)*2+(D481-1))*4+(E481-1))*5+F481+1,(INDEX($T$3:$AI$3,B481)-1)*3+3)</f>
        <v>40</v>
      </c>
      <c r="L481" s="32">
        <f t="shared" si="15"/>
        <v>8</v>
      </c>
      <c r="M481" s="32">
        <f>INDEX(数值规划!$AL$33:$AL$42,(特技天赋!C481-1)*2+特技天赋!D481)</f>
        <v>4</v>
      </c>
      <c r="N481" s="31">
        <v>43</v>
      </c>
      <c r="Q481" s="32">
        <f>IF(特技天赋!F481&gt;0,INDEX(数值规划!$F$32:$F$63,(特技天赋!E481-1)*4+特技天赋!F481),E481)</f>
        <v>43</v>
      </c>
    </row>
    <row r="482" spans="1:17" ht="16.5" x14ac:dyDescent="0.2">
      <c r="A482" s="31">
        <v>479</v>
      </c>
      <c r="B482" s="31">
        <v>5</v>
      </c>
      <c r="C482" s="31">
        <v>2</v>
      </c>
      <c r="D482" s="31">
        <v>2</v>
      </c>
      <c r="E482" s="31">
        <v>4</v>
      </c>
      <c r="F482" s="31">
        <v>3</v>
      </c>
      <c r="G482" s="31" t="str">
        <f t="shared" si="14"/>
        <v>白羊座技能1_2线4号天赋3级</v>
      </c>
      <c r="H482" s="32">
        <f>INDEX(数值规划!$AH$33:$AK$42,(特技天赋!C482-1)*2+特技天赋!D482,特技天赋!E482)</f>
        <v>87</v>
      </c>
      <c r="I482" s="32">
        <f>INDEX(数值规划!$N$32:$Y$231,(((C482-1)*2+(D482-1))*4+(E482-1))*5+F482+1,(INDEX($T$3:$AI$3,B482)-1)*3+1)</f>
        <v>90</v>
      </c>
      <c r="J482" s="32">
        <f>INDEX(数值规划!$N$32:$Y$231,(((C482-1)*2+(D482-1))*4+(E482-1))*5+F482+1,(INDEX($T$3:$AI$3,B482)-1)*3+2)</f>
        <v>0</v>
      </c>
      <c r="K482" s="32">
        <f>INDEX(数值规划!$N$32:$Y$231,(((C482-1)*2+(D482-1))*4+(E482-1))*5+F482+1,(INDEX($T$3:$AI$3,B482)-1)*3+3)</f>
        <v>45</v>
      </c>
      <c r="L482" s="32">
        <f t="shared" si="15"/>
        <v>8</v>
      </c>
      <c r="M482" s="32">
        <f>INDEX(数值规划!$AL$33:$AL$42,(特技天赋!C482-1)*2+特技天赋!D482)</f>
        <v>4</v>
      </c>
      <c r="N482" s="31">
        <v>58</v>
      </c>
      <c r="Q482" s="32">
        <f>IF(特技天赋!F482&gt;0,INDEX(数值规划!$F$32:$F$63,(特技天赋!E482-1)*4+特技天赋!F482),E482)</f>
        <v>58</v>
      </c>
    </row>
    <row r="483" spans="1:17" ht="16.5" x14ac:dyDescent="0.2">
      <c r="A483" s="31">
        <v>480</v>
      </c>
      <c r="B483" s="31">
        <v>5</v>
      </c>
      <c r="C483" s="31">
        <v>2</v>
      </c>
      <c r="D483" s="31">
        <v>2</v>
      </c>
      <c r="E483" s="31">
        <v>4</v>
      </c>
      <c r="F483" s="31">
        <v>4</v>
      </c>
      <c r="G483" s="31" t="str">
        <f t="shared" si="14"/>
        <v>白羊座技能1_2线4号天赋4级</v>
      </c>
      <c r="H483" s="32">
        <f>INDEX(数值规划!$AH$33:$AK$42,(特技天赋!C483-1)*2+特技天赋!D483,特技天赋!E483)</f>
        <v>87</v>
      </c>
      <c r="I483" s="32">
        <f>INDEX(数值规划!$N$32:$Y$231,(((C483-1)*2+(D483-1))*4+(E483-1))*5+F483+1,(INDEX($T$3:$AI$3,B483)-1)*3+1)</f>
        <v>100</v>
      </c>
      <c r="J483" s="32">
        <f>INDEX(数值规划!$N$32:$Y$231,(((C483-1)*2+(D483-1))*4+(E483-1))*5+F483+1,(INDEX($T$3:$AI$3,B483)-1)*3+2)</f>
        <v>0</v>
      </c>
      <c r="K483" s="32">
        <f>INDEX(数值规划!$N$32:$Y$231,(((C483-1)*2+(D483-1))*4+(E483-1))*5+F483+1,(INDEX($T$3:$AI$3,B483)-1)*3+3)</f>
        <v>50</v>
      </c>
      <c r="L483" s="32">
        <f t="shared" si="15"/>
        <v>8</v>
      </c>
      <c r="M483" s="32">
        <f>INDEX(数值规划!$AL$33:$AL$42,(特技天赋!C483-1)*2+特技天赋!D483)</f>
        <v>4</v>
      </c>
      <c r="N483" s="31">
        <v>87</v>
      </c>
      <c r="Q483" s="32">
        <f>IF(特技天赋!F483&gt;0,INDEX(数值规划!$F$32:$F$63,(特技天赋!E483-1)*4+特技天赋!F483),E483)</f>
        <v>87</v>
      </c>
    </row>
    <row r="484" spans="1:17" ht="16.5" x14ac:dyDescent="0.2">
      <c r="A484" s="31">
        <v>481</v>
      </c>
      <c r="B484" s="31">
        <v>5</v>
      </c>
      <c r="C484" s="31">
        <v>3</v>
      </c>
      <c r="D484" s="31">
        <v>1</v>
      </c>
      <c r="E484" s="31">
        <v>1</v>
      </c>
      <c r="F484" s="31">
        <v>0</v>
      </c>
      <c r="G484" s="31" t="str">
        <f t="shared" si="14"/>
        <v>白羊座技能2_1线1号天赋解锁</v>
      </c>
      <c r="H484" s="32">
        <f>INDEX(数值规划!$AH$33:$AK$42,(特技天赋!C484-1)*2+特技天赋!D484,特技天赋!E484)</f>
        <v>19</v>
      </c>
      <c r="I484" s="32">
        <f>INDEX(数值规划!$N$32:$Y$231,(((C484-1)*2+(D484-1))*4+(E484-1))*5+F484+1,(INDEX($T$3:$AI$3,B484)-1)*3+1)</f>
        <v>10</v>
      </c>
      <c r="J484" s="32">
        <f>INDEX(数值规划!$N$32:$Y$231,(((C484-1)*2+(D484-1))*4+(E484-1))*5+F484+1,(INDEX($T$3:$AI$3,B484)-1)*3+2)</f>
        <v>16</v>
      </c>
      <c r="K484" s="32">
        <f>INDEX(数值规划!$N$32:$Y$231,(((C484-1)*2+(D484-1))*4+(E484-1))*5+F484+1,(INDEX($T$3:$AI$3,B484)-1)*3+3)</f>
        <v>4</v>
      </c>
      <c r="L484" s="32">
        <f t="shared" si="15"/>
        <v>1</v>
      </c>
      <c r="M484" s="32">
        <f>INDEX(数值规划!$AL$33:$AL$42,(特技天赋!C484-1)*2+特技天赋!D484)</f>
        <v>4</v>
      </c>
      <c r="N484" s="31">
        <v>1</v>
      </c>
      <c r="Q484" s="32">
        <f>IF(特技天赋!F484&gt;0,INDEX(数值规划!$F$32:$F$63,(特技天赋!E484-1)*4+特技天赋!F484),E484)</f>
        <v>1</v>
      </c>
    </row>
    <row r="485" spans="1:17" ht="16.5" x14ac:dyDescent="0.2">
      <c r="A485" s="31">
        <v>482</v>
      </c>
      <c r="B485" s="31">
        <v>5</v>
      </c>
      <c r="C485" s="31">
        <v>3</v>
      </c>
      <c r="D485" s="31">
        <v>1</v>
      </c>
      <c r="E485" s="31">
        <v>1</v>
      </c>
      <c r="F485" s="31">
        <v>1</v>
      </c>
      <c r="G485" s="31" t="str">
        <f t="shared" si="14"/>
        <v>白羊座技能2_1线1号天赋1级</v>
      </c>
      <c r="H485" s="32">
        <f>INDEX(数值规划!$AH$33:$AK$42,(特技天赋!C485-1)*2+特技天赋!D485,特技天赋!E485)</f>
        <v>19</v>
      </c>
      <c r="I485" s="32">
        <f>INDEX(数值规划!$N$32:$Y$231,(((C485-1)*2+(D485-1))*4+(E485-1))*5+F485+1,(INDEX($T$3:$AI$3,B485)-1)*3+1)</f>
        <v>15</v>
      </c>
      <c r="J485" s="32">
        <f>INDEX(数值规划!$N$32:$Y$231,(((C485-1)*2+(D485-1))*4+(E485-1))*5+F485+1,(INDEX($T$3:$AI$3,B485)-1)*3+2)</f>
        <v>24</v>
      </c>
      <c r="K485" s="32">
        <f>INDEX(数值规划!$N$32:$Y$231,(((C485-1)*2+(D485-1))*4+(E485-1))*5+F485+1,(INDEX($T$3:$AI$3,B485)-1)*3+3)</f>
        <v>6</v>
      </c>
      <c r="L485" s="32">
        <f t="shared" si="15"/>
        <v>1</v>
      </c>
      <c r="M485" s="32">
        <f>INDEX(数值规划!$AL$33:$AL$42,(特技天赋!C485-1)*2+特技天赋!D485)</f>
        <v>4</v>
      </c>
      <c r="N485" s="31">
        <v>19</v>
      </c>
      <c r="Q485" s="32">
        <f>IF(特技天赋!F485&gt;0,INDEX(数值规划!$F$32:$F$63,(特技天赋!E485-1)*4+特技天赋!F485),E485)</f>
        <v>19</v>
      </c>
    </row>
    <row r="486" spans="1:17" ht="16.5" x14ac:dyDescent="0.2">
      <c r="A486" s="31">
        <v>483</v>
      </c>
      <c r="B486" s="31">
        <v>5</v>
      </c>
      <c r="C486" s="31">
        <v>3</v>
      </c>
      <c r="D486" s="31">
        <v>1</v>
      </c>
      <c r="E486" s="31">
        <v>1</v>
      </c>
      <c r="F486" s="31">
        <v>2</v>
      </c>
      <c r="G486" s="31" t="str">
        <f t="shared" si="14"/>
        <v>白羊座技能2_1线1号天赋2级</v>
      </c>
      <c r="H486" s="32">
        <f>INDEX(数值规划!$AH$33:$AK$42,(特技天赋!C486-1)*2+特技天赋!D486,特技天赋!E486)</f>
        <v>19</v>
      </c>
      <c r="I486" s="32">
        <f>INDEX(数值规划!$N$32:$Y$231,(((C486-1)*2+(D486-1))*4+(E486-1))*5+F486+1,(INDEX($T$3:$AI$3,B486)-1)*3+1)</f>
        <v>20</v>
      </c>
      <c r="J486" s="32">
        <f>INDEX(数值规划!$N$32:$Y$231,(((C486-1)*2+(D486-1))*4+(E486-1))*5+F486+1,(INDEX($T$3:$AI$3,B486)-1)*3+2)</f>
        <v>32</v>
      </c>
      <c r="K486" s="32">
        <f>INDEX(数值规划!$N$32:$Y$231,(((C486-1)*2+(D486-1))*4+(E486-1))*5+F486+1,(INDEX($T$3:$AI$3,B486)-1)*3+3)</f>
        <v>8</v>
      </c>
      <c r="L486" s="32">
        <f t="shared" si="15"/>
        <v>1</v>
      </c>
      <c r="M486" s="32">
        <f>INDEX(数值规划!$AL$33:$AL$42,(特技天赋!C486-1)*2+特技天赋!D486)</f>
        <v>4</v>
      </c>
      <c r="N486" s="31">
        <v>29</v>
      </c>
      <c r="Q486" s="32">
        <f>IF(特技天赋!F486&gt;0,INDEX(数值规划!$F$32:$F$63,(特技天赋!E486-1)*4+特技天赋!F486),E486)</f>
        <v>29</v>
      </c>
    </row>
    <row r="487" spans="1:17" ht="16.5" x14ac:dyDescent="0.2">
      <c r="A487" s="31">
        <v>484</v>
      </c>
      <c r="B487" s="31">
        <v>5</v>
      </c>
      <c r="C487" s="31">
        <v>3</v>
      </c>
      <c r="D487" s="31">
        <v>1</v>
      </c>
      <c r="E487" s="31">
        <v>1</v>
      </c>
      <c r="F487" s="31">
        <v>3</v>
      </c>
      <c r="G487" s="31" t="str">
        <f t="shared" si="14"/>
        <v>白羊座技能2_1线1号天赋3级</v>
      </c>
      <c r="H487" s="32">
        <f>INDEX(数值规划!$AH$33:$AK$42,(特技天赋!C487-1)*2+特技天赋!D487,特技天赋!E487)</f>
        <v>19</v>
      </c>
      <c r="I487" s="32">
        <f>INDEX(数值规划!$N$32:$Y$231,(((C487-1)*2+(D487-1))*4+(E487-1))*5+F487+1,(INDEX($T$3:$AI$3,B487)-1)*3+1)</f>
        <v>25</v>
      </c>
      <c r="J487" s="32">
        <f>INDEX(数值规划!$N$32:$Y$231,(((C487-1)*2+(D487-1))*4+(E487-1))*5+F487+1,(INDEX($T$3:$AI$3,B487)-1)*3+2)</f>
        <v>40</v>
      </c>
      <c r="K487" s="32">
        <f>INDEX(数值规划!$N$32:$Y$231,(((C487-1)*2+(D487-1))*4+(E487-1))*5+F487+1,(INDEX($T$3:$AI$3,B487)-1)*3+3)</f>
        <v>10</v>
      </c>
      <c r="L487" s="32">
        <f t="shared" si="15"/>
        <v>1</v>
      </c>
      <c r="M487" s="32">
        <f>INDEX(数值规划!$AL$33:$AL$42,(特技天赋!C487-1)*2+特技天赋!D487)</f>
        <v>4</v>
      </c>
      <c r="N487" s="31">
        <v>38</v>
      </c>
      <c r="Q487" s="32">
        <f>IF(特技天赋!F487&gt;0,INDEX(数值规划!$F$32:$F$63,(特技天赋!E487-1)*4+特技天赋!F487),E487)</f>
        <v>38</v>
      </c>
    </row>
    <row r="488" spans="1:17" ht="16.5" x14ac:dyDescent="0.2">
      <c r="A488" s="31">
        <v>485</v>
      </c>
      <c r="B488" s="31">
        <v>5</v>
      </c>
      <c r="C488" s="31">
        <v>3</v>
      </c>
      <c r="D488" s="31">
        <v>1</v>
      </c>
      <c r="E488" s="31">
        <v>1</v>
      </c>
      <c r="F488" s="31">
        <v>4</v>
      </c>
      <c r="G488" s="31" t="str">
        <f t="shared" si="14"/>
        <v>白羊座技能2_1线1号天赋4级</v>
      </c>
      <c r="H488" s="32">
        <f>INDEX(数值规划!$AH$33:$AK$42,(特技天赋!C488-1)*2+特技天赋!D488,特技天赋!E488)</f>
        <v>19</v>
      </c>
      <c r="I488" s="32">
        <f>INDEX(数值规划!$N$32:$Y$231,(((C488-1)*2+(D488-1))*4+(E488-1))*5+F488+1,(INDEX($T$3:$AI$3,B488)-1)*3+1)</f>
        <v>30</v>
      </c>
      <c r="J488" s="32">
        <f>INDEX(数值规划!$N$32:$Y$231,(((C488-1)*2+(D488-1))*4+(E488-1))*5+F488+1,(INDEX($T$3:$AI$3,B488)-1)*3+2)</f>
        <v>48</v>
      </c>
      <c r="K488" s="32">
        <f>INDEX(数值规划!$N$32:$Y$231,(((C488-1)*2+(D488-1))*4+(E488-1))*5+F488+1,(INDEX($T$3:$AI$3,B488)-1)*3+3)</f>
        <v>12</v>
      </c>
      <c r="L488" s="32">
        <f t="shared" si="15"/>
        <v>1</v>
      </c>
      <c r="M488" s="32">
        <f>INDEX(数值规划!$AL$33:$AL$42,(特技天赋!C488-1)*2+特技天赋!D488)</f>
        <v>4</v>
      </c>
      <c r="N488" s="31">
        <v>58</v>
      </c>
      <c r="Q488" s="32">
        <f>IF(特技天赋!F488&gt;0,INDEX(数值规划!$F$32:$F$63,(特技天赋!E488-1)*4+特技天赋!F488),E488)</f>
        <v>58</v>
      </c>
    </row>
    <row r="489" spans="1:17" ht="16.5" x14ac:dyDescent="0.2">
      <c r="A489" s="31">
        <v>486</v>
      </c>
      <c r="B489" s="31">
        <v>5</v>
      </c>
      <c r="C489" s="31">
        <v>3</v>
      </c>
      <c r="D489" s="31">
        <v>1</v>
      </c>
      <c r="E489" s="31">
        <v>2</v>
      </c>
      <c r="F489" s="31">
        <v>0</v>
      </c>
      <c r="G489" s="31" t="str">
        <f t="shared" si="14"/>
        <v>白羊座技能2_1线2号天赋解锁</v>
      </c>
      <c r="H489" s="32">
        <f>INDEX(数值规划!$AH$33:$AK$42,(特技天赋!C489-1)*2+特技天赋!D489,特技天赋!E489)</f>
        <v>39</v>
      </c>
      <c r="I489" s="32">
        <f>INDEX(数值规划!$N$32:$Y$231,(((C489-1)*2+(D489-1))*4+(E489-1))*5+F489+1,(INDEX($T$3:$AI$3,B489)-1)*3+1)</f>
        <v>15</v>
      </c>
      <c r="J489" s="32">
        <f>INDEX(数值规划!$N$32:$Y$231,(((C489-1)*2+(D489-1))*4+(E489-1))*5+F489+1,(INDEX($T$3:$AI$3,B489)-1)*3+2)</f>
        <v>24</v>
      </c>
      <c r="K489" s="32">
        <f>INDEX(数值规划!$N$32:$Y$231,(((C489-1)*2+(D489-1))*4+(E489-1))*5+F489+1,(INDEX($T$3:$AI$3,B489)-1)*3+3)</f>
        <v>6</v>
      </c>
      <c r="L489" s="32">
        <f t="shared" si="15"/>
        <v>3</v>
      </c>
      <c r="M489" s="32">
        <f>INDEX(数值规划!$AL$33:$AL$42,(特技天赋!C489-1)*2+特技天赋!D489)</f>
        <v>4</v>
      </c>
      <c r="N489" s="31">
        <v>2</v>
      </c>
      <c r="Q489" s="32">
        <f>IF(特技天赋!F489&gt;0,INDEX(数值规划!$F$32:$F$63,(特技天赋!E489-1)*4+特技天赋!F489),E489)</f>
        <v>2</v>
      </c>
    </row>
    <row r="490" spans="1:17" ht="16.5" x14ac:dyDescent="0.2">
      <c r="A490" s="31">
        <v>487</v>
      </c>
      <c r="B490" s="31">
        <v>5</v>
      </c>
      <c r="C490" s="31">
        <v>3</v>
      </c>
      <c r="D490" s="31">
        <v>1</v>
      </c>
      <c r="E490" s="31">
        <v>2</v>
      </c>
      <c r="F490" s="31">
        <v>1</v>
      </c>
      <c r="G490" s="31" t="str">
        <f t="shared" si="14"/>
        <v>白羊座技能2_1线2号天赋1级</v>
      </c>
      <c r="H490" s="32">
        <f>INDEX(数值规划!$AH$33:$AK$42,(特技天赋!C490-1)*2+特技天赋!D490,特技天赋!E490)</f>
        <v>39</v>
      </c>
      <c r="I490" s="32">
        <f>INDEX(数值规划!$N$32:$Y$231,(((C490-1)*2+(D490-1))*4+(E490-1))*5+F490+1,(INDEX($T$3:$AI$3,B490)-1)*3+1)</f>
        <v>20</v>
      </c>
      <c r="J490" s="32">
        <f>INDEX(数值规划!$N$32:$Y$231,(((C490-1)*2+(D490-1))*4+(E490-1))*5+F490+1,(INDEX($T$3:$AI$3,B490)-1)*3+2)</f>
        <v>32</v>
      </c>
      <c r="K490" s="32">
        <f>INDEX(数值规划!$N$32:$Y$231,(((C490-1)*2+(D490-1))*4+(E490-1))*5+F490+1,(INDEX($T$3:$AI$3,B490)-1)*3+3)</f>
        <v>8</v>
      </c>
      <c r="L490" s="32">
        <f t="shared" si="15"/>
        <v>3</v>
      </c>
      <c r="M490" s="32">
        <f>INDEX(数值规划!$AL$33:$AL$42,(特技天赋!C490-1)*2+特技天赋!D490)</f>
        <v>4</v>
      </c>
      <c r="N490" s="31">
        <v>24</v>
      </c>
      <c r="Q490" s="32">
        <f>IF(特技天赋!F490&gt;0,INDEX(数值规划!$F$32:$F$63,(特技天赋!E490-1)*4+特技天赋!F490),E490)</f>
        <v>24</v>
      </c>
    </row>
    <row r="491" spans="1:17" ht="16.5" x14ac:dyDescent="0.2">
      <c r="A491" s="31">
        <v>488</v>
      </c>
      <c r="B491" s="31">
        <v>5</v>
      </c>
      <c r="C491" s="31">
        <v>3</v>
      </c>
      <c r="D491" s="31">
        <v>1</v>
      </c>
      <c r="E491" s="31">
        <v>2</v>
      </c>
      <c r="F491" s="31">
        <v>2</v>
      </c>
      <c r="G491" s="31" t="str">
        <f t="shared" si="14"/>
        <v>白羊座技能2_1线2号天赋2级</v>
      </c>
      <c r="H491" s="32">
        <f>INDEX(数值规划!$AH$33:$AK$42,(特技天赋!C491-1)*2+特技天赋!D491,特技天赋!E491)</f>
        <v>39</v>
      </c>
      <c r="I491" s="32">
        <f>INDEX(数值规划!$N$32:$Y$231,(((C491-1)*2+(D491-1))*4+(E491-1))*5+F491+1,(INDEX($T$3:$AI$3,B491)-1)*3+1)</f>
        <v>25</v>
      </c>
      <c r="J491" s="32">
        <f>INDEX(数值规划!$N$32:$Y$231,(((C491-1)*2+(D491-1))*4+(E491-1))*5+F491+1,(INDEX($T$3:$AI$3,B491)-1)*3+2)</f>
        <v>40</v>
      </c>
      <c r="K491" s="32">
        <f>INDEX(数值规划!$N$32:$Y$231,(((C491-1)*2+(D491-1))*4+(E491-1))*5+F491+1,(INDEX($T$3:$AI$3,B491)-1)*3+3)</f>
        <v>10</v>
      </c>
      <c r="L491" s="32">
        <f t="shared" si="15"/>
        <v>3</v>
      </c>
      <c r="M491" s="32">
        <f>INDEX(数值规划!$AL$33:$AL$42,(特技天赋!C491-1)*2+特技天赋!D491)</f>
        <v>4</v>
      </c>
      <c r="N491" s="31">
        <v>36</v>
      </c>
      <c r="Q491" s="32">
        <f>IF(特技天赋!F491&gt;0,INDEX(数值规划!$F$32:$F$63,(特技天赋!E491-1)*4+特技天赋!F491),E491)</f>
        <v>36</v>
      </c>
    </row>
    <row r="492" spans="1:17" ht="16.5" x14ac:dyDescent="0.2">
      <c r="A492" s="31">
        <v>489</v>
      </c>
      <c r="B492" s="31">
        <v>5</v>
      </c>
      <c r="C492" s="31">
        <v>3</v>
      </c>
      <c r="D492" s="31">
        <v>1</v>
      </c>
      <c r="E492" s="31">
        <v>2</v>
      </c>
      <c r="F492" s="31">
        <v>3</v>
      </c>
      <c r="G492" s="31" t="str">
        <f t="shared" si="14"/>
        <v>白羊座技能2_1线2号天赋3级</v>
      </c>
      <c r="H492" s="32">
        <f>INDEX(数值规划!$AH$33:$AK$42,(特技天赋!C492-1)*2+特技天赋!D492,特技天赋!E492)</f>
        <v>39</v>
      </c>
      <c r="I492" s="32">
        <f>INDEX(数值规划!$N$32:$Y$231,(((C492-1)*2+(D492-1))*4+(E492-1))*5+F492+1,(INDEX($T$3:$AI$3,B492)-1)*3+1)</f>
        <v>30</v>
      </c>
      <c r="J492" s="32">
        <f>INDEX(数值规划!$N$32:$Y$231,(((C492-1)*2+(D492-1))*4+(E492-1))*5+F492+1,(INDEX($T$3:$AI$3,B492)-1)*3+2)</f>
        <v>48</v>
      </c>
      <c r="K492" s="32">
        <f>INDEX(数值规划!$N$32:$Y$231,(((C492-1)*2+(D492-1))*4+(E492-1))*5+F492+1,(INDEX($T$3:$AI$3,B492)-1)*3+3)</f>
        <v>12</v>
      </c>
      <c r="L492" s="32">
        <f t="shared" si="15"/>
        <v>3</v>
      </c>
      <c r="M492" s="32">
        <f>INDEX(数值规划!$AL$33:$AL$42,(特技天赋!C492-1)*2+特技天赋!D492)</f>
        <v>4</v>
      </c>
      <c r="N492" s="31">
        <v>48</v>
      </c>
      <c r="Q492" s="32">
        <f>IF(特技天赋!F492&gt;0,INDEX(数值规划!$F$32:$F$63,(特技天赋!E492-1)*4+特技天赋!F492),E492)</f>
        <v>48</v>
      </c>
    </row>
    <row r="493" spans="1:17" ht="16.5" x14ac:dyDescent="0.2">
      <c r="A493" s="31">
        <v>490</v>
      </c>
      <c r="B493" s="31">
        <v>5</v>
      </c>
      <c r="C493" s="31">
        <v>3</v>
      </c>
      <c r="D493" s="31">
        <v>1</v>
      </c>
      <c r="E493" s="31">
        <v>2</v>
      </c>
      <c r="F493" s="31">
        <v>4</v>
      </c>
      <c r="G493" s="31" t="str">
        <f t="shared" si="14"/>
        <v>白羊座技能2_1线2号天赋4级</v>
      </c>
      <c r="H493" s="32">
        <f>INDEX(数值规划!$AH$33:$AK$42,(特技天赋!C493-1)*2+特技天赋!D493,特技天赋!E493)</f>
        <v>39</v>
      </c>
      <c r="I493" s="32">
        <f>INDEX(数值规划!$N$32:$Y$231,(((C493-1)*2+(D493-1))*4+(E493-1))*5+F493+1,(INDEX($T$3:$AI$3,B493)-1)*3+1)</f>
        <v>35</v>
      </c>
      <c r="J493" s="32">
        <f>INDEX(数值规划!$N$32:$Y$231,(((C493-1)*2+(D493-1))*4+(E493-1))*5+F493+1,(INDEX($T$3:$AI$3,B493)-1)*3+2)</f>
        <v>56</v>
      </c>
      <c r="K493" s="32">
        <f>INDEX(数值规划!$N$32:$Y$231,(((C493-1)*2+(D493-1))*4+(E493-1))*5+F493+1,(INDEX($T$3:$AI$3,B493)-1)*3+3)</f>
        <v>14</v>
      </c>
      <c r="L493" s="32">
        <f t="shared" si="15"/>
        <v>3</v>
      </c>
      <c r="M493" s="32">
        <f>INDEX(数值规划!$AL$33:$AL$42,(特技天赋!C493-1)*2+特技天赋!D493)</f>
        <v>4</v>
      </c>
      <c r="N493" s="31">
        <v>72</v>
      </c>
      <c r="Q493" s="32">
        <f>IF(特技天赋!F493&gt;0,INDEX(数值规划!$F$32:$F$63,(特技天赋!E493-1)*4+特技天赋!F493),E493)</f>
        <v>72</v>
      </c>
    </row>
    <row r="494" spans="1:17" ht="16.5" x14ac:dyDescent="0.2">
      <c r="A494" s="31">
        <v>491</v>
      </c>
      <c r="B494" s="31">
        <v>5</v>
      </c>
      <c r="C494" s="31">
        <v>3</v>
      </c>
      <c r="D494" s="31">
        <v>1</v>
      </c>
      <c r="E494" s="31">
        <v>3</v>
      </c>
      <c r="F494" s="31">
        <v>0</v>
      </c>
      <c r="G494" s="31" t="str">
        <f t="shared" si="14"/>
        <v>白羊座技能2_1线3号天赋解锁</v>
      </c>
      <c r="H494" s="32">
        <f>INDEX(数值规划!$AH$33:$AK$42,(特技天赋!C494-1)*2+特技天赋!D494,特技天赋!E494)</f>
        <v>59</v>
      </c>
      <c r="I494" s="32">
        <f>INDEX(数值规划!$N$32:$Y$231,(((C494-1)*2+(D494-1))*4+(E494-1))*5+F494+1,(INDEX($T$3:$AI$3,B494)-1)*3+1)</f>
        <v>23</v>
      </c>
      <c r="J494" s="32">
        <f>INDEX(数值规划!$N$32:$Y$231,(((C494-1)*2+(D494-1))*4+(E494-1))*5+F494+1,(INDEX($T$3:$AI$3,B494)-1)*3+2)</f>
        <v>36</v>
      </c>
      <c r="K494" s="32">
        <f>INDEX(数值规划!$N$32:$Y$231,(((C494-1)*2+(D494-1))*4+(E494-1))*5+F494+1,(INDEX($T$3:$AI$3,B494)-1)*3+3)</f>
        <v>9</v>
      </c>
      <c r="L494" s="32">
        <f t="shared" si="15"/>
        <v>5</v>
      </c>
      <c r="M494" s="32">
        <f>INDEX(数值规划!$AL$33:$AL$42,(特技天赋!C494-1)*2+特技天赋!D494)</f>
        <v>4</v>
      </c>
      <c r="N494" s="31">
        <v>3</v>
      </c>
      <c r="Q494" s="32">
        <f>IF(特技天赋!F494&gt;0,INDEX(数值规划!$F$32:$F$63,(特技天赋!E494-1)*4+特技天赋!F494),E494)</f>
        <v>3</v>
      </c>
    </row>
    <row r="495" spans="1:17" ht="16.5" x14ac:dyDescent="0.2">
      <c r="A495" s="31">
        <v>492</v>
      </c>
      <c r="B495" s="31">
        <v>5</v>
      </c>
      <c r="C495" s="31">
        <v>3</v>
      </c>
      <c r="D495" s="31">
        <v>1</v>
      </c>
      <c r="E495" s="31">
        <v>3</v>
      </c>
      <c r="F495" s="31">
        <v>1</v>
      </c>
      <c r="G495" s="31" t="str">
        <f t="shared" si="14"/>
        <v>白羊座技能2_1线3号天赋1级</v>
      </c>
      <c r="H495" s="32">
        <f>INDEX(数值规划!$AH$33:$AK$42,(特技天赋!C495-1)*2+特技天赋!D495,特技天赋!E495)</f>
        <v>59</v>
      </c>
      <c r="I495" s="32">
        <f>INDEX(数值规划!$N$32:$Y$231,(((C495-1)*2+(D495-1))*4+(E495-1))*5+F495+1,(INDEX($T$3:$AI$3,B495)-1)*3+1)</f>
        <v>28</v>
      </c>
      <c r="J495" s="32">
        <f>INDEX(数值规划!$N$32:$Y$231,(((C495-1)*2+(D495-1))*4+(E495-1))*5+F495+1,(INDEX($T$3:$AI$3,B495)-1)*3+2)</f>
        <v>44</v>
      </c>
      <c r="K495" s="32">
        <f>INDEX(数值规划!$N$32:$Y$231,(((C495-1)*2+(D495-1))*4+(E495-1))*5+F495+1,(INDEX($T$3:$AI$3,B495)-1)*3+3)</f>
        <v>11</v>
      </c>
      <c r="L495" s="32">
        <f t="shared" si="15"/>
        <v>5</v>
      </c>
      <c r="M495" s="32">
        <f>INDEX(数值规划!$AL$33:$AL$42,(特技天赋!C495-1)*2+特技天赋!D495)</f>
        <v>4</v>
      </c>
      <c r="N495" s="31">
        <v>29</v>
      </c>
      <c r="Q495" s="32">
        <f>IF(特技天赋!F495&gt;0,INDEX(数值规划!$F$32:$F$63,(特技天赋!E495-1)*4+特技天赋!F495),E495)</f>
        <v>29</v>
      </c>
    </row>
    <row r="496" spans="1:17" ht="16.5" x14ac:dyDescent="0.2">
      <c r="A496" s="31">
        <v>493</v>
      </c>
      <c r="B496" s="31">
        <v>5</v>
      </c>
      <c r="C496" s="31">
        <v>3</v>
      </c>
      <c r="D496" s="31">
        <v>1</v>
      </c>
      <c r="E496" s="31">
        <v>3</v>
      </c>
      <c r="F496" s="31">
        <v>2</v>
      </c>
      <c r="G496" s="31" t="str">
        <f t="shared" si="14"/>
        <v>白羊座技能2_1线3号天赋2级</v>
      </c>
      <c r="H496" s="32">
        <f>INDEX(数值规划!$AH$33:$AK$42,(特技天赋!C496-1)*2+特技天赋!D496,特技天赋!E496)</f>
        <v>59</v>
      </c>
      <c r="I496" s="32">
        <f>INDEX(数值规划!$N$32:$Y$231,(((C496-1)*2+(D496-1))*4+(E496-1))*5+F496+1,(INDEX($T$3:$AI$3,B496)-1)*3+1)</f>
        <v>33</v>
      </c>
      <c r="J496" s="32">
        <f>INDEX(数值规划!$N$32:$Y$231,(((C496-1)*2+(D496-1))*4+(E496-1))*5+F496+1,(INDEX($T$3:$AI$3,B496)-1)*3+2)</f>
        <v>52</v>
      </c>
      <c r="K496" s="32">
        <f>INDEX(数值规划!$N$32:$Y$231,(((C496-1)*2+(D496-1))*4+(E496-1))*5+F496+1,(INDEX($T$3:$AI$3,B496)-1)*3+3)</f>
        <v>13</v>
      </c>
      <c r="L496" s="32">
        <f t="shared" si="15"/>
        <v>5</v>
      </c>
      <c r="M496" s="32">
        <f>INDEX(数值规划!$AL$33:$AL$42,(特技天赋!C496-1)*2+特技天赋!D496)</f>
        <v>4</v>
      </c>
      <c r="N496" s="31">
        <v>43</v>
      </c>
      <c r="Q496" s="32">
        <f>IF(特技天赋!F496&gt;0,INDEX(数值规划!$F$32:$F$63,(特技天赋!E496-1)*4+特技天赋!F496),E496)</f>
        <v>43</v>
      </c>
    </row>
    <row r="497" spans="1:17" ht="16.5" x14ac:dyDescent="0.2">
      <c r="A497" s="31">
        <v>494</v>
      </c>
      <c r="B497" s="31">
        <v>5</v>
      </c>
      <c r="C497" s="31">
        <v>3</v>
      </c>
      <c r="D497" s="31">
        <v>1</v>
      </c>
      <c r="E497" s="31">
        <v>3</v>
      </c>
      <c r="F497" s="31">
        <v>3</v>
      </c>
      <c r="G497" s="31" t="str">
        <f t="shared" si="14"/>
        <v>白羊座技能2_1线3号天赋3级</v>
      </c>
      <c r="H497" s="32">
        <f>INDEX(数值规划!$AH$33:$AK$42,(特技天赋!C497-1)*2+特技天赋!D497,特技天赋!E497)</f>
        <v>59</v>
      </c>
      <c r="I497" s="32">
        <f>INDEX(数值规划!$N$32:$Y$231,(((C497-1)*2+(D497-1))*4+(E497-1))*5+F497+1,(INDEX($T$3:$AI$3,B497)-1)*3+1)</f>
        <v>38</v>
      </c>
      <c r="J497" s="32">
        <f>INDEX(数值规划!$N$32:$Y$231,(((C497-1)*2+(D497-1))*4+(E497-1))*5+F497+1,(INDEX($T$3:$AI$3,B497)-1)*3+2)</f>
        <v>60</v>
      </c>
      <c r="K497" s="32">
        <f>INDEX(数值规划!$N$32:$Y$231,(((C497-1)*2+(D497-1))*4+(E497-1))*5+F497+1,(INDEX($T$3:$AI$3,B497)-1)*3+3)</f>
        <v>15</v>
      </c>
      <c r="L497" s="32">
        <f t="shared" si="15"/>
        <v>5</v>
      </c>
      <c r="M497" s="32">
        <f>INDEX(数值规划!$AL$33:$AL$42,(特技天赋!C497-1)*2+特技天赋!D497)</f>
        <v>4</v>
      </c>
      <c r="N497" s="31">
        <v>58</v>
      </c>
      <c r="Q497" s="32">
        <f>IF(特技天赋!F497&gt;0,INDEX(数值规划!$F$32:$F$63,(特技天赋!E497-1)*4+特技天赋!F497),E497)</f>
        <v>58</v>
      </c>
    </row>
    <row r="498" spans="1:17" ht="16.5" x14ac:dyDescent="0.2">
      <c r="A498" s="31">
        <v>495</v>
      </c>
      <c r="B498" s="31">
        <v>5</v>
      </c>
      <c r="C498" s="31">
        <v>3</v>
      </c>
      <c r="D498" s="31">
        <v>1</v>
      </c>
      <c r="E498" s="31">
        <v>3</v>
      </c>
      <c r="F498" s="31">
        <v>4</v>
      </c>
      <c r="G498" s="31" t="str">
        <f t="shared" si="14"/>
        <v>白羊座技能2_1线3号天赋4级</v>
      </c>
      <c r="H498" s="32">
        <f>INDEX(数值规划!$AH$33:$AK$42,(特技天赋!C498-1)*2+特技天赋!D498,特技天赋!E498)</f>
        <v>59</v>
      </c>
      <c r="I498" s="32">
        <f>INDEX(数值规划!$N$32:$Y$231,(((C498-1)*2+(D498-1))*4+(E498-1))*5+F498+1,(INDEX($T$3:$AI$3,B498)-1)*3+1)</f>
        <v>43</v>
      </c>
      <c r="J498" s="32">
        <f>INDEX(数值规划!$N$32:$Y$231,(((C498-1)*2+(D498-1))*4+(E498-1))*5+F498+1,(INDEX($T$3:$AI$3,B498)-1)*3+2)</f>
        <v>68</v>
      </c>
      <c r="K498" s="32">
        <f>INDEX(数值规划!$N$32:$Y$231,(((C498-1)*2+(D498-1))*4+(E498-1))*5+F498+1,(INDEX($T$3:$AI$3,B498)-1)*3+3)</f>
        <v>17</v>
      </c>
      <c r="L498" s="32">
        <f t="shared" si="15"/>
        <v>5</v>
      </c>
      <c r="M498" s="32">
        <f>INDEX(数值规划!$AL$33:$AL$42,(特技天赋!C498-1)*2+特技天赋!D498)</f>
        <v>4</v>
      </c>
      <c r="N498" s="31">
        <v>87</v>
      </c>
      <c r="Q498" s="32">
        <f>IF(特技天赋!F498&gt;0,INDEX(数值规划!$F$32:$F$63,(特技天赋!E498-1)*4+特技天赋!F498),E498)</f>
        <v>87</v>
      </c>
    </row>
    <row r="499" spans="1:17" ht="16.5" x14ac:dyDescent="0.2">
      <c r="A499" s="31">
        <v>496</v>
      </c>
      <c r="B499" s="31">
        <v>5</v>
      </c>
      <c r="C499" s="31">
        <v>3</v>
      </c>
      <c r="D499" s="31">
        <v>1</v>
      </c>
      <c r="E499" s="31">
        <v>4</v>
      </c>
      <c r="F499" s="31">
        <v>0</v>
      </c>
      <c r="G499" s="31" t="str">
        <f t="shared" si="14"/>
        <v>白羊座技能2_1线4号天赋解锁</v>
      </c>
      <c r="H499" s="32">
        <f>INDEX(数值规划!$AH$33:$AK$42,(特技天赋!C499-1)*2+特技天赋!D499,特技天赋!E499)</f>
        <v>79</v>
      </c>
      <c r="I499" s="32">
        <f>INDEX(数值规划!$N$32:$Y$231,(((C499-1)*2+(D499-1))*4+(E499-1))*5+F499+1,(INDEX($T$3:$AI$3,B499)-1)*3+1)</f>
        <v>30</v>
      </c>
      <c r="J499" s="32">
        <f>INDEX(数值规划!$N$32:$Y$231,(((C499-1)*2+(D499-1))*4+(E499-1))*5+F499+1,(INDEX($T$3:$AI$3,B499)-1)*3+2)</f>
        <v>48</v>
      </c>
      <c r="K499" s="32">
        <f>INDEX(数值规划!$N$32:$Y$231,(((C499-1)*2+(D499-1))*4+(E499-1))*5+F499+1,(INDEX($T$3:$AI$3,B499)-1)*3+3)</f>
        <v>12</v>
      </c>
      <c r="L499" s="32">
        <f t="shared" si="15"/>
        <v>7</v>
      </c>
      <c r="M499" s="32">
        <f>INDEX(数值规划!$AL$33:$AL$42,(特技天赋!C499-1)*2+特技天赋!D499)</f>
        <v>4</v>
      </c>
      <c r="N499" s="31">
        <v>4</v>
      </c>
      <c r="Q499" s="32">
        <f>IF(特技天赋!F499&gt;0,INDEX(数值规划!$F$32:$F$63,(特技天赋!E499-1)*4+特技天赋!F499),E499)</f>
        <v>4</v>
      </c>
    </row>
    <row r="500" spans="1:17" ht="16.5" x14ac:dyDescent="0.2">
      <c r="A500" s="31">
        <v>497</v>
      </c>
      <c r="B500" s="31">
        <v>5</v>
      </c>
      <c r="C500" s="31">
        <v>3</v>
      </c>
      <c r="D500" s="31">
        <v>1</v>
      </c>
      <c r="E500" s="31">
        <v>4</v>
      </c>
      <c r="F500" s="31">
        <v>1</v>
      </c>
      <c r="G500" s="31" t="str">
        <f t="shared" si="14"/>
        <v>白羊座技能2_1线4号天赋1级</v>
      </c>
      <c r="H500" s="32">
        <f>INDEX(数值规划!$AH$33:$AK$42,(特技天赋!C500-1)*2+特技天赋!D500,特技天赋!E500)</f>
        <v>79</v>
      </c>
      <c r="I500" s="32">
        <f>INDEX(数值规划!$N$32:$Y$231,(((C500-1)*2+(D500-1))*4+(E500-1))*5+F500+1,(INDEX($T$3:$AI$3,B500)-1)*3+1)</f>
        <v>35</v>
      </c>
      <c r="J500" s="32">
        <f>INDEX(数值规划!$N$32:$Y$231,(((C500-1)*2+(D500-1))*4+(E500-1))*5+F500+1,(INDEX($T$3:$AI$3,B500)-1)*3+2)</f>
        <v>56</v>
      </c>
      <c r="K500" s="32">
        <f>INDEX(数值规划!$N$32:$Y$231,(((C500-1)*2+(D500-1))*4+(E500-1))*5+F500+1,(INDEX($T$3:$AI$3,B500)-1)*3+3)</f>
        <v>14</v>
      </c>
      <c r="L500" s="32">
        <f t="shared" si="15"/>
        <v>7</v>
      </c>
      <c r="M500" s="32">
        <f>INDEX(数值规划!$AL$33:$AL$42,(特技天赋!C500-1)*2+特技天赋!D500)</f>
        <v>4</v>
      </c>
      <c r="N500" s="31">
        <v>29</v>
      </c>
      <c r="Q500" s="32">
        <f>IF(特技天赋!F500&gt;0,INDEX(数值规划!$F$32:$F$63,(特技天赋!E500-1)*4+特技天赋!F500),E500)</f>
        <v>29</v>
      </c>
    </row>
    <row r="501" spans="1:17" ht="16.5" x14ac:dyDescent="0.2">
      <c r="A501" s="31">
        <v>498</v>
      </c>
      <c r="B501" s="31">
        <v>5</v>
      </c>
      <c r="C501" s="31">
        <v>3</v>
      </c>
      <c r="D501" s="31">
        <v>1</v>
      </c>
      <c r="E501" s="31">
        <v>4</v>
      </c>
      <c r="F501" s="31">
        <v>2</v>
      </c>
      <c r="G501" s="31" t="str">
        <f t="shared" si="14"/>
        <v>白羊座技能2_1线4号天赋2级</v>
      </c>
      <c r="H501" s="32">
        <f>INDEX(数值规划!$AH$33:$AK$42,(特技天赋!C501-1)*2+特技天赋!D501,特技天赋!E501)</f>
        <v>79</v>
      </c>
      <c r="I501" s="32">
        <f>INDEX(数值规划!$N$32:$Y$231,(((C501-1)*2+(D501-1))*4+(E501-1))*5+F501+1,(INDEX($T$3:$AI$3,B501)-1)*3+1)</f>
        <v>40</v>
      </c>
      <c r="J501" s="32">
        <f>INDEX(数值规划!$N$32:$Y$231,(((C501-1)*2+(D501-1))*4+(E501-1))*5+F501+1,(INDEX($T$3:$AI$3,B501)-1)*3+2)</f>
        <v>64</v>
      </c>
      <c r="K501" s="32">
        <f>INDEX(数值规划!$N$32:$Y$231,(((C501-1)*2+(D501-1))*4+(E501-1))*5+F501+1,(INDEX($T$3:$AI$3,B501)-1)*3+3)</f>
        <v>16</v>
      </c>
      <c r="L501" s="32">
        <f t="shared" si="15"/>
        <v>7</v>
      </c>
      <c r="M501" s="32">
        <f>INDEX(数值规划!$AL$33:$AL$42,(特技天赋!C501-1)*2+特技天赋!D501)</f>
        <v>4</v>
      </c>
      <c r="N501" s="31">
        <v>43</v>
      </c>
      <c r="Q501" s="32">
        <f>IF(特技天赋!F501&gt;0,INDEX(数值规划!$F$32:$F$63,(特技天赋!E501-1)*4+特技天赋!F501),E501)</f>
        <v>43</v>
      </c>
    </row>
    <row r="502" spans="1:17" ht="16.5" x14ac:dyDescent="0.2">
      <c r="A502" s="31">
        <v>499</v>
      </c>
      <c r="B502" s="31">
        <v>5</v>
      </c>
      <c r="C502" s="31">
        <v>3</v>
      </c>
      <c r="D502" s="31">
        <v>1</v>
      </c>
      <c r="E502" s="31">
        <v>4</v>
      </c>
      <c r="F502" s="31">
        <v>3</v>
      </c>
      <c r="G502" s="31" t="str">
        <f t="shared" si="14"/>
        <v>白羊座技能2_1线4号天赋3级</v>
      </c>
      <c r="H502" s="32">
        <f>INDEX(数值规划!$AH$33:$AK$42,(特技天赋!C502-1)*2+特技天赋!D502,特技天赋!E502)</f>
        <v>79</v>
      </c>
      <c r="I502" s="32">
        <f>INDEX(数值规划!$N$32:$Y$231,(((C502-1)*2+(D502-1))*4+(E502-1))*5+F502+1,(INDEX($T$3:$AI$3,B502)-1)*3+1)</f>
        <v>45</v>
      </c>
      <c r="J502" s="32">
        <f>INDEX(数值规划!$N$32:$Y$231,(((C502-1)*2+(D502-1))*4+(E502-1))*5+F502+1,(INDEX($T$3:$AI$3,B502)-1)*3+2)</f>
        <v>72</v>
      </c>
      <c r="K502" s="32">
        <f>INDEX(数值规划!$N$32:$Y$231,(((C502-1)*2+(D502-1))*4+(E502-1))*5+F502+1,(INDEX($T$3:$AI$3,B502)-1)*3+3)</f>
        <v>18</v>
      </c>
      <c r="L502" s="32">
        <f t="shared" si="15"/>
        <v>7</v>
      </c>
      <c r="M502" s="32">
        <f>INDEX(数值规划!$AL$33:$AL$42,(特技天赋!C502-1)*2+特技天赋!D502)</f>
        <v>4</v>
      </c>
      <c r="N502" s="31">
        <v>58</v>
      </c>
      <c r="Q502" s="32">
        <f>IF(特技天赋!F502&gt;0,INDEX(数值规划!$F$32:$F$63,(特技天赋!E502-1)*4+特技天赋!F502),E502)</f>
        <v>58</v>
      </c>
    </row>
    <row r="503" spans="1:17" ht="16.5" x14ac:dyDescent="0.2">
      <c r="A503" s="31">
        <v>500</v>
      </c>
      <c r="B503" s="31">
        <v>5</v>
      </c>
      <c r="C503" s="31">
        <v>3</v>
      </c>
      <c r="D503" s="31">
        <v>1</v>
      </c>
      <c r="E503" s="31">
        <v>4</v>
      </c>
      <c r="F503" s="31">
        <v>4</v>
      </c>
      <c r="G503" s="31" t="str">
        <f t="shared" si="14"/>
        <v>白羊座技能2_1线4号天赋4级</v>
      </c>
      <c r="H503" s="32">
        <f>INDEX(数值规划!$AH$33:$AK$42,(特技天赋!C503-1)*2+特技天赋!D503,特技天赋!E503)</f>
        <v>79</v>
      </c>
      <c r="I503" s="32">
        <f>INDEX(数值规划!$N$32:$Y$231,(((C503-1)*2+(D503-1))*4+(E503-1))*5+F503+1,(INDEX($T$3:$AI$3,B503)-1)*3+1)</f>
        <v>50</v>
      </c>
      <c r="J503" s="32">
        <f>INDEX(数值规划!$N$32:$Y$231,(((C503-1)*2+(D503-1))*4+(E503-1))*5+F503+1,(INDEX($T$3:$AI$3,B503)-1)*3+2)</f>
        <v>80</v>
      </c>
      <c r="K503" s="32">
        <f>INDEX(数值规划!$N$32:$Y$231,(((C503-1)*2+(D503-1))*4+(E503-1))*5+F503+1,(INDEX($T$3:$AI$3,B503)-1)*3+3)</f>
        <v>20</v>
      </c>
      <c r="L503" s="32">
        <f t="shared" si="15"/>
        <v>7</v>
      </c>
      <c r="M503" s="32">
        <f>INDEX(数值规划!$AL$33:$AL$42,(特技天赋!C503-1)*2+特技天赋!D503)</f>
        <v>4</v>
      </c>
      <c r="N503" s="31">
        <v>87</v>
      </c>
      <c r="Q503" s="32">
        <f>IF(特技天赋!F503&gt;0,INDEX(数值规划!$F$32:$F$63,(特技天赋!E503-1)*4+特技天赋!F503),E503)</f>
        <v>87</v>
      </c>
    </row>
    <row r="504" spans="1:17" ht="16.5" x14ac:dyDescent="0.2">
      <c r="A504" s="31">
        <v>501</v>
      </c>
      <c r="B504" s="31">
        <v>5</v>
      </c>
      <c r="C504" s="31">
        <v>3</v>
      </c>
      <c r="D504" s="31">
        <v>2</v>
      </c>
      <c r="E504" s="31">
        <v>1</v>
      </c>
      <c r="F504" s="31">
        <v>0</v>
      </c>
      <c r="G504" s="31" t="str">
        <f t="shared" si="14"/>
        <v>白羊座技能2_2线1号天赋解锁</v>
      </c>
      <c r="H504" s="32">
        <f>INDEX(数值规划!$AH$33:$AK$42,(特技天赋!C504-1)*2+特技天赋!D504,特技天赋!E504)</f>
        <v>29</v>
      </c>
      <c r="I504" s="32">
        <f>INDEX(数值规划!$N$32:$Y$231,(((C504-1)*2+(D504-1))*4+(E504-1))*5+F504+1,(INDEX($T$3:$AI$3,B504)-1)*3+1)</f>
        <v>10</v>
      </c>
      <c r="J504" s="32">
        <f>INDEX(数值规划!$N$32:$Y$231,(((C504-1)*2+(D504-1))*4+(E504-1))*5+F504+1,(INDEX($T$3:$AI$3,B504)-1)*3+2)</f>
        <v>0</v>
      </c>
      <c r="K504" s="32">
        <f>INDEX(数值规划!$N$32:$Y$231,(((C504-1)*2+(D504-1))*4+(E504-1))*5+F504+1,(INDEX($T$3:$AI$3,B504)-1)*3+3)</f>
        <v>20</v>
      </c>
      <c r="L504" s="32">
        <f t="shared" si="15"/>
        <v>2</v>
      </c>
      <c r="M504" s="32">
        <f>INDEX(数值规划!$AL$33:$AL$42,(特技天赋!C504-1)*2+特技天赋!D504)</f>
        <v>5</v>
      </c>
      <c r="N504" s="31">
        <v>1</v>
      </c>
      <c r="Q504" s="32">
        <f>IF(特技天赋!F504&gt;0,INDEX(数值规划!$F$32:$F$63,(特技天赋!E504-1)*4+特技天赋!F504),E504)</f>
        <v>1</v>
      </c>
    </row>
    <row r="505" spans="1:17" ht="16.5" x14ac:dyDescent="0.2">
      <c r="A505" s="31">
        <v>502</v>
      </c>
      <c r="B505" s="31">
        <v>5</v>
      </c>
      <c r="C505" s="31">
        <v>3</v>
      </c>
      <c r="D505" s="31">
        <v>2</v>
      </c>
      <c r="E505" s="31">
        <v>1</v>
      </c>
      <c r="F505" s="31">
        <v>1</v>
      </c>
      <c r="G505" s="31" t="str">
        <f t="shared" si="14"/>
        <v>白羊座技能2_2线1号天赋1级</v>
      </c>
      <c r="H505" s="32">
        <f>INDEX(数值规划!$AH$33:$AK$42,(特技天赋!C505-1)*2+特技天赋!D505,特技天赋!E505)</f>
        <v>29</v>
      </c>
      <c r="I505" s="32">
        <f>INDEX(数值规划!$N$32:$Y$231,(((C505-1)*2+(D505-1))*4+(E505-1))*5+F505+1,(INDEX($T$3:$AI$3,B505)-1)*3+1)</f>
        <v>15</v>
      </c>
      <c r="J505" s="32">
        <f>INDEX(数值规划!$N$32:$Y$231,(((C505-1)*2+(D505-1))*4+(E505-1))*5+F505+1,(INDEX($T$3:$AI$3,B505)-1)*3+2)</f>
        <v>0</v>
      </c>
      <c r="K505" s="32">
        <f>INDEX(数值规划!$N$32:$Y$231,(((C505-1)*2+(D505-1))*4+(E505-1))*5+F505+1,(INDEX($T$3:$AI$3,B505)-1)*3+3)</f>
        <v>30</v>
      </c>
      <c r="L505" s="32">
        <f t="shared" si="15"/>
        <v>2</v>
      </c>
      <c r="M505" s="32">
        <f>INDEX(数值规划!$AL$33:$AL$42,(特技天赋!C505-1)*2+特技天赋!D505)</f>
        <v>5</v>
      </c>
      <c r="N505" s="31">
        <v>19</v>
      </c>
      <c r="Q505" s="32">
        <f>IF(特技天赋!F505&gt;0,INDEX(数值规划!$F$32:$F$63,(特技天赋!E505-1)*4+特技天赋!F505),E505)</f>
        <v>19</v>
      </c>
    </row>
    <row r="506" spans="1:17" ht="16.5" x14ac:dyDescent="0.2">
      <c r="A506" s="31">
        <v>503</v>
      </c>
      <c r="B506" s="31">
        <v>5</v>
      </c>
      <c r="C506" s="31">
        <v>3</v>
      </c>
      <c r="D506" s="31">
        <v>2</v>
      </c>
      <c r="E506" s="31">
        <v>1</v>
      </c>
      <c r="F506" s="31">
        <v>2</v>
      </c>
      <c r="G506" s="31" t="str">
        <f t="shared" si="14"/>
        <v>白羊座技能2_2线1号天赋2级</v>
      </c>
      <c r="H506" s="32">
        <f>INDEX(数值规划!$AH$33:$AK$42,(特技天赋!C506-1)*2+特技天赋!D506,特技天赋!E506)</f>
        <v>29</v>
      </c>
      <c r="I506" s="32">
        <f>INDEX(数值规划!$N$32:$Y$231,(((C506-1)*2+(D506-1))*4+(E506-1))*5+F506+1,(INDEX($T$3:$AI$3,B506)-1)*3+1)</f>
        <v>20</v>
      </c>
      <c r="J506" s="32">
        <f>INDEX(数值规划!$N$32:$Y$231,(((C506-1)*2+(D506-1))*4+(E506-1))*5+F506+1,(INDEX($T$3:$AI$3,B506)-1)*3+2)</f>
        <v>0</v>
      </c>
      <c r="K506" s="32">
        <f>INDEX(数值规划!$N$32:$Y$231,(((C506-1)*2+(D506-1))*4+(E506-1))*5+F506+1,(INDEX($T$3:$AI$3,B506)-1)*3+3)</f>
        <v>40</v>
      </c>
      <c r="L506" s="32">
        <f t="shared" si="15"/>
        <v>2</v>
      </c>
      <c r="M506" s="32">
        <f>INDEX(数值规划!$AL$33:$AL$42,(特技天赋!C506-1)*2+特技天赋!D506)</f>
        <v>5</v>
      </c>
      <c r="N506" s="31">
        <v>29</v>
      </c>
      <c r="Q506" s="32">
        <f>IF(特技天赋!F506&gt;0,INDEX(数值规划!$F$32:$F$63,(特技天赋!E506-1)*4+特技天赋!F506),E506)</f>
        <v>29</v>
      </c>
    </row>
    <row r="507" spans="1:17" ht="16.5" x14ac:dyDescent="0.2">
      <c r="A507" s="31">
        <v>504</v>
      </c>
      <c r="B507" s="31">
        <v>5</v>
      </c>
      <c r="C507" s="31">
        <v>3</v>
      </c>
      <c r="D507" s="31">
        <v>2</v>
      </c>
      <c r="E507" s="31">
        <v>1</v>
      </c>
      <c r="F507" s="31">
        <v>3</v>
      </c>
      <c r="G507" s="31" t="str">
        <f t="shared" si="14"/>
        <v>白羊座技能2_2线1号天赋3级</v>
      </c>
      <c r="H507" s="32">
        <f>INDEX(数值规划!$AH$33:$AK$42,(特技天赋!C507-1)*2+特技天赋!D507,特技天赋!E507)</f>
        <v>29</v>
      </c>
      <c r="I507" s="32">
        <f>INDEX(数值规划!$N$32:$Y$231,(((C507-1)*2+(D507-1))*4+(E507-1))*5+F507+1,(INDEX($T$3:$AI$3,B507)-1)*3+1)</f>
        <v>25</v>
      </c>
      <c r="J507" s="32">
        <f>INDEX(数值规划!$N$32:$Y$231,(((C507-1)*2+(D507-1))*4+(E507-1))*5+F507+1,(INDEX($T$3:$AI$3,B507)-1)*3+2)</f>
        <v>0</v>
      </c>
      <c r="K507" s="32">
        <f>INDEX(数值规划!$N$32:$Y$231,(((C507-1)*2+(D507-1))*4+(E507-1))*5+F507+1,(INDEX($T$3:$AI$3,B507)-1)*3+3)</f>
        <v>50</v>
      </c>
      <c r="L507" s="32">
        <f t="shared" si="15"/>
        <v>2</v>
      </c>
      <c r="M507" s="32">
        <f>INDEX(数值规划!$AL$33:$AL$42,(特技天赋!C507-1)*2+特技天赋!D507)</f>
        <v>5</v>
      </c>
      <c r="N507" s="31">
        <v>38</v>
      </c>
      <c r="Q507" s="32">
        <f>IF(特技天赋!F507&gt;0,INDEX(数值规划!$F$32:$F$63,(特技天赋!E507-1)*4+特技天赋!F507),E507)</f>
        <v>38</v>
      </c>
    </row>
    <row r="508" spans="1:17" ht="16.5" x14ac:dyDescent="0.2">
      <c r="A508" s="31">
        <v>505</v>
      </c>
      <c r="B508" s="31">
        <v>5</v>
      </c>
      <c r="C508" s="31">
        <v>3</v>
      </c>
      <c r="D508" s="31">
        <v>2</v>
      </c>
      <c r="E508" s="31">
        <v>1</v>
      </c>
      <c r="F508" s="31">
        <v>4</v>
      </c>
      <c r="G508" s="31" t="str">
        <f t="shared" si="14"/>
        <v>白羊座技能2_2线1号天赋4级</v>
      </c>
      <c r="H508" s="32">
        <f>INDEX(数值规划!$AH$33:$AK$42,(特技天赋!C508-1)*2+特技天赋!D508,特技天赋!E508)</f>
        <v>29</v>
      </c>
      <c r="I508" s="32">
        <f>INDEX(数值规划!$N$32:$Y$231,(((C508-1)*2+(D508-1))*4+(E508-1))*5+F508+1,(INDEX($T$3:$AI$3,B508)-1)*3+1)</f>
        <v>30</v>
      </c>
      <c r="J508" s="32">
        <f>INDEX(数值规划!$N$32:$Y$231,(((C508-1)*2+(D508-1))*4+(E508-1))*5+F508+1,(INDEX($T$3:$AI$3,B508)-1)*3+2)</f>
        <v>0</v>
      </c>
      <c r="K508" s="32">
        <f>INDEX(数值规划!$N$32:$Y$231,(((C508-1)*2+(D508-1))*4+(E508-1))*5+F508+1,(INDEX($T$3:$AI$3,B508)-1)*3+3)</f>
        <v>60</v>
      </c>
      <c r="L508" s="32">
        <f t="shared" si="15"/>
        <v>2</v>
      </c>
      <c r="M508" s="32">
        <f>INDEX(数值规划!$AL$33:$AL$42,(特技天赋!C508-1)*2+特技天赋!D508)</f>
        <v>5</v>
      </c>
      <c r="N508" s="31">
        <v>58</v>
      </c>
      <c r="Q508" s="32">
        <f>IF(特技天赋!F508&gt;0,INDEX(数值规划!$F$32:$F$63,(特技天赋!E508-1)*4+特技天赋!F508),E508)</f>
        <v>58</v>
      </c>
    </row>
    <row r="509" spans="1:17" ht="16.5" x14ac:dyDescent="0.2">
      <c r="A509" s="31">
        <v>506</v>
      </c>
      <c r="B509" s="31">
        <v>5</v>
      </c>
      <c r="C509" s="31">
        <v>3</v>
      </c>
      <c r="D509" s="31">
        <v>2</v>
      </c>
      <c r="E509" s="31">
        <v>2</v>
      </c>
      <c r="F509" s="31">
        <v>0</v>
      </c>
      <c r="G509" s="31" t="str">
        <f t="shared" si="14"/>
        <v>白羊座技能2_2线2号天赋解锁</v>
      </c>
      <c r="H509" s="32">
        <f>INDEX(数值规划!$AH$33:$AK$42,(特技天赋!C509-1)*2+特技天赋!D509,特技天赋!E509)</f>
        <v>49</v>
      </c>
      <c r="I509" s="32">
        <f>INDEX(数值规划!$N$32:$Y$231,(((C509-1)*2+(D509-1))*4+(E509-1))*5+F509+1,(INDEX($T$3:$AI$3,B509)-1)*3+1)</f>
        <v>15</v>
      </c>
      <c r="J509" s="32">
        <f>INDEX(数值规划!$N$32:$Y$231,(((C509-1)*2+(D509-1))*4+(E509-1))*5+F509+1,(INDEX($T$3:$AI$3,B509)-1)*3+2)</f>
        <v>0</v>
      </c>
      <c r="K509" s="32">
        <f>INDEX(数值规划!$N$32:$Y$231,(((C509-1)*2+(D509-1))*4+(E509-1))*5+F509+1,(INDEX($T$3:$AI$3,B509)-1)*3+3)</f>
        <v>30</v>
      </c>
      <c r="L509" s="32">
        <f t="shared" si="15"/>
        <v>4</v>
      </c>
      <c r="M509" s="32">
        <f>INDEX(数值规划!$AL$33:$AL$42,(特技天赋!C509-1)*2+特技天赋!D509)</f>
        <v>5</v>
      </c>
      <c r="N509" s="31">
        <v>2</v>
      </c>
      <c r="Q509" s="32">
        <f>IF(特技天赋!F509&gt;0,INDEX(数值规划!$F$32:$F$63,(特技天赋!E509-1)*4+特技天赋!F509),E509)</f>
        <v>2</v>
      </c>
    </row>
    <row r="510" spans="1:17" ht="16.5" x14ac:dyDescent="0.2">
      <c r="A510" s="31">
        <v>507</v>
      </c>
      <c r="B510" s="31">
        <v>5</v>
      </c>
      <c r="C510" s="31">
        <v>3</v>
      </c>
      <c r="D510" s="31">
        <v>2</v>
      </c>
      <c r="E510" s="31">
        <v>2</v>
      </c>
      <c r="F510" s="31">
        <v>1</v>
      </c>
      <c r="G510" s="31" t="str">
        <f t="shared" si="14"/>
        <v>白羊座技能2_2线2号天赋1级</v>
      </c>
      <c r="H510" s="32">
        <f>INDEX(数值规划!$AH$33:$AK$42,(特技天赋!C510-1)*2+特技天赋!D510,特技天赋!E510)</f>
        <v>49</v>
      </c>
      <c r="I510" s="32">
        <f>INDEX(数值规划!$N$32:$Y$231,(((C510-1)*2+(D510-1))*4+(E510-1))*5+F510+1,(INDEX($T$3:$AI$3,B510)-1)*3+1)</f>
        <v>20</v>
      </c>
      <c r="J510" s="32">
        <f>INDEX(数值规划!$N$32:$Y$231,(((C510-1)*2+(D510-1))*4+(E510-1))*5+F510+1,(INDEX($T$3:$AI$3,B510)-1)*3+2)</f>
        <v>0</v>
      </c>
      <c r="K510" s="32">
        <f>INDEX(数值规划!$N$32:$Y$231,(((C510-1)*2+(D510-1))*4+(E510-1))*5+F510+1,(INDEX($T$3:$AI$3,B510)-1)*3+3)</f>
        <v>40</v>
      </c>
      <c r="L510" s="32">
        <f t="shared" si="15"/>
        <v>4</v>
      </c>
      <c r="M510" s="32">
        <f>INDEX(数值规划!$AL$33:$AL$42,(特技天赋!C510-1)*2+特技天赋!D510)</f>
        <v>5</v>
      </c>
      <c r="N510" s="31">
        <v>24</v>
      </c>
      <c r="Q510" s="32">
        <f>IF(特技天赋!F510&gt;0,INDEX(数值规划!$F$32:$F$63,(特技天赋!E510-1)*4+特技天赋!F510),E510)</f>
        <v>24</v>
      </c>
    </row>
    <row r="511" spans="1:17" ht="16.5" x14ac:dyDescent="0.2">
      <c r="A511" s="31">
        <v>508</v>
      </c>
      <c r="B511" s="31">
        <v>5</v>
      </c>
      <c r="C511" s="31">
        <v>3</v>
      </c>
      <c r="D511" s="31">
        <v>2</v>
      </c>
      <c r="E511" s="31">
        <v>2</v>
      </c>
      <c r="F511" s="31">
        <v>2</v>
      </c>
      <c r="G511" s="31" t="str">
        <f t="shared" si="14"/>
        <v>白羊座技能2_2线2号天赋2级</v>
      </c>
      <c r="H511" s="32">
        <f>INDEX(数值规划!$AH$33:$AK$42,(特技天赋!C511-1)*2+特技天赋!D511,特技天赋!E511)</f>
        <v>49</v>
      </c>
      <c r="I511" s="32">
        <f>INDEX(数值规划!$N$32:$Y$231,(((C511-1)*2+(D511-1))*4+(E511-1))*5+F511+1,(INDEX($T$3:$AI$3,B511)-1)*3+1)</f>
        <v>25</v>
      </c>
      <c r="J511" s="32">
        <f>INDEX(数值规划!$N$32:$Y$231,(((C511-1)*2+(D511-1))*4+(E511-1))*5+F511+1,(INDEX($T$3:$AI$3,B511)-1)*3+2)</f>
        <v>0</v>
      </c>
      <c r="K511" s="32">
        <f>INDEX(数值规划!$N$32:$Y$231,(((C511-1)*2+(D511-1))*4+(E511-1))*5+F511+1,(INDEX($T$3:$AI$3,B511)-1)*3+3)</f>
        <v>50</v>
      </c>
      <c r="L511" s="32">
        <f t="shared" si="15"/>
        <v>4</v>
      </c>
      <c r="M511" s="32">
        <f>INDEX(数值规划!$AL$33:$AL$42,(特技天赋!C511-1)*2+特技天赋!D511)</f>
        <v>5</v>
      </c>
      <c r="N511" s="31">
        <v>36</v>
      </c>
      <c r="Q511" s="32">
        <f>IF(特技天赋!F511&gt;0,INDEX(数值规划!$F$32:$F$63,(特技天赋!E511-1)*4+特技天赋!F511),E511)</f>
        <v>36</v>
      </c>
    </row>
    <row r="512" spans="1:17" ht="16.5" x14ac:dyDescent="0.2">
      <c r="A512" s="31">
        <v>509</v>
      </c>
      <c r="B512" s="31">
        <v>5</v>
      </c>
      <c r="C512" s="31">
        <v>3</v>
      </c>
      <c r="D512" s="31">
        <v>2</v>
      </c>
      <c r="E512" s="31">
        <v>2</v>
      </c>
      <c r="F512" s="31">
        <v>3</v>
      </c>
      <c r="G512" s="31" t="str">
        <f t="shared" si="14"/>
        <v>白羊座技能2_2线2号天赋3级</v>
      </c>
      <c r="H512" s="32">
        <f>INDEX(数值规划!$AH$33:$AK$42,(特技天赋!C512-1)*2+特技天赋!D512,特技天赋!E512)</f>
        <v>49</v>
      </c>
      <c r="I512" s="32">
        <f>INDEX(数值规划!$N$32:$Y$231,(((C512-1)*2+(D512-1))*4+(E512-1))*5+F512+1,(INDEX($T$3:$AI$3,B512)-1)*3+1)</f>
        <v>30</v>
      </c>
      <c r="J512" s="32">
        <f>INDEX(数值规划!$N$32:$Y$231,(((C512-1)*2+(D512-1))*4+(E512-1))*5+F512+1,(INDEX($T$3:$AI$3,B512)-1)*3+2)</f>
        <v>0</v>
      </c>
      <c r="K512" s="32">
        <f>INDEX(数值规划!$N$32:$Y$231,(((C512-1)*2+(D512-1))*4+(E512-1))*5+F512+1,(INDEX($T$3:$AI$3,B512)-1)*3+3)</f>
        <v>60</v>
      </c>
      <c r="L512" s="32">
        <f t="shared" si="15"/>
        <v>4</v>
      </c>
      <c r="M512" s="32">
        <f>INDEX(数值规划!$AL$33:$AL$42,(特技天赋!C512-1)*2+特技天赋!D512)</f>
        <v>5</v>
      </c>
      <c r="N512" s="31">
        <v>48</v>
      </c>
      <c r="Q512" s="32">
        <f>IF(特技天赋!F512&gt;0,INDEX(数值规划!$F$32:$F$63,(特技天赋!E512-1)*4+特技天赋!F512),E512)</f>
        <v>48</v>
      </c>
    </row>
    <row r="513" spans="1:17" ht="16.5" x14ac:dyDescent="0.2">
      <c r="A513" s="31">
        <v>510</v>
      </c>
      <c r="B513" s="31">
        <v>5</v>
      </c>
      <c r="C513" s="31">
        <v>3</v>
      </c>
      <c r="D513" s="31">
        <v>2</v>
      </c>
      <c r="E513" s="31">
        <v>2</v>
      </c>
      <c r="F513" s="31">
        <v>4</v>
      </c>
      <c r="G513" s="31" t="str">
        <f t="shared" si="14"/>
        <v>白羊座技能2_2线2号天赋4级</v>
      </c>
      <c r="H513" s="32">
        <f>INDEX(数值规划!$AH$33:$AK$42,(特技天赋!C513-1)*2+特技天赋!D513,特技天赋!E513)</f>
        <v>49</v>
      </c>
      <c r="I513" s="32">
        <f>INDEX(数值规划!$N$32:$Y$231,(((C513-1)*2+(D513-1))*4+(E513-1))*5+F513+1,(INDEX($T$3:$AI$3,B513)-1)*3+1)</f>
        <v>35</v>
      </c>
      <c r="J513" s="32">
        <f>INDEX(数值规划!$N$32:$Y$231,(((C513-1)*2+(D513-1))*4+(E513-1))*5+F513+1,(INDEX($T$3:$AI$3,B513)-1)*3+2)</f>
        <v>0</v>
      </c>
      <c r="K513" s="32">
        <f>INDEX(数值规划!$N$32:$Y$231,(((C513-1)*2+(D513-1))*4+(E513-1))*5+F513+1,(INDEX($T$3:$AI$3,B513)-1)*3+3)</f>
        <v>70</v>
      </c>
      <c r="L513" s="32">
        <f t="shared" si="15"/>
        <v>4</v>
      </c>
      <c r="M513" s="32">
        <f>INDEX(数值规划!$AL$33:$AL$42,(特技天赋!C513-1)*2+特技天赋!D513)</f>
        <v>5</v>
      </c>
      <c r="N513" s="31">
        <v>72</v>
      </c>
      <c r="Q513" s="32">
        <f>IF(特技天赋!F513&gt;0,INDEX(数值规划!$F$32:$F$63,(特技天赋!E513-1)*4+特技天赋!F513),E513)</f>
        <v>72</v>
      </c>
    </row>
    <row r="514" spans="1:17" ht="16.5" x14ac:dyDescent="0.2">
      <c r="A514" s="31">
        <v>511</v>
      </c>
      <c r="B514" s="31">
        <v>5</v>
      </c>
      <c r="C514" s="31">
        <v>3</v>
      </c>
      <c r="D514" s="31">
        <v>2</v>
      </c>
      <c r="E514" s="31">
        <v>3</v>
      </c>
      <c r="F514" s="31">
        <v>0</v>
      </c>
      <c r="G514" s="31" t="str">
        <f t="shared" si="14"/>
        <v>白羊座技能2_2线3号天赋解锁</v>
      </c>
      <c r="H514" s="32">
        <f>INDEX(数值规划!$AH$33:$AK$42,(特技天赋!C514-1)*2+特技天赋!D514,特技天赋!E514)</f>
        <v>69</v>
      </c>
      <c r="I514" s="32">
        <f>INDEX(数值规划!$N$32:$Y$231,(((C514-1)*2+(D514-1))*4+(E514-1))*5+F514+1,(INDEX($T$3:$AI$3,B514)-1)*3+1)</f>
        <v>23</v>
      </c>
      <c r="J514" s="32">
        <f>INDEX(数值规划!$N$32:$Y$231,(((C514-1)*2+(D514-1))*4+(E514-1))*5+F514+1,(INDEX($T$3:$AI$3,B514)-1)*3+2)</f>
        <v>0</v>
      </c>
      <c r="K514" s="32">
        <f>INDEX(数值规划!$N$32:$Y$231,(((C514-1)*2+(D514-1))*4+(E514-1))*5+F514+1,(INDEX($T$3:$AI$3,B514)-1)*3+3)</f>
        <v>45</v>
      </c>
      <c r="L514" s="32">
        <f t="shared" si="15"/>
        <v>6</v>
      </c>
      <c r="M514" s="32">
        <f>INDEX(数值规划!$AL$33:$AL$42,(特技天赋!C514-1)*2+特技天赋!D514)</f>
        <v>5</v>
      </c>
      <c r="N514" s="31">
        <v>3</v>
      </c>
      <c r="Q514" s="32">
        <f>IF(特技天赋!F514&gt;0,INDEX(数值规划!$F$32:$F$63,(特技天赋!E514-1)*4+特技天赋!F514),E514)</f>
        <v>3</v>
      </c>
    </row>
    <row r="515" spans="1:17" ht="16.5" x14ac:dyDescent="0.2">
      <c r="A515" s="31">
        <v>512</v>
      </c>
      <c r="B515" s="31">
        <v>5</v>
      </c>
      <c r="C515" s="31">
        <v>3</v>
      </c>
      <c r="D515" s="31">
        <v>2</v>
      </c>
      <c r="E515" s="31">
        <v>3</v>
      </c>
      <c r="F515" s="31">
        <v>1</v>
      </c>
      <c r="G515" s="31" t="str">
        <f t="shared" si="14"/>
        <v>白羊座技能2_2线3号天赋1级</v>
      </c>
      <c r="H515" s="32">
        <f>INDEX(数值规划!$AH$33:$AK$42,(特技天赋!C515-1)*2+特技天赋!D515,特技天赋!E515)</f>
        <v>69</v>
      </c>
      <c r="I515" s="32">
        <f>INDEX(数值规划!$N$32:$Y$231,(((C515-1)*2+(D515-1))*4+(E515-1))*5+F515+1,(INDEX($T$3:$AI$3,B515)-1)*3+1)</f>
        <v>28</v>
      </c>
      <c r="J515" s="32">
        <f>INDEX(数值规划!$N$32:$Y$231,(((C515-1)*2+(D515-1))*4+(E515-1))*5+F515+1,(INDEX($T$3:$AI$3,B515)-1)*3+2)</f>
        <v>0</v>
      </c>
      <c r="K515" s="32">
        <f>INDEX(数值规划!$N$32:$Y$231,(((C515-1)*2+(D515-1))*4+(E515-1))*5+F515+1,(INDEX($T$3:$AI$3,B515)-1)*3+3)</f>
        <v>55</v>
      </c>
      <c r="L515" s="32">
        <f t="shared" si="15"/>
        <v>6</v>
      </c>
      <c r="M515" s="32">
        <f>INDEX(数值规划!$AL$33:$AL$42,(特技天赋!C515-1)*2+特技天赋!D515)</f>
        <v>5</v>
      </c>
      <c r="N515" s="31">
        <v>29</v>
      </c>
      <c r="Q515" s="32">
        <f>IF(特技天赋!F515&gt;0,INDEX(数值规划!$F$32:$F$63,(特技天赋!E515-1)*4+特技天赋!F515),E515)</f>
        <v>29</v>
      </c>
    </row>
    <row r="516" spans="1:17" ht="16.5" x14ac:dyDescent="0.2">
      <c r="A516" s="31">
        <v>513</v>
      </c>
      <c r="B516" s="31">
        <v>5</v>
      </c>
      <c r="C516" s="31">
        <v>3</v>
      </c>
      <c r="D516" s="31">
        <v>2</v>
      </c>
      <c r="E516" s="31">
        <v>3</v>
      </c>
      <c r="F516" s="31">
        <v>2</v>
      </c>
      <c r="G516" s="31" t="str">
        <f t="shared" si="14"/>
        <v>白羊座技能2_2线3号天赋2级</v>
      </c>
      <c r="H516" s="32">
        <f>INDEX(数值规划!$AH$33:$AK$42,(特技天赋!C516-1)*2+特技天赋!D516,特技天赋!E516)</f>
        <v>69</v>
      </c>
      <c r="I516" s="32">
        <f>INDEX(数值规划!$N$32:$Y$231,(((C516-1)*2+(D516-1))*4+(E516-1))*5+F516+1,(INDEX($T$3:$AI$3,B516)-1)*3+1)</f>
        <v>33</v>
      </c>
      <c r="J516" s="32">
        <f>INDEX(数值规划!$N$32:$Y$231,(((C516-1)*2+(D516-1))*4+(E516-1))*5+F516+1,(INDEX($T$3:$AI$3,B516)-1)*3+2)</f>
        <v>0</v>
      </c>
      <c r="K516" s="32">
        <f>INDEX(数值规划!$N$32:$Y$231,(((C516-1)*2+(D516-1))*4+(E516-1))*5+F516+1,(INDEX($T$3:$AI$3,B516)-1)*3+3)</f>
        <v>65</v>
      </c>
      <c r="L516" s="32">
        <f t="shared" si="15"/>
        <v>6</v>
      </c>
      <c r="M516" s="32">
        <f>INDEX(数值规划!$AL$33:$AL$42,(特技天赋!C516-1)*2+特技天赋!D516)</f>
        <v>5</v>
      </c>
      <c r="N516" s="31">
        <v>43</v>
      </c>
      <c r="Q516" s="32">
        <f>IF(特技天赋!F516&gt;0,INDEX(数值规划!$F$32:$F$63,(特技天赋!E516-1)*4+特技天赋!F516),E516)</f>
        <v>43</v>
      </c>
    </row>
    <row r="517" spans="1:17" ht="16.5" x14ac:dyDescent="0.2">
      <c r="A517" s="31">
        <v>514</v>
      </c>
      <c r="B517" s="31">
        <v>5</v>
      </c>
      <c r="C517" s="31">
        <v>3</v>
      </c>
      <c r="D517" s="31">
        <v>2</v>
      </c>
      <c r="E517" s="31">
        <v>3</v>
      </c>
      <c r="F517" s="31">
        <v>3</v>
      </c>
      <c r="G517" s="31" t="str">
        <f t="shared" ref="G517:G580" si="16">INDEX($T$4:$AI$4,B517)&amp;INDEX($T$5:$X$5,C517)&amp;"_"&amp;D517&amp;"线"&amp;E517&amp;"号天赋"&amp;IF(F517&gt;0,F517&amp;"级","解锁")</f>
        <v>白羊座技能2_2线3号天赋3级</v>
      </c>
      <c r="H517" s="32">
        <f>INDEX(数值规划!$AH$33:$AK$42,(特技天赋!C517-1)*2+特技天赋!D517,特技天赋!E517)</f>
        <v>69</v>
      </c>
      <c r="I517" s="32">
        <f>INDEX(数值规划!$N$32:$Y$231,(((C517-1)*2+(D517-1))*4+(E517-1))*5+F517+1,(INDEX($T$3:$AI$3,B517)-1)*3+1)</f>
        <v>38</v>
      </c>
      <c r="J517" s="32">
        <f>INDEX(数值规划!$N$32:$Y$231,(((C517-1)*2+(D517-1))*4+(E517-1))*5+F517+1,(INDEX($T$3:$AI$3,B517)-1)*3+2)</f>
        <v>0</v>
      </c>
      <c r="K517" s="32">
        <f>INDEX(数值规划!$N$32:$Y$231,(((C517-1)*2+(D517-1))*4+(E517-1))*5+F517+1,(INDEX($T$3:$AI$3,B517)-1)*3+3)</f>
        <v>75</v>
      </c>
      <c r="L517" s="32">
        <f t="shared" ref="L517:L580" si="17">(E517-1)*2+D517</f>
        <v>6</v>
      </c>
      <c r="M517" s="32">
        <f>INDEX(数值规划!$AL$33:$AL$42,(特技天赋!C517-1)*2+特技天赋!D517)</f>
        <v>5</v>
      </c>
      <c r="N517" s="31">
        <v>58</v>
      </c>
      <c r="Q517" s="32">
        <f>IF(特技天赋!F517&gt;0,INDEX(数值规划!$F$32:$F$63,(特技天赋!E517-1)*4+特技天赋!F517),E517)</f>
        <v>58</v>
      </c>
    </row>
    <row r="518" spans="1:17" ht="16.5" x14ac:dyDescent="0.2">
      <c r="A518" s="31">
        <v>515</v>
      </c>
      <c r="B518" s="31">
        <v>5</v>
      </c>
      <c r="C518" s="31">
        <v>3</v>
      </c>
      <c r="D518" s="31">
        <v>2</v>
      </c>
      <c r="E518" s="31">
        <v>3</v>
      </c>
      <c r="F518" s="31">
        <v>4</v>
      </c>
      <c r="G518" s="31" t="str">
        <f t="shared" si="16"/>
        <v>白羊座技能2_2线3号天赋4级</v>
      </c>
      <c r="H518" s="32">
        <f>INDEX(数值规划!$AH$33:$AK$42,(特技天赋!C518-1)*2+特技天赋!D518,特技天赋!E518)</f>
        <v>69</v>
      </c>
      <c r="I518" s="32">
        <f>INDEX(数值规划!$N$32:$Y$231,(((C518-1)*2+(D518-1))*4+(E518-1))*5+F518+1,(INDEX($T$3:$AI$3,B518)-1)*3+1)</f>
        <v>43</v>
      </c>
      <c r="J518" s="32">
        <f>INDEX(数值规划!$N$32:$Y$231,(((C518-1)*2+(D518-1))*4+(E518-1))*5+F518+1,(INDEX($T$3:$AI$3,B518)-1)*3+2)</f>
        <v>0</v>
      </c>
      <c r="K518" s="32">
        <f>INDEX(数值规划!$N$32:$Y$231,(((C518-1)*2+(D518-1))*4+(E518-1))*5+F518+1,(INDEX($T$3:$AI$3,B518)-1)*3+3)</f>
        <v>85</v>
      </c>
      <c r="L518" s="32">
        <f t="shared" si="17"/>
        <v>6</v>
      </c>
      <c r="M518" s="32">
        <f>INDEX(数值规划!$AL$33:$AL$42,(特技天赋!C518-1)*2+特技天赋!D518)</f>
        <v>5</v>
      </c>
      <c r="N518" s="31">
        <v>87</v>
      </c>
      <c r="Q518" s="32">
        <f>IF(特技天赋!F518&gt;0,INDEX(数值规划!$F$32:$F$63,(特技天赋!E518-1)*4+特技天赋!F518),E518)</f>
        <v>87</v>
      </c>
    </row>
    <row r="519" spans="1:17" ht="16.5" x14ac:dyDescent="0.2">
      <c r="A519" s="31">
        <v>516</v>
      </c>
      <c r="B519" s="31">
        <v>5</v>
      </c>
      <c r="C519" s="31">
        <v>3</v>
      </c>
      <c r="D519" s="31">
        <v>2</v>
      </c>
      <c r="E519" s="31">
        <v>4</v>
      </c>
      <c r="F519" s="31">
        <v>0</v>
      </c>
      <c r="G519" s="31" t="str">
        <f t="shared" si="16"/>
        <v>白羊座技能2_2线4号天赋解锁</v>
      </c>
      <c r="H519" s="32">
        <f>INDEX(数值规划!$AH$33:$AK$42,(特技天赋!C519-1)*2+特技天赋!D519,特技天赋!E519)</f>
        <v>89</v>
      </c>
      <c r="I519" s="32">
        <f>INDEX(数值规划!$N$32:$Y$231,(((C519-1)*2+(D519-1))*4+(E519-1))*5+F519+1,(INDEX($T$3:$AI$3,B519)-1)*3+1)</f>
        <v>30</v>
      </c>
      <c r="J519" s="32">
        <f>INDEX(数值规划!$N$32:$Y$231,(((C519-1)*2+(D519-1))*4+(E519-1))*5+F519+1,(INDEX($T$3:$AI$3,B519)-1)*3+2)</f>
        <v>0</v>
      </c>
      <c r="K519" s="32">
        <f>INDEX(数值规划!$N$32:$Y$231,(((C519-1)*2+(D519-1))*4+(E519-1))*5+F519+1,(INDEX($T$3:$AI$3,B519)-1)*3+3)</f>
        <v>60</v>
      </c>
      <c r="L519" s="32">
        <f t="shared" si="17"/>
        <v>8</v>
      </c>
      <c r="M519" s="32">
        <f>INDEX(数值规划!$AL$33:$AL$42,(特技天赋!C519-1)*2+特技天赋!D519)</f>
        <v>5</v>
      </c>
      <c r="N519" s="31">
        <v>4</v>
      </c>
      <c r="Q519" s="32">
        <f>IF(特技天赋!F519&gt;0,INDEX(数值规划!$F$32:$F$63,(特技天赋!E519-1)*4+特技天赋!F519),E519)</f>
        <v>4</v>
      </c>
    </row>
    <row r="520" spans="1:17" ht="16.5" x14ac:dyDescent="0.2">
      <c r="A520" s="31">
        <v>517</v>
      </c>
      <c r="B520" s="31">
        <v>5</v>
      </c>
      <c r="C520" s="31">
        <v>3</v>
      </c>
      <c r="D520" s="31">
        <v>2</v>
      </c>
      <c r="E520" s="31">
        <v>4</v>
      </c>
      <c r="F520" s="31">
        <v>1</v>
      </c>
      <c r="G520" s="31" t="str">
        <f t="shared" si="16"/>
        <v>白羊座技能2_2线4号天赋1级</v>
      </c>
      <c r="H520" s="32">
        <f>INDEX(数值规划!$AH$33:$AK$42,(特技天赋!C520-1)*2+特技天赋!D520,特技天赋!E520)</f>
        <v>89</v>
      </c>
      <c r="I520" s="32">
        <f>INDEX(数值规划!$N$32:$Y$231,(((C520-1)*2+(D520-1))*4+(E520-1))*5+F520+1,(INDEX($T$3:$AI$3,B520)-1)*3+1)</f>
        <v>35</v>
      </c>
      <c r="J520" s="32">
        <f>INDEX(数值规划!$N$32:$Y$231,(((C520-1)*2+(D520-1))*4+(E520-1))*5+F520+1,(INDEX($T$3:$AI$3,B520)-1)*3+2)</f>
        <v>0</v>
      </c>
      <c r="K520" s="32">
        <f>INDEX(数值规划!$N$32:$Y$231,(((C520-1)*2+(D520-1))*4+(E520-1))*5+F520+1,(INDEX($T$3:$AI$3,B520)-1)*3+3)</f>
        <v>70</v>
      </c>
      <c r="L520" s="32">
        <f t="shared" si="17"/>
        <v>8</v>
      </c>
      <c r="M520" s="32">
        <f>INDEX(数值规划!$AL$33:$AL$42,(特技天赋!C520-1)*2+特技天赋!D520)</f>
        <v>5</v>
      </c>
      <c r="N520" s="31">
        <v>29</v>
      </c>
      <c r="Q520" s="32">
        <f>IF(特技天赋!F520&gt;0,INDEX(数值规划!$F$32:$F$63,(特技天赋!E520-1)*4+特技天赋!F520),E520)</f>
        <v>29</v>
      </c>
    </row>
    <row r="521" spans="1:17" ht="16.5" x14ac:dyDescent="0.2">
      <c r="A521" s="31">
        <v>518</v>
      </c>
      <c r="B521" s="31">
        <v>5</v>
      </c>
      <c r="C521" s="31">
        <v>3</v>
      </c>
      <c r="D521" s="31">
        <v>2</v>
      </c>
      <c r="E521" s="31">
        <v>4</v>
      </c>
      <c r="F521" s="31">
        <v>2</v>
      </c>
      <c r="G521" s="31" t="str">
        <f t="shared" si="16"/>
        <v>白羊座技能2_2线4号天赋2级</v>
      </c>
      <c r="H521" s="32">
        <f>INDEX(数值规划!$AH$33:$AK$42,(特技天赋!C521-1)*2+特技天赋!D521,特技天赋!E521)</f>
        <v>89</v>
      </c>
      <c r="I521" s="32">
        <f>INDEX(数值规划!$N$32:$Y$231,(((C521-1)*2+(D521-1))*4+(E521-1))*5+F521+1,(INDEX($T$3:$AI$3,B521)-1)*3+1)</f>
        <v>40</v>
      </c>
      <c r="J521" s="32">
        <f>INDEX(数值规划!$N$32:$Y$231,(((C521-1)*2+(D521-1))*4+(E521-1))*5+F521+1,(INDEX($T$3:$AI$3,B521)-1)*3+2)</f>
        <v>0</v>
      </c>
      <c r="K521" s="32">
        <f>INDEX(数值规划!$N$32:$Y$231,(((C521-1)*2+(D521-1))*4+(E521-1))*5+F521+1,(INDEX($T$3:$AI$3,B521)-1)*3+3)</f>
        <v>80</v>
      </c>
      <c r="L521" s="32">
        <f t="shared" si="17"/>
        <v>8</v>
      </c>
      <c r="M521" s="32">
        <f>INDEX(数值规划!$AL$33:$AL$42,(特技天赋!C521-1)*2+特技天赋!D521)</f>
        <v>5</v>
      </c>
      <c r="N521" s="31">
        <v>43</v>
      </c>
      <c r="Q521" s="32">
        <f>IF(特技天赋!F521&gt;0,INDEX(数值规划!$F$32:$F$63,(特技天赋!E521-1)*4+特技天赋!F521),E521)</f>
        <v>43</v>
      </c>
    </row>
    <row r="522" spans="1:17" ht="16.5" x14ac:dyDescent="0.2">
      <c r="A522" s="31">
        <v>519</v>
      </c>
      <c r="B522" s="31">
        <v>5</v>
      </c>
      <c r="C522" s="31">
        <v>3</v>
      </c>
      <c r="D522" s="31">
        <v>2</v>
      </c>
      <c r="E522" s="31">
        <v>4</v>
      </c>
      <c r="F522" s="31">
        <v>3</v>
      </c>
      <c r="G522" s="31" t="str">
        <f t="shared" si="16"/>
        <v>白羊座技能2_2线4号天赋3级</v>
      </c>
      <c r="H522" s="32">
        <f>INDEX(数值规划!$AH$33:$AK$42,(特技天赋!C522-1)*2+特技天赋!D522,特技天赋!E522)</f>
        <v>89</v>
      </c>
      <c r="I522" s="32">
        <f>INDEX(数值规划!$N$32:$Y$231,(((C522-1)*2+(D522-1))*4+(E522-1))*5+F522+1,(INDEX($T$3:$AI$3,B522)-1)*3+1)</f>
        <v>45</v>
      </c>
      <c r="J522" s="32">
        <f>INDEX(数值规划!$N$32:$Y$231,(((C522-1)*2+(D522-1))*4+(E522-1))*5+F522+1,(INDEX($T$3:$AI$3,B522)-1)*3+2)</f>
        <v>0</v>
      </c>
      <c r="K522" s="32">
        <f>INDEX(数值规划!$N$32:$Y$231,(((C522-1)*2+(D522-1))*4+(E522-1))*5+F522+1,(INDEX($T$3:$AI$3,B522)-1)*3+3)</f>
        <v>90</v>
      </c>
      <c r="L522" s="32">
        <f t="shared" si="17"/>
        <v>8</v>
      </c>
      <c r="M522" s="32">
        <f>INDEX(数值规划!$AL$33:$AL$42,(特技天赋!C522-1)*2+特技天赋!D522)</f>
        <v>5</v>
      </c>
      <c r="N522" s="31">
        <v>58</v>
      </c>
      <c r="Q522" s="32">
        <f>IF(特技天赋!F522&gt;0,INDEX(数值规划!$F$32:$F$63,(特技天赋!E522-1)*4+特技天赋!F522),E522)</f>
        <v>58</v>
      </c>
    </row>
    <row r="523" spans="1:17" ht="16.5" x14ac:dyDescent="0.2">
      <c r="A523" s="31">
        <v>520</v>
      </c>
      <c r="B523" s="31">
        <v>5</v>
      </c>
      <c r="C523" s="31">
        <v>3</v>
      </c>
      <c r="D523" s="31">
        <v>2</v>
      </c>
      <c r="E523" s="31">
        <v>4</v>
      </c>
      <c r="F523" s="31">
        <v>4</v>
      </c>
      <c r="G523" s="31" t="str">
        <f t="shared" si="16"/>
        <v>白羊座技能2_2线4号天赋4级</v>
      </c>
      <c r="H523" s="32">
        <f>INDEX(数值规划!$AH$33:$AK$42,(特技天赋!C523-1)*2+特技天赋!D523,特技天赋!E523)</f>
        <v>89</v>
      </c>
      <c r="I523" s="32">
        <f>INDEX(数值规划!$N$32:$Y$231,(((C523-1)*2+(D523-1))*4+(E523-1))*5+F523+1,(INDEX($T$3:$AI$3,B523)-1)*3+1)</f>
        <v>50</v>
      </c>
      <c r="J523" s="32">
        <f>INDEX(数值规划!$N$32:$Y$231,(((C523-1)*2+(D523-1))*4+(E523-1))*5+F523+1,(INDEX($T$3:$AI$3,B523)-1)*3+2)</f>
        <v>0</v>
      </c>
      <c r="K523" s="32">
        <f>INDEX(数值规划!$N$32:$Y$231,(((C523-1)*2+(D523-1))*4+(E523-1))*5+F523+1,(INDEX($T$3:$AI$3,B523)-1)*3+3)</f>
        <v>100</v>
      </c>
      <c r="L523" s="32">
        <f t="shared" si="17"/>
        <v>8</v>
      </c>
      <c r="M523" s="32">
        <f>INDEX(数值规划!$AL$33:$AL$42,(特技天赋!C523-1)*2+特技天赋!D523)</f>
        <v>5</v>
      </c>
      <c r="N523" s="31">
        <v>87</v>
      </c>
      <c r="Q523" s="32">
        <f>IF(特技天赋!F523&gt;0,INDEX(数值规划!$F$32:$F$63,(特技天赋!E523-1)*4+特技天赋!F523),E523)</f>
        <v>87</v>
      </c>
    </row>
    <row r="524" spans="1:17" ht="16.5" x14ac:dyDescent="0.2">
      <c r="A524" s="31">
        <v>521</v>
      </c>
      <c r="B524" s="31">
        <v>5</v>
      </c>
      <c r="C524" s="31">
        <v>4</v>
      </c>
      <c r="D524" s="31">
        <v>1</v>
      </c>
      <c r="E524" s="31">
        <v>1</v>
      </c>
      <c r="F524" s="31">
        <v>0</v>
      </c>
      <c r="G524" s="31" t="str">
        <f t="shared" si="16"/>
        <v>白羊座技能3_1线1号天赋解锁</v>
      </c>
      <c r="H524" s="32">
        <f>INDEX(数值规划!$AH$33:$AK$42,(特技天赋!C524-1)*2+特技天赋!D524,特技天赋!E524)</f>
        <v>21</v>
      </c>
      <c r="I524" s="32">
        <f>INDEX(数值规划!$N$32:$Y$231,(((C524-1)*2+(D524-1))*4+(E524-1))*5+F524+1,(INDEX($T$3:$AI$3,B524)-1)*3+1)</f>
        <v>10</v>
      </c>
      <c r="J524" s="32">
        <f>INDEX(数值规划!$N$32:$Y$231,(((C524-1)*2+(D524-1))*4+(E524-1))*5+F524+1,(INDEX($T$3:$AI$3,B524)-1)*3+2)</f>
        <v>4</v>
      </c>
      <c r="K524" s="32">
        <f>INDEX(数值规划!$N$32:$Y$231,(((C524-1)*2+(D524-1))*4+(E524-1))*5+F524+1,(INDEX($T$3:$AI$3,B524)-1)*3+3)</f>
        <v>16</v>
      </c>
      <c r="L524" s="32">
        <f t="shared" si="17"/>
        <v>1</v>
      </c>
      <c r="M524" s="32">
        <f>INDEX(数值规划!$AL$33:$AL$42,(特技天赋!C524-1)*2+特技天赋!D524)</f>
        <v>5</v>
      </c>
      <c r="N524" s="31">
        <v>1</v>
      </c>
      <c r="Q524" s="32">
        <f>IF(特技天赋!F524&gt;0,INDEX(数值规划!$F$32:$F$63,(特技天赋!E524-1)*4+特技天赋!F524),E524)</f>
        <v>1</v>
      </c>
    </row>
    <row r="525" spans="1:17" ht="16.5" x14ac:dyDescent="0.2">
      <c r="A525" s="31">
        <v>522</v>
      </c>
      <c r="B525" s="31">
        <v>5</v>
      </c>
      <c r="C525" s="31">
        <v>4</v>
      </c>
      <c r="D525" s="31">
        <v>1</v>
      </c>
      <c r="E525" s="31">
        <v>1</v>
      </c>
      <c r="F525" s="31">
        <v>1</v>
      </c>
      <c r="G525" s="31" t="str">
        <f t="shared" si="16"/>
        <v>白羊座技能3_1线1号天赋1级</v>
      </c>
      <c r="H525" s="32">
        <f>INDEX(数值规划!$AH$33:$AK$42,(特技天赋!C525-1)*2+特技天赋!D525,特技天赋!E525)</f>
        <v>21</v>
      </c>
      <c r="I525" s="32">
        <f>INDEX(数值规划!$N$32:$Y$231,(((C525-1)*2+(D525-1))*4+(E525-1))*5+F525+1,(INDEX($T$3:$AI$3,B525)-1)*3+1)</f>
        <v>15</v>
      </c>
      <c r="J525" s="32">
        <f>INDEX(数值规划!$N$32:$Y$231,(((C525-1)*2+(D525-1))*4+(E525-1))*5+F525+1,(INDEX($T$3:$AI$3,B525)-1)*3+2)</f>
        <v>6</v>
      </c>
      <c r="K525" s="32">
        <f>INDEX(数值规划!$N$32:$Y$231,(((C525-1)*2+(D525-1))*4+(E525-1))*5+F525+1,(INDEX($T$3:$AI$3,B525)-1)*3+3)</f>
        <v>24</v>
      </c>
      <c r="L525" s="32">
        <f t="shared" si="17"/>
        <v>1</v>
      </c>
      <c r="M525" s="32">
        <f>INDEX(数值规划!$AL$33:$AL$42,(特技天赋!C525-1)*2+特技天赋!D525)</f>
        <v>5</v>
      </c>
      <c r="N525" s="31">
        <v>19</v>
      </c>
      <c r="Q525" s="32">
        <f>IF(特技天赋!F525&gt;0,INDEX(数值规划!$F$32:$F$63,(特技天赋!E525-1)*4+特技天赋!F525),E525)</f>
        <v>19</v>
      </c>
    </row>
    <row r="526" spans="1:17" ht="16.5" x14ac:dyDescent="0.2">
      <c r="A526" s="31">
        <v>523</v>
      </c>
      <c r="B526" s="31">
        <v>5</v>
      </c>
      <c r="C526" s="31">
        <v>4</v>
      </c>
      <c r="D526" s="31">
        <v>1</v>
      </c>
      <c r="E526" s="31">
        <v>1</v>
      </c>
      <c r="F526" s="31">
        <v>2</v>
      </c>
      <c r="G526" s="31" t="str">
        <f t="shared" si="16"/>
        <v>白羊座技能3_1线1号天赋2级</v>
      </c>
      <c r="H526" s="32">
        <f>INDEX(数值规划!$AH$33:$AK$42,(特技天赋!C526-1)*2+特技天赋!D526,特技天赋!E526)</f>
        <v>21</v>
      </c>
      <c r="I526" s="32">
        <f>INDEX(数值规划!$N$32:$Y$231,(((C526-1)*2+(D526-1))*4+(E526-1))*5+F526+1,(INDEX($T$3:$AI$3,B526)-1)*3+1)</f>
        <v>20</v>
      </c>
      <c r="J526" s="32">
        <f>INDEX(数值规划!$N$32:$Y$231,(((C526-1)*2+(D526-1))*4+(E526-1))*5+F526+1,(INDEX($T$3:$AI$3,B526)-1)*3+2)</f>
        <v>8</v>
      </c>
      <c r="K526" s="32">
        <f>INDEX(数值规划!$N$32:$Y$231,(((C526-1)*2+(D526-1))*4+(E526-1))*5+F526+1,(INDEX($T$3:$AI$3,B526)-1)*3+3)</f>
        <v>32</v>
      </c>
      <c r="L526" s="32">
        <f t="shared" si="17"/>
        <v>1</v>
      </c>
      <c r="M526" s="32">
        <f>INDEX(数值规划!$AL$33:$AL$42,(特技天赋!C526-1)*2+特技天赋!D526)</f>
        <v>5</v>
      </c>
      <c r="N526" s="31">
        <v>29</v>
      </c>
      <c r="Q526" s="32">
        <f>IF(特技天赋!F526&gt;0,INDEX(数值规划!$F$32:$F$63,(特技天赋!E526-1)*4+特技天赋!F526),E526)</f>
        <v>29</v>
      </c>
    </row>
    <row r="527" spans="1:17" ht="16.5" x14ac:dyDescent="0.2">
      <c r="A527" s="31">
        <v>524</v>
      </c>
      <c r="B527" s="31">
        <v>5</v>
      </c>
      <c r="C527" s="31">
        <v>4</v>
      </c>
      <c r="D527" s="31">
        <v>1</v>
      </c>
      <c r="E527" s="31">
        <v>1</v>
      </c>
      <c r="F527" s="31">
        <v>3</v>
      </c>
      <c r="G527" s="31" t="str">
        <f t="shared" si="16"/>
        <v>白羊座技能3_1线1号天赋3级</v>
      </c>
      <c r="H527" s="32">
        <f>INDEX(数值规划!$AH$33:$AK$42,(特技天赋!C527-1)*2+特技天赋!D527,特技天赋!E527)</f>
        <v>21</v>
      </c>
      <c r="I527" s="32">
        <f>INDEX(数值规划!$N$32:$Y$231,(((C527-1)*2+(D527-1))*4+(E527-1))*5+F527+1,(INDEX($T$3:$AI$3,B527)-1)*3+1)</f>
        <v>25</v>
      </c>
      <c r="J527" s="32">
        <f>INDEX(数值规划!$N$32:$Y$231,(((C527-1)*2+(D527-1))*4+(E527-1))*5+F527+1,(INDEX($T$3:$AI$3,B527)-1)*3+2)</f>
        <v>10</v>
      </c>
      <c r="K527" s="32">
        <f>INDEX(数值规划!$N$32:$Y$231,(((C527-1)*2+(D527-1))*4+(E527-1))*5+F527+1,(INDEX($T$3:$AI$3,B527)-1)*3+3)</f>
        <v>40</v>
      </c>
      <c r="L527" s="32">
        <f t="shared" si="17"/>
        <v>1</v>
      </c>
      <c r="M527" s="32">
        <f>INDEX(数值规划!$AL$33:$AL$42,(特技天赋!C527-1)*2+特技天赋!D527)</f>
        <v>5</v>
      </c>
      <c r="N527" s="31">
        <v>38</v>
      </c>
      <c r="Q527" s="32">
        <f>IF(特技天赋!F527&gt;0,INDEX(数值规划!$F$32:$F$63,(特技天赋!E527-1)*4+特技天赋!F527),E527)</f>
        <v>38</v>
      </c>
    </row>
    <row r="528" spans="1:17" ht="16.5" x14ac:dyDescent="0.2">
      <c r="A528" s="31">
        <v>525</v>
      </c>
      <c r="B528" s="31">
        <v>5</v>
      </c>
      <c r="C528" s="31">
        <v>4</v>
      </c>
      <c r="D528" s="31">
        <v>1</v>
      </c>
      <c r="E528" s="31">
        <v>1</v>
      </c>
      <c r="F528" s="31">
        <v>4</v>
      </c>
      <c r="G528" s="31" t="str">
        <f t="shared" si="16"/>
        <v>白羊座技能3_1线1号天赋4级</v>
      </c>
      <c r="H528" s="32">
        <f>INDEX(数值规划!$AH$33:$AK$42,(特技天赋!C528-1)*2+特技天赋!D528,特技天赋!E528)</f>
        <v>21</v>
      </c>
      <c r="I528" s="32">
        <f>INDEX(数值规划!$N$32:$Y$231,(((C528-1)*2+(D528-1))*4+(E528-1))*5+F528+1,(INDEX($T$3:$AI$3,B528)-1)*3+1)</f>
        <v>30</v>
      </c>
      <c r="J528" s="32">
        <f>INDEX(数值规划!$N$32:$Y$231,(((C528-1)*2+(D528-1))*4+(E528-1))*5+F528+1,(INDEX($T$3:$AI$3,B528)-1)*3+2)</f>
        <v>12</v>
      </c>
      <c r="K528" s="32">
        <f>INDEX(数值规划!$N$32:$Y$231,(((C528-1)*2+(D528-1))*4+(E528-1))*5+F528+1,(INDEX($T$3:$AI$3,B528)-1)*3+3)</f>
        <v>48</v>
      </c>
      <c r="L528" s="32">
        <f t="shared" si="17"/>
        <v>1</v>
      </c>
      <c r="M528" s="32">
        <f>INDEX(数值规划!$AL$33:$AL$42,(特技天赋!C528-1)*2+特技天赋!D528)</f>
        <v>5</v>
      </c>
      <c r="N528" s="31">
        <v>58</v>
      </c>
      <c r="Q528" s="32">
        <f>IF(特技天赋!F528&gt;0,INDEX(数值规划!$F$32:$F$63,(特技天赋!E528-1)*4+特技天赋!F528),E528)</f>
        <v>58</v>
      </c>
    </row>
    <row r="529" spans="1:17" ht="16.5" x14ac:dyDescent="0.2">
      <c r="A529" s="31">
        <v>526</v>
      </c>
      <c r="B529" s="31">
        <v>5</v>
      </c>
      <c r="C529" s="31">
        <v>4</v>
      </c>
      <c r="D529" s="31">
        <v>1</v>
      </c>
      <c r="E529" s="31">
        <v>2</v>
      </c>
      <c r="F529" s="31">
        <v>0</v>
      </c>
      <c r="G529" s="31" t="str">
        <f t="shared" si="16"/>
        <v>白羊座技能3_1线2号天赋解锁</v>
      </c>
      <c r="H529" s="32">
        <f>INDEX(数值规划!$AH$33:$AK$42,(特技天赋!C529-1)*2+特技天赋!D529,特技天赋!E529)</f>
        <v>41</v>
      </c>
      <c r="I529" s="32">
        <f>INDEX(数值规划!$N$32:$Y$231,(((C529-1)*2+(D529-1))*4+(E529-1))*5+F529+1,(INDEX($T$3:$AI$3,B529)-1)*3+1)</f>
        <v>15</v>
      </c>
      <c r="J529" s="32">
        <f>INDEX(数值规划!$N$32:$Y$231,(((C529-1)*2+(D529-1))*4+(E529-1))*5+F529+1,(INDEX($T$3:$AI$3,B529)-1)*3+2)</f>
        <v>6</v>
      </c>
      <c r="K529" s="32">
        <f>INDEX(数值规划!$N$32:$Y$231,(((C529-1)*2+(D529-1))*4+(E529-1))*5+F529+1,(INDEX($T$3:$AI$3,B529)-1)*3+3)</f>
        <v>24</v>
      </c>
      <c r="L529" s="32">
        <f t="shared" si="17"/>
        <v>3</v>
      </c>
      <c r="M529" s="32">
        <f>INDEX(数值规划!$AL$33:$AL$42,(特技天赋!C529-1)*2+特技天赋!D529)</f>
        <v>5</v>
      </c>
      <c r="N529" s="31">
        <v>2</v>
      </c>
      <c r="Q529" s="32">
        <f>IF(特技天赋!F529&gt;0,INDEX(数值规划!$F$32:$F$63,(特技天赋!E529-1)*4+特技天赋!F529),E529)</f>
        <v>2</v>
      </c>
    </row>
    <row r="530" spans="1:17" ht="16.5" x14ac:dyDescent="0.2">
      <c r="A530" s="31">
        <v>527</v>
      </c>
      <c r="B530" s="31">
        <v>5</v>
      </c>
      <c r="C530" s="31">
        <v>4</v>
      </c>
      <c r="D530" s="31">
        <v>1</v>
      </c>
      <c r="E530" s="31">
        <v>2</v>
      </c>
      <c r="F530" s="31">
        <v>1</v>
      </c>
      <c r="G530" s="31" t="str">
        <f t="shared" si="16"/>
        <v>白羊座技能3_1线2号天赋1级</v>
      </c>
      <c r="H530" s="32">
        <f>INDEX(数值规划!$AH$33:$AK$42,(特技天赋!C530-1)*2+特技天赋!D530,特技天赋!E530)</f>
        <v>41</v>
      </c>
      <c r="I530" s="32">
        <f>INDEX(数值规划!$N$32:$Y$231,(((C530-1)*2+(D530-1))*4+(E530-1))*5+F530+1,(INDEX($T$3:$AI$3,B530)-1)*3+1)</f>
        <v>20</v>
      </c>
      <c r="J530" s="32">
        <f>INDEX(数值规划!$N$32:$Y$231,(((C530-1)*2+(D530-1))*4+(E530-1))*5+F530+1,(INDEX($T$3:$AI$3,B530)-1)*3+2)</f>
        <v>8</v>
      </c>
      <c r="K530" s="32">
        <f>INDEX(数值规划!$N$32:$Y$231,(((C530-1)*2+(D530-1))*4+(E530-1))*5+F530+1,(INDEX($T$3:$AI$3,B530)-1)*3+3)</f>
        <v>32</v>
      </c>
      <c r="L530" s="32">
        <f t="shared" si="17"/>
        <v>3</v>
      </c>
      <c r="M530" s="32">
        <f>INDEX(数值规划!$AL$33:$AL$42,(特技天赋!C530-1)*2+特技天赋!D530)</f>
        <v>5</v>
      </c>
      <c r="N530" s="31">
        <v>24</v>
      </c>
      <c r="Q530" s="32">
        <f>IF(特技天赋!F530&gt;0,INDEX(数值规划!$F$32:$F$63,(特技天赋!E530-1)*4+特技天赋!F530),E530)</f>
        <v>24</v>
      </c>
    </row>
    <row r="531" spans="1:17" ht="16.5" x14ac:dyDescent="0.2">
      <c r="A531" s="31">
        <v>528</v>
      </c>
      <c r="B531" s="31">
        <v>5</v>
      </c>
      <c r="C531" s="31">
        <v>4</v>
      </c>
      <c r="D531" s="31">
        <v>1</v>
      </c>
      <c r="E531" s="31">
        <v>2</v>
      </c>
      <c r="F531" s="31">
        <v>2</v>
      </c>
      <c r="G531" s="31" t="str">
        <f t="shared" si="16"/>
        <v>白羊座技能3_1线2号天赋2级</v>
      </c>
      <c r="H531" s="32">
        <f>INDEX(数值规划!$AH$33:$AK$42,(特技天赋!C531-1)*2+特技天赋!D531,特技天赋!E531)</f>
        <v>41</v>
      </c>
      <c r="I531" s="32">
        <f>INDEX(数值规划!$N$32:$Y$231,(((C531-1)*2+(D531-1))*4+(E531-1))*5+F531+1,(INDEX($T$3:$AI$3,B531)-1)*3+1)</f>
        <v>25</v>
      </c>
      <c r="J531" s="32">
        <f>INDEX(数值规划!$N$32:$Y$231,(((C531-1)*2+(D531-1))*4+(E531-1))*5+F531+1,(INDEX($T$3:$AI$3,B531)-1)*3+2)</f>
        <v>10</v>
      </c>
      <c r="K531" s="32">
        <f>INDEX(数值规划!$N$32:$Y$231,(((C531-1)*2+(D531-1))*4+(E531-1))*5+F531+1,(INDEX($T$3:$AI$3,B531)-1)*3+3)</f>
        <v>40</v>
      </c>
      <c r="L531" s="32">
        <f t="shared" si="17"/>
        <v>3</v>
      </c>
      <c r="M531" s="32">
        <f>INDEX(数值规划!$AL$33:$AL$42,(特技天赋!C531-1)*2+特技天赋!D531)</f>
        <v>5</v>
      </c>
      <c r="N531" s="31">
        <v>36</v>
      </c>
      <c r="Q531" s="32">
        <f>IF(特技天赋!F531&gt;0,INDEX(数值规划!$F$32:$F$63,(特技天赋!E531-1)*4+特技天赋!F531),E531)</f>
        <v>36</v>
      </c>
    </row>
    <row r="532" spans="1:17" ht="16.5" x14ac:dyDescent="0.2">
      <c r="A532" s="31">
        <v>529</v>
      </c>
      <c r="B532" s="31">
        <v>5</v>
      </c>
      <c r="C532" s="31">
        <v>4</v>
      </c>
      <c r="D532" s="31">
        <v>1</v>
      </c>
      <c r="E532" s="31">
        <v>2</v>
      </c>
      <c r="F532" s="31">
        <v>3</v>
      </c>
      <c r="G532" s="31" t="str">
        <f t="shared" si="16"/>
        <v>白羊座技能3_1线2号天赋3级</v>
      </c>
      <c r="H532" s="32">
        <f>INDEX(数值规划!$AH$33:$AK$42,(特技天赋!C532-1)*2+特技天赋!D532,特技天赋!E532)</f>
        <v>41</v>
      </c>
      <c r="I532" s="32">
        <f>INDEX(数值规划!$N$32:$Y$231,(((C532-1)*2+(D532-1))*4+(E532-1))*5+F532+1,(INDEX($T$3:$AI$3,B532)-1)*3+1)</f>
        <v>30</v>
      </c>
      <c r="J532" s="32">
        <f>INDEX(数值规划!$N$32:$Y$231,(((C532-1)*2+(D532-1))*4+(E532-1))*5+F532+1,(INDEX($T$3:$AI$3,B532)-1)*3+2)</f>
        <v>12</v>
      </c>
      <c r="K532" s="32">
        <f>INDEX(数值规划!$N$32:$Y$231,(((C532-1)*2+(D532-1))*4+(E532-1))*5+F532+1,(INDEX($T$3:$AI$3,B532)-1)*3+3)</f>
        <v>48</v>
      </c>
      <c r="L532" s="32">
        <f t="shared" si="17"/>
        <v>3</v>
      </c>
      <c r="M532" s="32">
        <f>INDEX(数值规划!$AL$33:$AL$42,(特技天赋!C532-1)*2+特技天赋!D532)</f>
        <v>5</v>
      </c>
      <c r="N532" s="31">
        <v>48</v>
      </c>
      <c r="Q532" s="32">
        <f>IF(特技天赋!F532&gt;0,INDEX(数值规划!$F$32:$F$63,(特技天赋!E532-1)*4+特技天赋!F532),E532)</f>
        <v>48</v>
      </c>
    </row>
    <row r="533" spans="1:17" ht="16.5" x14ac:dyDescent="0.2">
      <c r="A533" s="31">
        <v>530</v>
      </c>
      <c r="B533" s="31">
        <v>5</v>
      </c>
      <c r="C533" s="31">
        <v>4</v>
      </c>
      <c r="D533" s="31">
        <v>1</v>
      </c>
      <c r="E533" s="31">
        <v>2</v>
      </c>
      <c r="F533" s="31">
        <v>4</v>
      </c>
      <c r="G533" s="31" t="str">
        <f t="shared" si="16"/>
        <v>白羊座技能3_1线2号天赋4级</v>
      </c>
      <c r="H533" s="32">
        <f>INDEX(数值规划!$AH$33:$AK$42,(特技天赋!C533-1)*2+特技天赋!D533,特技天赋!E533)</f>
        <v>41</v>
      </c>
      <c r="I533" s="32">
        <f>INDEX(数值规划!$N$32:$Y$231,(((C533-1)*2+(D533-1))*4+(E533-1))*5+F533+1,(INDEX($T$3:$AI$3,B533)-1)*3+1)</f>
        <v>35</v>
      </c>
      <c r="J533" s="32">
        <f>INDEX(数值规划!$N$32:$Y$231,(((C533-1)*2+(D533-1))*4+(E533-1))*5+F533+1,(INDEX($T$3:$AI$3,B533)-1)*3+2)</f>
        <v>14</v>
      </c>
      <c r="K533" s="32">
        <f>INDEX(数值规划!$N$32:$Y$231,(((C533-1)*2+(D533-1))*4+(E533-1))*5+F533+1,(INDEX($T$3:$AI$3,B533)-1)*3+3)</f>
        <v>56</v>
      </c>
      <c r="L533" s="32">
        <f t="shared" si="17"/>
        <v>3</v>
      </c>
      <c r="M533" s="32">
        <f>INDEX(数值规划!$AL$33:$AL$42,(特技天赋!C533-1)*2+特技天赋!D533)</f>
        <v>5</v>
      </c>
      <c r="N533" s="31">
        <v>72</v>
      </c>
      <c r="Q533" s="32">
        <f>IF(特技天赋!F533&gt;0,INDEX(数值规划!$F$32:$F$63,(特技天赋!E533-1)*4+特技天赋!F533),E533)</f>
        <v>72</v>
      </c>
    </row>
    <row r="534" spans="1:17" ht="16.5" x14ac:dyDescent="0.2">
      <c r="A534" s="31">
        <v>531</v>
      </c>
      <c r="B534" s="31">
        <v>5</v>
      </c>
      <c r="C534" s="31">
        <v>4</v>
      </c>
      <c r="D534" s="31">
        <v>1</v>
      </c>
      <c r="E534" s="31">
        <v>3</v>
      </c>
      <c r="F534" s="31">
        <v>0</v>
      </c>
      <c r="G534" s="31" t="str">
        <f t="shared" si="16"/>
        <v>白羊座技能3_1线3号天赋解锁</v>
      </c>
      <c r="H534" s="32">
        <f>INDEX(数值规划!$AH$33:$AK$42,(特技天赋!C534-1)*2+特技天赋!D534,特技天赋!E534)</f>
        <v>61</v>
      </c>
      <c r="I534" s="32">
        <f>INDEX(数值规划!$N$32:$Y$231,(((C534-1)*2+(D534-1))*4+(E534-1))*5+F534+1,(INDEX($T$3:$AI$3,B534)-1)*3+1)</f>
        <v>23</v>
      </c>
      <c r="J534" s="32">
        <f>INDEX(数值规划!$N$32:$Y$231,(((C534-1)*2+(D534-1))*4+(E534-1))*5+F534+1,(INDEX($T$3:$AI$3,B534)-1)*3+2)</f>
        <v>9</v>
      </c>
      <c r="K534" s="32">
        <f>INDEX(数值规划!$N$32:$Y$231,(((C534-1)*2+(D534-1))*4+(E534-1))*5+F534+1,(INDEX($T$3:$AI$3,B534)-1)*3+3)</f>
        <v>36</v>
      </c>
      <c r="L534" s="32">
        <f t="shared" si="17"/>
        <v>5</v>
      </c>
      <c r="M534" s="32">
        <f>INDEX(数值规划!$AL$33:$AL$42,(特技天赋!C534-1)*2+特技天赋!D534)</f>
        <v>5</v>
      </c>
      <c r="N534" s="31">
        <v>3</v>
      </c>
      <c r="Q534" s="32">
        <f>IF(特技天赋!F534&gt;0,INDEX(数值规划!$F$32:$F$63,(特技天赋!E534-1)*4+特技天赋!F534),E534)</f>
        <v>3</v>
      </c>
    </row>
    <row r="535" spans="1:17" ht="16.5" x14ac:dyDescent="0.2">
      <c r="A535" s="31">
        <v>532</v>
      </c>
      <c r="B535" s="31">
        <v>5</v>
      </c>
      <c r="C535" s="31">
        <v>4</v>
      </c>
      <c r="D535" s="31">
        <v>1</v>
      </c>
      <c r="E535" s="31">
        <v>3</v>
      </c>
      <c r="F535" s="31">
        <v>1</v>
      </c>
      <c r="G535" s="31" t="str">
        <f t="shared" si="16"/>
        <v>白羊座技能3_1线3号天赋1级</v>
      </c>
      <c r="H535" s="32">
        <f>INDEX(数值规划!$AH$33:$AK$42,(特技天赋!C535-1)*2+特技天赋!D535,特技天赋!E535)</f>
        <v>61</v>
      </c>
      <c r="I535" s="32">
        <f>INDEX(数值规划!$N$32:$Y$231,(((C535-1)*2+(D535-1))*4+(E535-1))*5+F535+1,(INDEX($T$3:$AI$3,B535)-1)*3+1)</f>
        <v>28</v>
      </c>
      <c r="J535" s="32">
        <f>INDEX(数值规划!$N$32:$Y$231,(((C535-1)*2+(D535-1))*4+(E535-1))*5+F535+1,(INDEX($T$3:$AI$3,B535)-1)*3+2)</f>
        <v>11</v>
      </c>
      <c r="K535" s="32">
        <f>INDEX(数值规划!$N$32:$Y$231,(((C535-1)*2+(D535-1))*4+(E535-1))*5+F535+1,(INDEX($T$3:$AI$3,B535)-1)*3+3)</f>
        <v>44</v>
      </c>
      <c r="L535" s="32">
        <f t="shared" si="17"/>
        <v>5</v>
      </c>
      <c r="M535" s="32">
        <f>INDEX(数值规划!$AL$33:$AL$42,(特技天赋!C535-1)*2+特技天赋!D535)</f>
        <v>5</v>
      </c>
      <c r="N535" s="31">
        <v>29</v>
      </c>
      <c r="Q535" s="32">
        <f>IF(特技天赋!F535&gt;0,INDEX(数值规划!$F$32:$F$63,(特技天赋!E535-1)*4+特技天赋!F535),E535)</f>
        <v>29</v>
      </c>
    </row>
    <row r="536" spans="1:17" ht="16.5" x14ac:dyDescent="0.2">
      <c r="A536" s="31">
        <v>533</v>
      </c>
      <c r="B536" s="31">
        <v>5</v>
      </c>
      <c r="C536" s="31">
        <v>4</v>
      </c>
      <c r="D536" s="31">
        <v>1</v>
      </c>
      <c r="E536" s="31">
        <v>3</v>
      </c>
      <c r="F536" s="31">
        <v>2</v>
      </c>
      <c r="G536" s="31" t="str">
        <f t="shared" si="16"/>
        <v>白羊座技能3_1线3号天赋2级</v>
      </c>
      <c r="H536" s="32">
        <f>INDEX(数值规划!$AH$33:$AK$42,(特技天赋!C536-1)*2+特技天赋!D536,特技天赋!E536)</f>
        <v>61</v>
      </c>
      <c r="I536" s="32">
        <f>INDEX(数值规划!$N$32:$Y$231,(((C536-1)*2+(D536-1))*4+(E536-1))*5+F536+1,(INDEX($T$3:$AI$3,B536)-1)*3+1)</f>
        <v>33</v>
      </c>
      <c r="J536" s="32">
        <f>INDEX(数值规划!$N$32:$Y$231,(((C536-1)*2+(D536-1))*4+(E536-1))*5+F536+1,(INDEX($T$3:$AI$3,B536)-1)*3+2)</f>
        <v>13</v>
      </c>
      <c r="K536" s="32">
        <f>INDEX(数值规划!$N$32:$Y$231,(((C536-1)*2+(D536-1))*4+(E536-1))*5+F536+1,(INDEX($T$3:$AI$3,B536)-1)*3+3)</f>
        <v>52</v>
      </c>
      <c r="L536" s="32">
        <f t="shared" si="17"/>
        <v>5</v>
      </c>
      <c r="M536" s="32">
        <f>INDEX(数值规划!$AL$33:$AL$42,(特技天赋!C536-1)*2+特技天赋!D536)</f>
        <v>5</v>
      </c>
      <c r="N536" s="31">
        <v>43</v>
      </c>
      <c r="Q536" s="32">
        <f>IF(特技天赋!F536&gt;0,INDEX(数值规划!$F$32:$F$63,(特技天赋!E536-1)*4+特技天赋!F536),E536)</f>
        <v>43</v>
      </c>
    </row>
    <row r="537" spans="1:17" ht="16.5" x14ac:dyDescent="0.2">
      <c r="A537" s="31">
        <v>534</v>
      </c>
      <c r="B537" s="31">
        <v>5</v>
      </c>
      <c r="C537" s="31">
        <v>4</v>
      </c>
      <c r="D537" s="31">
        <v>1</v>
      </c>
      <c r="E537" s="31">
        <v>3</v>
      </c>
      <c r="F537" s="31">
        <v>3</v>
      </c>
      <c r="G537" s="31" t="str">
        <f t="shared" si="16"/>
        <v>白羊座技能3_1线3号天赋3级</v>
      </c>
      <c r="H537" s="32">
        <f>INDEX(数值规划!$AH$33:$AK$42,(特技天赋!C537-1)*2+特技天赋!D537,特技天赋!E537)</f>
        <v>61</v>
      </c>
      <c r="I537" s="32">
        <f>INDEX(数值规划!$N$32:$Y$231,(((C537-1)*2+(D537-1))*4+(E537-1))*5+F537+1,(INDEX($T$3:$AI$3,B537)-1)*3+1)</f>
        <v>38</v>
      </c>
      <c r="J537" s="32">
        <f>INDEX(数值规划!$N$32:$Y$231,(((C537-1)*2+(D537-1))*4+(E537-1))*5+F537+1,(INDEX($T$3:$AI$3,B537)-1)*3+2)</f>
        <v>15</v>
      </c>
      <c r="K537" s="32">
        <f>INDEX(数值规划!$N$32:$Y$231,(((C537-1)*2+(D537-1))*4+(E537-1))*5+F537+1,(INDEX($T$3:$AI$3,B537)-1)*3+3)</f>
        <v>60</v>
      </c>
      <c r="L537" s="32">
        <f t="shared" si="17"/>
        <v>5</v>
      </c>
      <c r="M537" s="32">
        <f>INDEX(数值规划!$AL$33:$AL$42,(特技天赋!C537-1)*2+特技天赋!D537)</f>
        <v>5</v>
      </c>
      <c r="N537" s="31">
        <v>58</v>
      </c>
      <c r="Q537" s="32">
        <f>IF(特技天赋!F537&gt;0,INDEX(数值规划!$F$32:$F$63,(特技天赋!E537-1)*4+特技天赋!F537),E537)</f>
        <v>58</v>
      </c>
    </row>
    <row r="538" spans="1:17" ht="16.5" x14ac:dyDescent="0.2">
      <c r="A538" s="31">
        <v>535</v>
      </c>
      <c r="B538" s="31">
        <v>5</v>
      </c>
      <c r="C538" s="31">
        <v>4</v>
      </c>
      <c r="D538" s="31">
        <v>1</v>
      </c>
      <c r="E538" s="31">
        <v>3</v>
      </c>
      <c r="F538" s="31">
        <v>4</v>
      </c>
      <c r="G538" s="31" t="str">
        <f t="shared" si="16"/>
        <v>白羊座技能3_1线3号天赋4级</v>
      </c>
      <c r="H538" s="32">
        <f>INDEX(数值规划!$AH$33:$AK$42,(特技天赋!C538-1)*2+特技天赋!D538,特技天赋!E538)</f>
        <v>61</v>
      </c>
      <c r="I538" s="32">
        <f>INDEX(数值规划!$N$32:$Y$231,(((C538-1)*2+(D538-1))*4+(E538-1))*5+F538+1,(INDEX($T$3:$AI$3,B538)-1)*3+1)</f>
        <v>43</v>
      </c>
      <c r="J538" s="32">
        <f>INDEX(数值规划!$N$32:$Y$231,(((C538-1)*2+(D538-1))*4+(E538-1))*5+F538+1,(INDEX($T$3:$AI$3,B538)-1)*3+2)</f>
        <v>17</v>
      </c>
      <c r="K538" s="32">
        <f>INDEX(数值规划!$N$32:$Y$231,(((C538-1)*2+(D538-1))*4+(E538-1))*5+F538+1,(INDEX($T$3:$AI$3,B538)-1)*3+3)</f>
        <v>68</v>
      </c>
      <c r="L538" s="32">
        <f t="shared" si="17"/>
        <v>5</v>
      </c>
      <c r="M538" s="32">
        <f>INDEX(数值规划!$AL$33:$AL$42,(特技天赋!C538-1)*2+特技天赋!D538)</f>
        <v>5</v>
      </c>
      <c r="N538" s="31">
        <v>87</v>
      </c>
      <c r="Q538" s="32">
        <f>IF(特技天赋!F538&gt;0,INDEX(数值规划!$F$32:$F$63,(特技天赋!E538-1)*4+特技天赋!F538),E538)</f>
        <v>87</v>
      </c>
    </row>
    <row r="539" spans="1:17" ht="16.5" x14ac:dyDescent="0.2">
      <c r="A539" s="31">
        <v>536</v>
      </c>
      <c r="B539" s="31">
        <v>5</v>
      </c>
      <c r="C539" s="31">
        <v>4</v>
      </c>
      <c r="D539" s="31">
        <v>1</v>
      </c>
      <c r="E539" s="31">
        <v>4</v>
      </c>
      <c r="F539" s="31">
        <v>0</v>
      </c>
      <c r="G539" s="31" t="str">
        <f t="shared" si="16"/>
        <v>白羊座技能3_1线4号天赋解锁</v>
      </c>
      <c r="H539" s="32">
        <f>INDEX(数值规划!$AH$33:$AK$42,(特技天赋!C539-1)*2+特技天赋!D539,特技天赋!E539)</f>
        <v>81</v>
      </c>
      <c r="I539" s="32">
        <f>INDEX(数值规划!$N$32:$Y$231,(((C539-1)*2+(D539-1))*4+(E539-1))*5+F539+1,(INDEX($T$3:$AI$3,B539)-1)*3+1)</f>
        <v>30</v>
      </c>
      <c r="J539" s="32">
        <f>INDEX(数值规划!$N$32:$Y$231,(((C539-1)*2+(D539-1))*4+(E539-1))*5+F539+1,(INDEX($T$3:$AI$3,B539)-1)*3+2)</f>
        <v>12</v>
      </c>
      <c r="K539" s="32">
        <f>INDEX(数值规划!$N$32:$Y$231,(((C539-1)*2+(D539-1))*4+(E539-1))*5+F539+1,(INDEX($T$3:$AI$3,B539)-1)*3+3)</f>
        <v>48</v>
      </c>
      <c r="L539" s="32">
        <f t="shared" si="17"/>
        <v>7</v>
      </c>
      <c r="M539" s="32">
        <f>INDEX(数值规划!$AL$33:$AL$42,(特技天赋!C539-1)*2+特技天赋!D539)</f>
        <v>5</v>
      </c>
      <c r="N539" s="31">
        <v>4</v>
      </c>
      <c r="Q539" s="32">
        <f>IF(特技天赋!F539&gt;0,INDEX(数值规划!$F$32:$F$63,(特技天赋!E539-1)*4+特技天赋!F539),E539)</f>
        <v>4</v>
      </c>
    </row>
    <row r="540" spans="1:17" ht="16.5" x14ac:dyDescent="0.2">
      <c r="A540" s="31">
        <v>537</v>
      </c>
      <c r="B540" s="31">
        <v>5</v>
      </c>
      <c r="C540" s="31">
        <v>4</v>
      </c>
      <c r="D540" s="31">
        <v>1</v>
      </c>
      <c r="E540" s="31">
        <v>4</v>
      </c>
      <c r="F540" s="31">
        <v>1</v>
      </c>
      <c r="G540" s="31" t="str">
        <f t="shared" si="16"/>
        <v>白羊座技能3_1线4号天赋1级</v>
      </c>
      <c r="H540" s="32">
        <f>INDEX(数值规划!$AH$33:$AK$42,(特技天赋!C540-1)*2+特技天赋!D540,特技天赋!E540)</f>
        <v>81</v>
      </c>
      <c r="I540" s="32">
        <f>INDEX(数值规划!$N$32:$Y$231,(((C540-1)*2+(D540-1))*4+(E540-1))*5+F540+1,(INDEX($T$3:$AI$3,B540)-1)*3+1)</f>
        <v>35</v>
      </c>
      <c r="J540" s="32">
        <f>INDEX(数值规划!$N$32:$Y$231,(((C540-1)*2+(D540-1))*4+(E540-1))*5+F540+1,(INDEX($T$3:$AI$3,B540)-1)*3+2)</f>
        <v>14</v>
      </c>
      <c r="K540" s="32">
        <f>INDEX(数值规划!$N$32:$Y$231,(((C540-1)*2+(D540-1))*4+(E540-1))*5+F540+1,(INDEX($T$3:$AI$3,B540)-1)*3+3)</f>
        <v>56</v>
      </c>
      <c r="L540" s="32">
        <f t="shared" si="17"/>
        <v>7</v>
      </c>
      <c r="M540" s="32">
        <f>INDEX(数值规划!$AL$33:$AL$42,(特技天赋!C540-1)*2+特技天赋!D540)</f>
        <v>5</v>
      </c>
      <c r="N540" s="31">
        <v>29</v>
      </c>
      <c r="Q540" s="32">
        <f>IF(特技天赋!F540&gt;0,INDEX(数值规划!$F$32:$F$63,(特技天赋!E540-1)*4+特技天赋!F540),E540)</f>
        <v>29</v>
      </c>
    </row>
    <row r="541" spans="1:17" ht="16.5" x14ac:dyDescent="0.2">
      <c r="A541" s="31">
        <v>538</v>
      </c>
      <c r="B541" s="31">
        <v>5</v>
      </c>
      <c r="C541" s="31">
        <v>4</v>
      </c>
      <c r="D541" s="31">
        <v>1</v>
      </c>
      <c r="E541" s="31">
        <v>4</v>
      </c>
      <c r="F541" s="31">
        <v>2</v>
      </c>
      <c r="G541" s="31" t="str">
        <f t="shared" si="16"/>
        <v>白羊座技能3_1线4号天赋2级</v>
      </c>
      <c r="H541" s="32">
        <f>INDEX(数值规划!$AH$33:$AK$42,(特技天赋!C541-1)*2+特技天赋!D541,特技天赋!E541)</f>
        <v>81</v>
      </c>
      <c r="I541" s="32">
        <f>INDEX(数值规划!$N$32:$Y$231,(((C541-1)*2+(D541-1))*4+(E541-1))*5+F541+1,(INDEX($T$3:$AI$3,B541)-1)*3+1)</f>
        <v>40</v>
      </c>
      <c r="J541" s="32">
        <f>INDEX(数值规划!$N$32:$Y$231,(((C541-1)*2+(D541-1))*4+(E541-1))*5+F541+1,(INDEX($T$3:$AI$3,B541)-1)*3+2)</f>
        <v>16</v>
      </c>
      <c r="K541" s="32">
        <f>INDEX(数值规划!$N$32:$Y$231,(((C541-1)*2+(D541-1))*4+(E541-1))*5+F541+1,(INDEX($T$3:$AI$3,B541)-1)*3+3)</f>
        <v>64</v>
      </c>
      <c r="L541" s="32">
        <f t="shared" si="17"/>
        <v>7</v>
      </c>
      <c r="M541" s="32">
        <f>INDEX(数值规划!$AL$33:$AL$42,(特技天赋!C541-1)*2+特技天赋!D541)</f>
        <v>5</v>
      </c>
      <c r="N541" s="31">
        <v>43</v>
      </c>
      <c r="Q541" s="32">
        <f>IF(特技天赋!F541&gt;0,INDEX(数值规划!$F$32:$F$63,(特技天赋!E541-1)*4+特技天赋!F541),E541)</f>
        <v>43</v>
      </c>
    </row>
    <row r="542" spans="1:17" ht="16.5" x14ac:dyDescent="0.2">
      <c r="A542" s="31">
        <v>539</v>
      </c>
      <c r="B542" s="31">
        <v>5</v>
      </c>
      <c r="C542" s="31">
        <v>4</v>
      </c>
      <c r="D542" s="31">
        <v>1</v>
      </c>
      <c r="E542" s="31">
        <v>4</v>
      </c>
      <c r="F542" s="31">
        <v>3</v>
      </c>
      <c r="G542" s="31" t="str">
        <f t="shared" si="16"/>
        <v>白羊座技能3_1线4号天赋3级</v>
      </c>
      <c r="H542" s="32">
        <f>INDEX(数值规划!$AH$33:$AK$42,(特技天赋!C542-1)*2+特技天赋!D542,特技天赋!E542)</f>
        <v>81</v>
      </c>
      <c r="I542" s="32">
        <f>INDEX(数值规划!$N$32:$Y$231,(((C542-1)*2+(D542-1))*4+(E542-1))*5+F542+1,(INDEX($T$3:$AI$3,B542)-1)*3+1)</f>
        <v>45</v>
      </c>
      <c r="J542" s="32">
        <f>INDEX(数值规划!$N$32:$Y$231,(((C542-1)*2+(D542-1))*4+(E542-1))*5+F542+1,(INDEX($T$3:$AI$3,B542)-1)*3+2)</f>
        <v>18</v>
      </c>
      <c r="K542" s="32">
        <f>INDEX(数值规划!$N$32:$Y$231,(((C542-1)*2+(D542-1))*4+(E542-1))*5+F542+1,(INDEX($T$3:$AI$3,B542)-1)*3+3)</f>
        <v>72</v>
      </c>
      <c r="L542" s="32">
        <f t="shared" si="17"/>
        <v>7</v>
      </c>
      <c r="M542" s="32">
        <f>INDEX(数值规划!$AL$33:$AL$42,(特技天赋!C542-1)*2+特技天赋!D542)</f>
        <v>5</v>
      </c>
      <c r="N542" s="31">
        <v>58</v>
      </c>
      <c r="Q542" s="32">
        <f>IF(特技天赋!F542&gt;0,INDEX(数值规划!$F$32:$F$63,(特技天赋!E542-1)*4+特技天赋!F542),E542)</f>
        <v>58</v>
      </c>
    </row>
    <row r="543" spans="1:17" ht="16.5" x14ac:dyDescent="0.2">
      <c r="A543" s="31">
        <v>540</v>
      </c>
      <c r="B543" s="31">
        <v>5</v>
      </c>
      <c r="C543" s="31">
        <v>4</v>
      </c>
      <c r="D543" s="31">
        <v>1</v>
      </c>
      <c r="E543" s="31">
        <v>4</v>
      </c>
      <c r="F543" s="31">
        <v>4</v>
      </c>
      <c r="G543" s="31" t="str">
        <f t="shared" si="16"/>
        <v>白羊座技能3_1线4号天赋4级</v>
      </c>
      <c r="H543" s="32">
        <f>INDEX(数值规划!$AH$33:$AK$42,(特技天赋!C543-1)*2+特技天赋!D543,特技天赋!E543)</f>
        <v>81</v>
      </c>
      <c r="I543" s="32">
        <f>INDEX(数值规划!$N$32:$Y$231,(((C543-1)*2+(D543-1))*4+(E543-1))*5+F543+1,(INDEX($T$3:$AI$3,B543)-1)*3+1)</f>
        <v>50</v>
      </c>
      <c r="J543" s="32">
        <f>INDEX(数值规划!$N$32:$Y$231,(((C543-1)*2+(D543-1))*4+(E543-1))*5+F543+1,(INDEX($T$3:$AI$3,B543)-1)*3+2)</f>
        <v>20</v>
      </c>
      <c r="K543" s="32">
        <f>INDEX(数值规划!$N$32:$Y$231,(((C543-1)*2+(D543-1))*4+(E543-1))*5+F543+1,(INDEX($T$3:$AI$3,B543)-1)*3+3)</f>
        <v>80</v>
      </c>
      <c r="L543" s="32">
        <f t="shared" si="17"/>
        <v>7</v>
      </c>
      <c r="M543" s="32">
        <f>INDEX(数值规划!$AL$33:$AL$42,(特技天赋!C543-1)*2+特技天赋!D543)</f>
        <v>5</v>
      </c>
      <c r="N543" s="31">
        <v>87</v>
      </c>
      <c r="Q543" s="32">
        <f>IF(特技天赋!F543&gt;0,INDEX(数值规划!$F$32:$F$63,(特技天赋!E543-1)*4+特技天赋!F543),E543)</f>
        <v>87</v>
      </c>
    </row>
    <row r="544" spans="1:17" ht="16.5" x14ac:dyDescent="0.2">
      <c r="A544" s="31">
        <v>541</v>
      </c>
      <c r="B544" s="31">
        <v>5</v>
      </c>
      <c r="C544" s="31">
        <v>4</v>
      </c>
      <c r="D544" s="31">
        <v>2</v>
      </c>
      <c r="E544" s="31">
        <v>1</v>
      </c>
      <c r="F544" s="31">
        <v>0</v>
      </c>
      <c r="G544" s="31" t="str">
        <f t="shared" si="16"/>
        <v>白羊座技能3_2线1号天赋解锁</v>
      </c>
      <c r="H544" s="32">
        <f>INDEX(数值规划!$AH$33:$AK$42,(特技天赋!C544-1)*2+特技天赋!D544,特技天赋!E544)</f>
        <v>31</v>
      </c>
      <c r="I544" s="32">
        <f>INDEX(数值规划!$N$32:$Y$231,(((C544-1)*2+(D544-1))*4+(E544-1))*5+F544+1,(INDEX($T$3:$AI$3,B544)-1)*3+1)</f>
        <v>10</v>
      </c>
      <c r="J544" s="32">
        <f>INDEX(数值规划!$N$32:$Y$231,(((C544-1)*2+(D544-1))*4+(E544-1))*5+F544+1,(INDEX($T$3:$AI$3,B544)-1)*3+2)</f>
        <v>20</v>
      </c>
      <c r="K544" s="32">
        <f>INDEX(数值规划!$N$32:$Y$231,(((C544-1)*2+(D544-1))*4+(E544-1))*5+F544+1,(INDEX($T$3:$AI$3,B544)-1)*3+3)</f>
        <v>0</v>
      </c>
      <c r="L544" s="32">
        <f t="shared" si="17"/>
        <v>2</v>
      </c>
      <c r="M544" s="32">
        <f>INDEX(数值规划!$AL$33:$AL$42,(特技天赋!C544-1)*2+特技天赋!D544)</f>
        <v>6</v>
      </c>
      <c r="N544" s="31">
        <v>1</v>
      </c>
      <c r="Q544" s="32">
        <f>IF(特技天赋!F544&gt;0,INDEX(数值规划!$F$32:$F$63,(特技天赋!E544-1)*4+特技天赋!F544),E544)</f>
        <v>1</v>
      </c>
    </row>
    <row r="545" spans="1:17" ht="16.5" x14ac:dyDescent="0.2">
      <c r="A545" s="31">
        <v>542</v>
      </c>
      <c r="B545" s="31">
        <v>5</v>
      </c>
      <c r="C545" s="31">
        <v>4</v>
      </c>
      <c r="D545" s="31">
        <v>2</v>
      </c>
      <c r="E545" s="31">
        <v>1</v>
      </c>
      <c r="F545" s="31">
        <v>1</v>
      </c>
      <c r="G545" s="31" t="str">
        <f t="shared" si="16"/>
        <v>白羊座技能3_2线1号天赋1级</v>
      </c>
      <c r="H545" s="32">
        <f>INDEX(数值规划!$AH$33:$AK$42,(特技天赋!C545-1)*2+特技天赋!D545,特技天赋!E545)</f>
        <v>31</v>
      </c>
      <c r="I545" s="32">
        <f>INDEX(数值规划!$N$32:$Y$231,(((C545-1)*2+(D545-1))*4+(E545-1))*5+F545+1,(INDEX($T$3:$AI$3,B545)-1)*3+1)</f>
        <v>15</v>
      </c>
      <c r="J545" s="32">
        <f>INDEX(数值规划!$N$32:$Y$231,(((C545-1)*2+(D545-1))*4+(E545-1))*5+F545+1,(INDEX($T$3:$AI$3,B545)-1)*3+2)</f>
        <v>30</v>
      </c>
      <c r="K545" s="32">
        <f>INDEX(数值规划!$N$32:$Y$231,(((C545-1)*2+(D545-1))*4+(E545-1))*5+F545+1,(INDEX($T$3:$AI$3,B545)-1)*3+3)</f>
        <v>0</v>
      </c>
      <c r="L545" s="32">
        <f t="shared" si="17"/>
        <v>2</v>
      </c>
      <c r="M545" s="32">
        <f>INDEX(数值规划!$AL$33:$AL$42,(特技天赋!C545-1)*2+特技天赋!D545)</f>
        <v>6</v>
      </c>
      <c r="N545" s="31">
        <v>19</v>
      </c>
      <c r="Q545" s="32">
        <f>IF(特技天赋!F545&gt;0,INDEX(数值规划!$F$32:$F$63,(特技天赋!E545-1)*4+特技天赋!F545),E545)</f>
        <v>19</v>
      </c>
    </row>
    <row r="546" spans="1:17" ht="16.5" x14ac:dyDescent="0.2">
      <c r="A546" s="31">
        <v>543</v>
      </c>
      <c r="B546" s="31">
        <v>5</v>
      </c>
      <c r="C546" s="31">
        <v>4</v>
      </c>
      <c r="D546" s="31">
        <v>2</v>
      </c>
      <c r="E546" s="31">
        <v>1</v>
      </c>
      <c r="F546" s="31">
        <v>2</v>
      </c>
      <c r="G546" s="31" t="str">
        <f t="shared" si="16"/>
        <v>白羊座技能3_2线1号天赋2级</v>
      </c>
      <c r="H546" s="32">
        <f>INDEX(数值规划!$AH$33:$AK$42,(特技天赋!C546-1)*2+特技天赋!D546,特技天赋!E546)</f>
        <v>31</v>
      </c>
      <c r="I546" s="32">
        <f>INDEX(数值规划!$N$32:$Y$231,(((C546-1)*2+(D546-1))*4+(E546-1))*5+F546+1,(INDEX($T$3:$AI$3,B546)-1)*3+1)</f>
        <v>20</v>
      </c>
      <c r="J546" s="32">
        <f>INDEX(数值规划!$N$32:$Y$231,(((C546-1)*2+(D546-1))*4+(E546-1))*5+F546+1,(INDEX($T$3:$AI$3,B546)-1)*3+2)</f>
        <v>40</v>
      </c>
      <c r="K546" s="32">
        <f>INDEX(数值规划!$N$32:$Y$231,(((C546-1)*2+(D546-1))*4+(E546-1))*5+F546+1,(INDEX($T$3:$AI$3,B546)-1)*3+3)</f>
        <v>0</v>
      </c>
      <c r="L546" s="32">
        <f t="shared" si="17"/>
        <v>2</v>
      </c>
      <c r="M546" s="32">
        <f>INDEX(数值规划!$AL$33:$AL$42,(特技天赋!C546-1)*2+特技天赋!D546)</f>
        <v>6</v>
      </c>
      <c r="N546" s="31">
        <v>29</v>
      </c>
      <c r="Q546" s="32">
        <f>IF(特技天赋!F546&gt;0,INDEX(数值规划!$F$32:$F$63,(特技天赋!E546-1)*4+特技天赋!F546),E546)</f>
        <v>29</v>
      </c>
    </row>
    <row r="547" spans="1:17" ht="16.5" x14ac:dyDescent="0.2">
      <c r="A547" s="31">
        <v>544</v>
      </c>
      <c r="B547" s="31">
        <v>5</v>
      </c>
      <c r="C547" s="31">
        <v>4</v>
      </c>
      <c r="D547" s="31">
        <v>2</v>
      </c>
      <c r="E547" s="31">
        <v>1</v>
      </c>
      <c r="F547" s="31">
        <v>3</v>
      </c>
      <c r="G547" s="31" t="str">
        <f t="shared" si="16"/>
        <v>白羊座技能3_2线1号天赋3级</v>
      </c>
      <c r="H547" s="32">
        <f>INDEX(数值规划!$AH$33:$AK$42,(特技天赋!C547-1)*2+特技天赋!D547,特技天赋!E547)</f>
        <v>31</v>
      </c>
      <c r="I547" s="32">
        <f>INDEX(数值规划!$N$32:$Y$231,(((C547-1)*2+(D547-1))*4+(E547-1))*5+F547+1,(INDEX($T$3:$AI$3,B547)-1)*3+1)</f>
        <v>25</v>
      </c>
      <c r="J547" s="32">
        <f>INDEX(数值规划!$N$32:$Y$231,(((C547-1)*2+(D547-1))*4+(E547-1))*5+F547+1,(INDEX($T$3:$AI$3,B547)-1)*3+2)</f>
        <v>50</v>
      </c>
      <c r="K547" s="32">
        <f>INDEX(数值规划!$N$32:$Y$231,(((C547-1)*2+(D547-1))*4+(E547-1))*5+F547+1,(INDEX($T$3:$AI$3,B547)-1)*3+3)</f>
        <v>0</v>
      </c>
      <c r="L547" s="32">
        <f t="shared" si="17"/>
        <v>2</v>
      </c>
      <c r="M547" s="32">
        <f>INDEX(数值规划!$AL$33:$AL$42,(特技天赋!C547-1)*2+特技天赋!D547)</f>
        <v>6</v>
      </c>
      <c r="N547" s="31">
        <v>38</v>
      </c>
      <c r="Q547" s="32">
        <f>IF(特技天赋!F547&gt;0,INDEX(数值规划!$F$32:$F$63,(特技天赋!E547-1)*4+特技天赋!F547),E547)</f>
        <v>38</v>
      </c>
    </row>
    <row r="548" spans="1:17" ht="16.5" x14ac:dyDescent="0.2">
      <c r="A548" s="31">
        <v>545</v>
      </c>
      <c r="B548" s="31">
        <v>5</v>
      </c>
      <c r="C548" s="31">
        <v>4</v>
      </c>
      <c r="D548" s="31">
        <v>2</v>
      </c>
      <c r="E548" s="31">
        <v>1</v>
      </c>
      <c r="F548" s="31">
        <v>4</v>
      </c>
      <c r="G548" s="31" t="str">
        <f t="shared" si="16"/>
        <v>白羊座技能3_2线1号天赋4级</v>
      </c>
      <c r="H548" s="32">
        <f>INDEX(数值规划!$AH$33:$AK$42,(特技天赋!C548-1)*2+特技天赋!D548,特技天赋!E548)</f>
        <v>31</v>
      </c>
      <c r="I548" s="32">
        <f>INDEX(数值规划!$N$32:$Y$231,(((C548-1)*2+(D548-1))*4+(E548-1))*5+F548+1,(INDEX($T$3:$AI$3,B548)-1)*3+1)</f>
        <v>30</v>
      </c>
      <c r="J548" s="32">
        <f>INDEX(数值规划!$N$32:$Y$231,(((C548-1)*2+(D548-1))*4+(E548-1))*5+F548+1,(INDEX($T$3:$AI$3,B548)-1)*3+2)</f>
        <v>60</v>
      </c>
      <c r="K548" s="32">
        <f>INDEX(数值规划!$N$32:$Y$231,(((C548-1)*2+(D548-1))*4+(E548-1))*5+F548+1,(INDEX($T$3:$AI$3,B548)-1)*3+3)</f>
        <v>0</v>
      </c>
      <c r="L548" s="32">
        <f t="shared" si="17"/>
        <v>2</v>
      </c>
      <c r="M548" s="32">
        <f>INDEX(数值规划!$AL$33:$AL$42,(特技天赋!C548-1)*2+特技天赋!D548)</f>
        <v>6</v>
      </c>
      <c r="N548" s="31">
        <v>58</v>
      </c>
      <c r="Q548" s="32">
        <f>IF(特技天赋!F548&gt;0,INDEX(数值规划!$F$32:$F$63,(特技天赋!E548-1)*4+特技天赋!F548),E548)</f>
        <v>58</v>
      </c>
    </row>
    <row r="549" spans="1:17" ht="16.5" x14ac:dyDescent="0.2">
      <c r="A549" s="31">
        <v>546</v>
      </c>
      <c r="B549" s="31">
        <v>5</v>
      </c>
      <c r="C549" s="31">
        <v>4</v>
      </c>
      <c r="D549" s="31">
        <v>2</v>
      </c>
      <c r="E549" s="31">
        <v>2</v>
      </c>
      <c r="F549" s="31">
        <v>0</v>
      </c>
      <c r="G549" s="31" t="str">
        <f t="shared" si="16"/>
        <v>白羊座技能3_2线2号天赋解锁</v>
      </c>
      <c r="H549" s="32">
        <f>INDEX(数值规划!$AH$33:$AK$42,(特技天赋!C549-1)*2+特技天赋!D549,特技天赋!E549)</f>
        <v>51</v>
      </c>
      <c r="I549" s="32">
        <f>INDEX(数值规划!$N$32:$Y$231,(((C549-1)*2+(D549-1))*4+(E549-1))*5+F549+1,(INDEX($T$3:$AI$3,B549)-1)*3+1)</f>
        <v>15</v>
      </c>
      <c r="J549" s="32">
        <f>INDEX(数值规划!$N$32:$Y$231,(((C549-1)*2+(D549-1))*4+(E549-1))*5+F549+1,(INDEX($T$3:$AI$3,B549)-1)*3+2)</f>
        <v>30</v>
      </c>
      <c r="K549" s="32">
        <f>INDEX(数值规划!$N$32:$Y$231,(((C549-1)*2+(D549-1))*4+(E549-1))*5+F549+1,(INDEX($T$3:$AI$3,B549)-1)*3+3)</f>
        <v>0</v>
      </c>
      <c r="L549" s="32">
        <f t="shared" si="17"/>
        <v>4</v>
      </c>
      <c r="M549" s="32">
        <f>INDEX(数值规划!$AL$33:$AL$42,(特技天赋!C549-1)*2+特技天赋!D549)</f>
        <v>6</v>
      </c>
      <c r="N549" s="31">
        <v>2</v>
      </c>
      <c r="Q549" s="32">
        <f>IF(特技天赋!F549&gt;0,INDEX(数值规划!$F$32:$F$63,(特技天赋!E549-1)*4+特技天赋!F549),E549)</f>
        <v>2</v>
      </c>
    </row>
    <row r="550" spans="1:17" ht="16.5" x14ac:dyDescent="0.2">
      <c r="A550" s="31">
        <v>547</v>
      </c>
      <c r="B550" s="31">
        <v>5</v>
      </c>
      <c r="C550" s="31">
        <v>4</v>
      </c>
      <c r="D550" s="31">
        <v>2</v>
      </c>
      <c r="E550" s="31">
        <v>2</v>
      </c>
      <c r="F550" s="31">
        <v>1</v>
      </c>
      <c r="G550" s="31" t="str">
        <f t="shared" si="16"/>
        <v>白羊座技能3_2线2号天赋1级</v>
      </c>
      <c r="H550" s="32">
        <f>INDEX(数值规划!$AH$33:$AK$42,(特技天赋!C550-1)*2+特技天赋!D550,特技天赋!E550)</f>
        <v>51</v>
      </c>
      <c r="I550" s="32">
        <f>INDEX(数值规划!$N$32:$Y$231,(((C550-1)*2+(D550-1))*4+(E550-1))*5+F550+1,(INDEX($T$3:$AI$3,B550)-1)*3+1)</f>
        <v>20</v>
      </c>
      <c r="J550" s="32">
        <f>INDEX(数值规划!$N$32:$Y$231,(((C550-1)*2+(D550-1))*4+(E550-1))*5+F550+1,(INDEX($T$3:$AI$3,B550)-1)*3+2)</f>
        <v>40</v>
      </c>
      <c r="K550" s="32">
        <f>INDEX(数值规划!$N$32:$Y$231,(((C550-1)*2+(D550-1))*4+(E550-1))*5+F550+1,(INDEX($T$3:$AI$3,B550)-1)*3+3)</f>
        <v>0</v>
      </c>
      <c r="L550" s="32">
        <f t="shared" si="17"/>
        <v>4</v>
      </c>
      <c r="M550" s="32">
        <f>INDEX(数值规划!$AL$33:$AL$42,(特技天赋!C550-1)*2+特技天赋!D550)</f>
        <v>6</v>
      </c>
      <c r="N550" s="31">
        <v>24</v>
      </c>
      <c r="Q550" s="32">
        <f>IF(特技天赋!F550&gt;0,INDEX(数值规划!$F$32:$F$63,(特技天赋!E550-1)*4+特技天赋!F550),E550)</f>
        <v>24</v>
      </c>
    </row>
    <row r="551" spans="1:17" ht="16.5" x14ac:dyDescent="0.2">
      <c r="A551" s="31">
        <v>548</v>
      </c>
      <c r="B551" s="31">
        <v>5</v>
      </c>
      <c r="C551" s="31">
        <v>4</v>
      </c>
      <c r="D551" s="31">
        <v>2</v>
      </c>
      <c r="E551" s="31">
        <v>2</v>
      </c>
      <c r="F551" s="31">
        <v>2</v>
      </c>
      <c r="G551" s="31" t="str">
        <f t="shared" si="16"/>
        <v>白羊座技能3_2线2号天赋2级</v>
      </c>
      <c r="H551" s="32">
        <f>INDEX(数值规划!$AH$33:$AK$42,(特技天赋!C551-1)*2+特技天赋!D551,特技天赋!E551)</f>
        <v>51</v>
      </c>
      <c r="I551" s="32">
        <f>INDEX(数值规划!$N$32:$Y$231,(((C551-1)*2+(D551-1))*4+(E551-1))*5+F551+1,(INDEX($T$3:$AI$3,B551)-1)*3+1)</f>
        <v>25</v>
      </c>
      <c r="J551" s="32">
        <f>INDEX(数值规划!$N$32:$Y$231,(((C551-1)*2+(D551-1))*4+(E551-1))*5+F551+1,(INDEX($T$3:$AI$3,B551)-1)*3+2)</f>
        <v>50</v>
      </c>
      <c r="K551" s="32">
        <f>INDEX(数值规划!$N$32:$Y$231,(((C551-1)*2+(D551-1))*4+(E551-1))*5+F551+1,(INDEX($T$3:$AI$3,B551)-1)*3+3)</f>
        <v>0</v>
      </c>
      <c r="L551" s="32">
        <f t="shared" si="17"/>
        <v>4</v>
      </c>
      <c r="M551" s="32">
        <f>INDEX(数值规划!$AL$33:$AL$42,(特技天赋!C551-1)*2+特技天赋!D551)</f>
        <v>6</v>
      </c>
      <c r="N551" s="31">
        <v>36</v>
      </c>
      <c r="Q551" s="32">
        <f>IF(特技天赋!F551&gt;0,INDEX(数值规划!$F$32:$F$63,(特技天赋!E551-1)*4+特技天赋!F551),E551)</f>
        <v>36</v>
      </c>
    </row>
    <row r="552" spans="1:17" ht="16.5" x14ac:dyDescent="0.2">
      <c r="A552" s="31">
        <v>549</v>
      </c>
      <c r="B552" s="31">
        <v>5</v>
      </c>
      <c r="C552" s="31">
        <v>4</v>
      </c>
      <c r="D552" s="31">
        <v>2</v>
      </c>
      <c r="E552" s="31">
        <v>2</v>
      </c>
      <c r="F552" s="31">
        <v>3</v>
      </c>
      <c r="G552" s="31" t="str">
        <f t="shared" si="16"/>
        <v>白羊座技能3_2线2号天赋3级</v>
      </c>
      <c r="H552" s="32">
        <f>INDEX(数值规划!$AH$33:$AK$42,(特技天赋!C552-1)*2+特技天赋!D552,特技天赋!E552)</f>
        <v>51</v>
      </c>
      <c r="I552" s="32">
        <f>INDEX(数值规划!$N$32:$Y$231,(((C552-1)*2+(D552-1))*4+(E552-1))*5+F552+1,(INDEX($T$3:$AI$3,B552)-1)*3+1)</f>
        <v>30</v>
      </c>
      <c r="J552" s="32">
        <f>INDEX(数值规划!$N$32:$Y$231,(((C552-1)*2+(D552-1))*4+(E552-1))*5+F552+1,(INDEX($T$3:$AI$3,B552)-1)*3+2)</f>
        <v>60</v>
      </c>
      <c r="K552" s="32">
        <f>INDEX(数值规划!$N$32:$Y$231,(((C552-1)*2+(D552-1))*4+(E552-1))*5+F552+1,(INDEX($T$3:$AI$3,B552)-1)*3+3)</f>
        <v>0</v>
      </c>
      <c r="L552" s="32">
        <f t="shared" si="17"/>
        <v>4</v>
      </c>
      <c r="M552" s="32">
        <f>INDEX(数值规划!$AL$33:$AL$42,(特技天赋!C552-1)*2+特技天赋!D552)</f>
        <v>6</v>
      </c>
      <c r="N552" s="31">
        <v>48</v>
      </c>
      <c r="Q552" s="32">
        <f>IF(特技天赋!F552&gt;0,INDEX(数值规划!$F$32:$F$63,(特技天赋!E552-1)*4+特技天赋!F552),E552)</f>
        <v>48</v>
      </c>
    </row>
    <row r="553" spans="1:17" ht="16.5" x14ac:dyDescent="0.2">
      <c r="A553" s="31">
        <v>550</v>
      </c>
      <c r="B553" s="31">
        <v>5</v>
      </c>
      <c r="C553" s="31">
        <v>4</v>
      </c>
      <c r="D553" s="31">
        <v>2</v>
      </c>
      <c r="E553" s="31">
        <v>2</v>
      </c>
      <c r="F553" s="31">
        <v>4</v>
      </c>
      <c r="G553" s="31" t="str">
        <f t="shared" si="16"/>
        <v>白羊座技能3_2线2号天赋4级</v>
      </c>
      <c r="H553" s="32">
        <f>INDEX(数值规划!$AH$33:$AK$42,(特技天赋!C553-1)*2+特技天赋!D553,特技天赋!E553)</f>
        <v>51</v>
      </c>
      <c r="I553" s="32">
        <f>INDEX(数值规划!$N$32:$Y$231,(((C553-1)*2+(D553-1))*4+(E553-1))*5+F553+1,(INDEX($T$3:$AI$3,B553)-1)*3+1)</f>
        <v>35</v>
      </c>
      <c r="J553" s="32">
        <f>INDEX(数值规划!$N$32:$Y$231,(((C553-1)*2+(D553-1))*4+(E553-1))*5+F553+1,(INDEX($T$3:$AI$3,B553)-1)*3+2)</f>
        <v>70</v>
      </c>
      <c r="K553" s="32">
        <f>INDEX(数值规划!$N$32:$Y$231,(((C553-1)*2+(D553-1))*4+(E553-1))*5+F553+1,(INDEX($T$3:$AI$3,B553)-1)*3+3)</f>
        <v>0</v>
      </c>
      <c r="L553" s="32">
        <f t="shared" si="17"/>
        <v>4</v>
      </c>
      <c r="M553" s="32">
        <f>INDEX(数值规划!$AL$33:$AL$42,(特技天赋!C553-1)*2+特技天赋!D553)</f>
        <v>6</v>
      </c>
      <c r="N553" s="31">
        <v>72</v>
      </c>
      <c r="Q553" s="32">
        <f>IF(特技天赋!F553&gt;0,INDEX(数值规划!$F$32:$F$63,(特技天赋!E553-1)*4+特技天赋!F553),E553)</f>
        <v>72</v>
      </c>
    </row>
    <row r="554" spans="1:17" ht="16.5" x14ac:dyDescent="0.2">
      <c r="A554" s="31">
        <v>551</v>
      </c>
      <c r="B554" s="31">
        <v>5</v>
      </c>
      <c r="C554" s="31">
        <v>4</v>
      </c>
      <c r="D554" s="31">
        <v>2</v>
      </c>
      <c r="E554" s="31">
        <v>3</v>
      </c>
      <c r="F554" s="31">
        <v>0</v>
      </c>
      <c r="G554" s="31" t="str">
        <f t="shared" si="16"/>
        <v>白羊座技能3_2线3号天赋解锁</v>
      </c>
      <c r="H554" s="32">
        <f>INDEX(数值规划!$AH$33:$AK$42,(特技天赋!C554-1)*2+特技天赋!D554,特技天赋!E554)</f>
        <v>71</v>
      </c>
      <c r="I554" s="32">
        <f>INDEX(数值规划!$N$32:$Y$231,(((C554-1)*2+(D554-1))*4+(E554-1))*5+F554+1,(INDEX($T$3:$AI$3,B554)-1)*3+1)</f>
        <v>23</v>
      </c>
      <c r="J554" s="32">
        <f>INDEX(数值规划!$N$32:$Y$231,(((C554-1)*2+(D554-1))*4+(E554-1))*5+F554+1,(INDEX($T$3:$AI$3,B554)-1)*3+2)</f>
        <v>45</v>
      </c>
      <c r="K554" s="32">
        <f>INDEX(数值规划!$N$32:$Y$231,(((C554-1)*2+(D554-1))*4+(E554-1))*5+F554+1,(INDEX($T$3:$AI$3,B554)-1)*3+3)</f>
        <v>0</v>
      </c>
      <c r="L554" s="32">
        <f t="shared" si="17"/>
        <v>6</v>
      </c>
      <c r="M554" s="32">
        <f>INDEX(数值规划!$AL$33:$AL$42,(特技天赋!C554-1)*2+特技天赋!D554)</f>
        <v>6</v>
      </c>
      <c r="N554" s="31">
        <v>3</v>
      </c>
      <c r="Q554" s="32">
        <f>IF(特技天赋!F554&gt;0,INDEX(数值规划!$F$32:$F$63,(特技天赋!E554-1)*4+特技天赋!F554),E554)</f>
        <v>3</v>
      </c>
    </row>
    <row r="555" spans="1:17" ht="16.5" x14ac:dyDescent="0.2">
      <c r="A555" s="31">
        <v>552</v>
      </c>
      <c r="B555" s="31">
        <v>5</v>
      </c>
      <c r="C555" s="31">
        <v>4</v>
      </c>
      <c r="D555" s="31">
        <v>2</v>
      </c>
      <c r="E555" s="31">
        <v>3</v>
      </c>
      <c r="F555" s="31">
        <v>1</v>
      </c>
      <c r="G555" s="31" t="str">
        <f t="shared" si="16"/>
        <v>白羊座技能3_2线3号天赋1级</v>
      </c>
      <c r="H555" s="32">
        <f>INDEX(数值规划!$AH$33:$AK$42,(特技天赋!C555-1)*2+特技天赋!D555,特技天赋!E555)</f>
        <v>71</v>
      </c>
      <c r="I555" s="32">
        <f>INDEX(数值规划!$N$32:$Y$231,(((C555-1)*2+(D555-1))*4+(E555-1))*5+F555+1,(INDEX($T$3:$AI$3,B555)-1)*3+1)</f>
        <v>28</v>
      </c>
      <c r="J555" s="32">
        <f>INDEX(数值规划!$N$32:$Y$231,(((C555-1)*2+(D555-1))*4+(E555-1))*5+F555+1,(INDEX($T$3:$AI$3,B555)-1)*3+2)</f>
        <v>55</v>
      </c>
      <c r="K555" s="32">
        <f>INDEX(数值规划!$N$32:$Y$231,(((C555-1)*2+(D555-1))*4+(E555-1))*5+F555+1,(INDEX($T$3:$AI$3,B555)-1)*3+3)</f>
        <v>0</v>
      </c>
      <c r="L555" s="32">
        <f t="shared" si="17"/>
        <v>6</v>
      </c>
      <c r="M555" s="32">
        <f>INDEX(数值规划!$AL$33:$AL$42,(特技天赋!C555-1)*2+特技天赋!D555)</f>
        <v>6</v>
      </c>
      <c r="N555" s="31">
        <v>29</v>
      </c>
      <c r="Q555" s="32">
        <f>IF(特技天赋!F555&gt;0,INDEX(数值规划!$F$32:$F$63,(特技天赋!E555-1)*4+特技天赋!F555),E555)</f>
        <v>29</v>
      </c>
    </row>
    <row r="556" spans="1:17" ht="16.5" x14ac:dyDescent="0.2">
      <c r="A556" s="31">
        <v>553</v>
      </c>
      <c r="B556" s="31">
        <v>5</v>
      </c>
      <c r="C556" s="31">
        <v>4</v>
      </c>
      <c r="D556" s="31">
        <v>2</v>
      </c>
      <c r="E556" s="31">
        <v>3</v>
      </c>
      <c r="F556" s="31">
        <v>2</v>
      </c>
      <c r="G556" s="31" t="str">
        <f t="shared" si="16"/>
        <v>白羊座技能3_2线3号天赋2级</v>
      </c>
      <c r="H556" s="32">
        <f>INDEX(数值规划!$AH$33:$AK$42,(特技天赋!C556-1)*2+特技天赋!D556,特技天赋!E556)</f>
        <v>71</v>
      </c>
      <c r="I556" s="32">
        <f>INDEX(数值规划!$N$32:$Y$231,(((C556-1)*2+(D556-1))*4+(E556-1))*5+F556+1,(INDEX($T$3:$AI$3,B556)-1)*3+1)</f>
        <v>33</v>
      </c>
      <c r="J556" s="32">
        <f>INDEX(数值规划!$N$32:$Y$231,(((C556-1)*2+(D556-1))*4+(E556-1))*5+F556+1,(INDEX($T$3:$AI$3,B556)-1)*3+2)</f>
        <v>65</v>
      </c>
      <c r="K556" s="32">
        <f>INDEX(数值规划!$N$32:$Y$231,(((C556-1)*2+(D556-1))*4+(E556-1))*5+F556+1,(INDEX($T$3:$AI$3,B556)-1)*3+3)</f>
        <v>0</v>
      </c>
      <c r="L556" s="32">
        <f t="shared" si="17"/>
        <v>6</v>
      </c>
      <c r="M556" s="32">
        <f>INDEX(数值规划!$AL$33:$AL$42,(特技天赋!C556-1)*2+特技天赋!D556)</f>
        <v>6</v>
      </c>
      <c r="N556" s="31">
        <v>43</v>
      </c>
      <c r="Q556" s="32">
        <f>IF(特技天赋!F556&gt;0,INDEX(数值规划!$F$32:$F$63,(特技天赋!E556-1)*4+特技天赋!F556),E556)</f>
        <v>43</v>
      </c>
    </row>
    <row r="557" spans="1:17" ht="16.5" x14ac:dyDescent="0.2">
      <c r="A557" s="31">
        <v>554</v>
      </c>
      <c r="B557" s="31">
        <v>5</v>
      </c>
      <c r="C557" s="31">
        <v>4</v>
      </c>
      <c r="D557" s="31">
        <v>2</v>
      </c>
      <c r="E557" s="31">
        <v>3</v>
      </c>
      <c r="F557" s="31">
        <v>3</v>
      </c>
      <c r="G557" s="31" t="str">
        <f t="shared" si="16"/>
        <v>白羊座技能3_2线3号天赋3级</v>
      </c>
      <c r="H557" s="32">
        <f>INDEX(数值规划!$AH$33:$AK$42,(特技天赋!C557-1)*2+特技天赋!D557,特技天赋!E557)</f>
        <v>71</v>
      </c>
      <c r="I557" s="32">
        <f>INDEX(数值规划!$N$32:$Y$231,(((C557-1)*2+(D557-1))*4+(E557-1))*5+F557+1,(INDEX($T$3:$AI$3,B557)-1)*3+1)</f>
        <v>38</v>
      </c>
      <c r="J557" s="32">
        <f>INDEX(数值规划!$N$32:$Y$231,(((C557-1)*2+(D557-1))*4+(E557-1))*5+F557+1,(INDEX($T$3:$AI$3,B557)-1)*3+2)</f>
        <v>75</v>
      </c>
      <c r="K557" s="32">
        <f>INDEX(数值规划!$N$32:$Y$231,(((C557-1)*2+(D557-1))*4+(E557-1))*5+F557+1,(INDEX($T$3:$AI$3,B557)-1)*3+3)</f>
        <v>0</v>
      </c>
      <c r="L557" s="32">
        <f t="shared" si="17"/>
        <v>6</v>
      </c>
      <c r="M557" s="32">
        <f>INDEX(数值规划!$AL$33:$AL$42,(特技天赋!C557-1)*2+特技天赋!D557)</f>
        <v>6</v>
      </c>
      <c r="N557" s="31">
        <v>58</v>
      </c>
      <c r="Q557" s="32">
        <f>IF(特技天赋!F557&gt;0,INDEX(数值规划!$F$32:$F$63,(特技天赋!E557-1)*4+特技天赋!F557),E557)</f>
        <v>58</v>
      </c>
    </row>
    <row r="558" spans="1:17" ht="16.5" x14ac:dyDescent="0.2">
      <c r="A558" s="31">
        <v>555</v>
      </c>
      <c r="B558" s="31">
        <v>5</v>
      </c>
      <c r="C558" s="31">
        <v>4</v>
      </c>
      <c r="D558" s="31">
        <v>2</v>
      </c>
      <c r="E558" s="31">
        <v>3</v>
      </c>
      <c r="F558" s="31">
        <v>4</v>
      </c>
      <c r="G558" s="31" t="str">
        <f t="shared" si="16"/>
        <v>白羊座技能3_2线3号天赋4级</v>
      </c>
      <c r="H558" s="32">
        <f>INDEX(数值规划!$AH$33:$AK$42,(特技天赋!C558-1)*2+特技天赋!D558,特技天赋!E558)</f>
        <v>71</v>
      </c>
      <c r="I558" s="32">
        <f>INDEX(数值规划!$N$32:$Y$231,(((C558-1)*2+(D558-1))*4+(E558-1))*5+F558+1,(INDEX($T$3:$AI$3,B558)-1)*3+1)</f>
        <v>43</v>
      </c>
      <c r="J558" s="32">
        <f>INDEX(数值规划!$N$32:$Y$231,(((C558-1)*2+(D558-1))*4+(E558-1))*5+F558+1,(INDEX($T$3:$AI$3,B558)-1)*3+2)</f>
        <v>85</v>
      </c>
      <c r="K558" s="32">
        <f>INDEX(数值规划!$N$32:$Y$231,(((C558-1)*2+(D558-1))*4+(E558-1))*5+F558+1,(INDEX($T$3:$AI$3,B558)-1)*3+3)</f>
        <v>0</v>
      </c>
      <c r="L558" s="32">
        <f t="shared" si="17"/>
        <v>6</v>
      </c>
      <c r="M558" s="32">
        <f>INDEX(数值规划!$AL$33:$AL$42,(特技天赋!C558-1)*2+特技天赋!D558)</f>
        <v>6</v>
      </c>
      <c r="N558" s="31">
        <v>87</v>
      </c>
      <c r="Q558" s="32">
        <f>IF(特技天赋!F558&gt;0,INDEX(数值规划!$F$32:$F$63,(特技天赋!E558-1)*4+特技天赋!F558),E558)</f>
        <v>87</v>
      </c>
    </row>
    <row r="559" spans="1:17" ht="16.5" x14ac:dyDescent="0.2">
      <c r="A559" s="31">
        <v>556</v>
      </c>
      <c r="B559" s="31">
        <v>5</v>
      </c>
      <c r="C559" s="31">
        <v>4</v>
      </c>
      <c r="D559" s="31">
        <v>2</v>
      </c>
      <c r="E559" s="31">
        <v>4</v>
      </c>
      <c r="F559" s="31">
        <v>0</v>
      </c>
      <c r="G559" s="31" t="str">
        <f t="shared" si="16"/>
        <v>白羊座技能3_2线4号天赋解锁</v>
      </c>
      <c r="H559" s="32">
        <f>INDEX(数值规划!$AH$33:$AK$42,(特技天赋!C559-1)*2+特技天赋!D559,特技天赋!E559)</f>
        <v>91</v>
      </c>
      <c r="I559" s="32">
        <f>INDEX(数值规划!$N$32:$Y$231,(((C559-1)*2+(D559-1))*4+(E559-1))*5+F559+1,(INDEX($T$3:$AI$3,B559)-1)*3+1)</f>
        <v>30</v>
      </c>
      <c r="J559" s="32">
        <f>INDEX(数值规划!$N$32:$Y$231,(((C559-1)*2+(D559-1))*4+(E559-1))*5+F559+1,(INDEX($T$3:$AI$3,B559)-1)*3+2)</f>
        <v>60</v>
      </c>
      <c r="K559" s="32">
        <f>INDEX(数值规划!$N$32:$Y$231,(((C559-1)*2+(D559-1))*4+(E559-1))*5+F559+1,(INDEX($T$3:$AI$3,B559)-1)*3+3)</f>
        <v>0</v>
      </c>
      <c r="L559" s="32">
        <f t="shared" si="17"/>
        <v>8</v>
      </c>
      <c r="M559" s="32">
        <f>INDEX(数值规划!$AL$33:$AL$42,(特技天赋!C559-1)*2+特技天赋!D559)</f>
        <v>6</v>
      </c>
      <c r="N559" s="31">
        <v>4</v>
      </c>
      <c r="Q559" s="32">
        <f>IF(特技天赋!F559&gt;0,INDEX(数值规划!$F$32:$F$63,(特技天赋!E559-1)*4+特技天赋!F559),E559)</f>
        <v>4</v>
      </c>
    </row>
    <row r="560" spans="1:17" ht="16.5" x14ac:dyDescent="0.2">
      <c r="A560" s="31">
        <v>557</v>
      </c>
      <c r="B560" s="31">
        <v>5</v>
      </c>
      <c r="C560" s="31">
        <v>4</v>
      </c>
      <c r="D560" s="31">
        <v>2</v>
      </c>
      <c r="E560" s="31">
        <v>4</v>
      </c>
      <c r="F560" s="31">
        <v>1</v>
      </c>
      <c r="G560" s="31" t="str">
        <f t="shared" si="16"/>
        <v>白羊座技能3_2线4号天赋1级</v>
      </c>
      <c r="H560" s="32">
        <f>INDEX(数值规划!$AH$33:$AK$42,(特技天赋!C560-1)*2+特技天赋!D560,特技天赋!E560)</f>
        <v>91</v>
      </c>
      <c r="I560" s="32">
        <f>INDEX(数值规划!$N$32:$Y$231,(((C560-1)*2+(D560-1))*4+(E560-1))*5+F560+1,(INDEX($T$3:$AI$3,B560)-1)*3+1)</f>
        <v>35</v>
      </c>
      <c r="J560" s="32">
        <f>INDEX(数值规划!$N$32:$Y$231,(((C560-1)*2+(D560-1))*4+(E560-1))*5+F560+1,(INDEX($T$3:$AI$3,B560)-1)*3+2)</f>
        <v>70</v>
      </c>
      <c r="K560" s="32">
        <f>INDEX(数值规划!$N$32:$Y$231,(((C560-1)*2+(D560-1))*4+(E560-1))*5+F560+1,(INDEX($T$3:$AI$3,B560)-1)*3+3)</f>
        <v>0</v>
      </c>
      <c r="L560" s="32">
        <f t="shared" si="17"/>
        <v>8</v>
      </c>
      <c r="M560" s="32">
        <f>INDEX(数值规划!$AL$33:$AL$42,(特技天赋!C560-1)*2+特技天赋!D560)</f>
        <v>6</v>
      </c>
      <c r="N560" s="31">
        <v>29</v>
      </c>
      <c r="Q560" s="32">
        <f>IF(特技天赋!F560&gt;0,INDEX(数值规划!$F$32:$F$63,(特技天赋!E560-1)*4+特技天赋!F560),E560)</f>
        <v>29</v>
      </c>
    </row>
    <row r="561" spans="1:17" ht="16.5" x14ac:dyDescent="0.2">
      <c r="A561" s="31">
        <v>558</v>
      </c>
      <c r="B561" s="31">
        <v>5</v>
      </c>
      <c r="C561" s="31">
        <v>4</v>
      </c>
      <c r="D561" s="31">
        <v>2</v>
      </c>
      <c r="E561" s="31">
        <v>4</v>
      </c>
      <c r="F561" s="31">
        <v>2</v>
      </c>
      <c r="G561" s="31" t="str">
        <f t="shared" si="16"/>
        <v>白羊座技能3_2线4号天赋2级</v>
      </c>
      <c r="H561" s="32">
        <f>INDEX(数值规划!$AH$33:$AK$42,(特技天赋!C561-1)*2+特技天赋!D561,特技天赋!E561)</f>
        <v>91</v>
      </c>
      <c r="I561" s="32">
        <f>INDEX(数值规划!$N$32:$Y$231,(((C561-1)*2+(D561-1))*4+(E561-1))*5+F561+1,(INDEX($T$3:$AI$3,B561)-1)*3+1)</f>
        <v>40</v>
      </c>
      <c r="J561" s="32">
        <f>INDEX(数值规划!$N$32:$Y$231,(((C561-1)*2+(D561-1))*4+(E561-1))*5+F561+1,(INDEX($T$3:$AI$3,B561)-1)*3+2)</f>
        <v>80</v>
      </c>
      <c r="K561" s="32">
        <f>INDEX(数值规划!$N$32:$Y$231,(((C561-1)*2+(D561-1))*4+(E561-1))*5+F561+1,(INDEX($T$3:$AI$3,B561)-1)*3+3)</f>
        <v>0</v>
      </c>
      <c r="L561" s="32">
        <f t="shared" si="17"/>
        <v>8</v>
      </c>
      <c r="M561" s="32">
        <f>INDEX(数值规划!$AL$33:$AL$42,(特技天赋!C561-1)*2+特技天赋!D561)</f>
        <v>6</v>
      </c>
      <c r="N561" s="31">
        <v>43</v>
      </c>
      <c r="Q561" s="32">
        <f>IF(特技天赋!F561&gt;0,INDEX(数值规划!$F$32:$F$63,(特技天赋!E561-1)*4+特技天赋!F561),E561)</f>
        <v>43</v>
      </c>
    </row>
    <row r="562" spans="1:17" ht="16.5" x14ac:dyDescent="0.2">
      <c r="A562" s="31">
        <v>559</v>
      </c>
      <c r="B562" s="31">
        <v>5</v>
      </c>
      <c r="C562" s="31">
        <v>4</v>
      </c>
      <c r="D562" s="31">
        <v>2</v>
      </c>
      <c r="E562" s="31">
        <v>4</v>
      </c>
      <c r="F562" s="31">
        <v>3</v>
      </c>
      <c r="G562" s="31" t="str">
        <f t="shared" si="16"/>
        <v>白羊座技能3_2线4号天赋3级</v>
      </c>
      <c r="H562" s="32">
        <f>INDEX(数值规划!$AH$33:$AK$42,(特技天赋!C562-1)*2+特技天赋!D562,特技天赋!E562)</f>
        <v>91</v>
      </c>
      <c r="I562" s="32">
        <f>INDEX(数值规划!$N$32:$Y$231,(((C562-1)*2+(D562-1))*4+(E562-1))*5+F562+1,(INDEX($T$3:$AI$3,B562)-1)*3+1)</f>
        <v>45</v>
      </c>
      <c r="J562" s="32">
        <f>INDEX(数值规划!$N$32:$Y$231,(((C562-1)*2+(D562-1))*4+(E562-1))*5+F562+1,(INDEX($T$3:$AI$3,B562)-1)*3+2)</f>
        <v>90</v>
      </c>
      <c r="K562" s="32">
        <f>INDEX(数值规划!$N$32:$Y$231,(((C562-1)*2+(D562-1))*4+(E562-1))*5+F562+1,(INDEX($T$3:$AI$3,B562)-1)*3+3)</f>
        <v>0</v>
      </c>
      <c r="L562" s="32">
        <f t="shared" si="17"/>
        <v>8</v>
      </c>
      <c r="M562" s="32">
        <f>INDEX(数值规划!$AL$33:$AL$42,(特技天赋!C562-1)*2+特技天赋!D562)</f>
        <v>6</v>
      </c>
      <c r="N562" s="31">
        <v>58</v>
      </c>
      <c r="Q562" s="32">
        <f>IF(特技天赋!F562&gt;0,INDEX(数值规划!$F$32:$F$63,(特技天赋!E562-1)*4+特技天赋!F562),E562)</f>
        <v>58</v>
      </c>
    </row>
    <row r="563" spans="1:17" ht="16.5" x14ac:dyDescent="0.2">
      <c r="A563" s="31">
        <v>560</v>
      </c>
      <c r="B563" s="31">
        <v>5</v>
      </c>
      <c r="C563" s="31">
        <v>4</v>
      </c>
      <c r="D563" s="31">
        <v>2</v>
      </c>
      <c r="E563" s="31">
        <v>4</v>
      </c>
      <c r="F563" s="31">
        <v>4</v>
      </c>
      <c r="G563" s="31" t="str">
        <f t="shared" si="16"/>
        <v>白羊座技能3_2线4号天赋4级</v>
      </c>
      <c r="H563" s="32">
        <f>INDEX(数值规划!$AH$33:$AK$42,(特技天赋!C563-1)*2+特技天赋!D563,特技天赋!E563)</f>
        <v>91</v>
      </c>
      <c r="I563" s="32">
        <f>INDEX(数值规划!$N$32:$Y$231,(((C563-1)*2+(D563-1))*4+(E563-1))*5+F563+1,(INDEX($T$3:$AI$3,B563)-1)*3+1)</f>
        <v>50</v>
      </c>
      <c r="J563" s="32">
        <f>INDEX(数值规划!$N$32:$Y$231,(((C563-1)*2+(D563-1))*4+(E563-1))*5+F563+1,(INDEX($T$3:$AI$3,B563)-1)*3+2)</f>
        <v>100</v>
      </c>
      <c r="K563" s="32">
        <f>INDEX(数值规划!$N$32:$Y$231,(((C563-1)*2+(D563-1))*4+(E563-1))*5+F563+1,(INDEX($T$3:$AI$3,B563)-1)*3+3)</f>
        <v>0</v>
      </c>
      <c r="L563" s="32">
        <f t="shared" si="17"/>
        <v>8</v>
      </c>
      <c r="M563" s="32">
        <f>INDEX(数值规划!$AL$33:$AL$42,(特技天赋!C563-1)*2+特技天赋!D563)</f>
        <v>6</v>
      </c>
      <c r="N563" s="31">
        <v>87</v>
      </c>
      <c r="Q563" s="32">
        <f>IF(特技天赋!F563&gt;0,INDEX(数值规划!$F$32:$F$63,(特技天赋!E563-1)*4+特技天赋!F563),E563)</f>
        <v>87</v>
      </c>
    </row>
    <row r="564" spans="1:17" ht="16.5" x14ac:dyDescent="0.2">
      <c r="A564" s="31">
        <v>561</v>
      </c>
      <c r="B564" s="31">
        <v>5</v>
      </c>
      <c r="C564" s="31">
        <v>5</v>
      </c>
      <c r="D564" s="31">
        <v>1</v>
      </c>
      <c r="E564" s="31">
        <v>1</v>
      </c>
      <c r="F564" s="31">
        <v>0</v>
      </c>
      <c r="G564" s="31" t="str">
        <f t="shared" si="16"/>
        <v>白羊座大招_1线1号天赋解锁</v>
      </c>
      <c r="H564" s="32">
        <f>INDEX(数值规划!$AH$33:$AK$42,(特技天赋!C564-1)*2+特技天赋!D564,特技天赋!E564)</f>
        <v>23</v>
      </c>
      <c r="I564" s="32">
        <f>INDEX(数值规划!$N$32:$Y$231,(((C564-1)*2+(D564-1))*4+(E564-1))*5+F564+1,(INDEX($T$3:$AI$3,B564)-1)*3+1)</f>
        <v>24</v>
      </c>
      <c r="J564" s="32">
        <f>INDEX(数值规划!$N$32:$Y$231,(((C564-1)*2+(D564-1))*4+(E564-1))*5+F564+1,(INDEX($T$3:$AI$3,B564)-1)*3+2)</f>
        <v>6</v>
      </c>
      <c r="K564" s="32">
        <f>INDEX(数值规划!$N$32:$Y$231,(((C564-1)*2+(D564-1))*4+(E564-1))*5+F564+1,(INDEX($T$3:$AI$3,B564)-1)*3+3)</f>
        <v>6</v>
      </c>
      <c r="L564" s="32">
        <f t="shared" si="17"/>
        <v>1</v>
      </c>
      <c r="M564" s="32">
        <f>INDEX(数值规划!$AL$33:$AL$42,(特技天赋!C564-1)*2+特技天赋!D564)</f>
        <v>6</v>
      </c>
      <c r="N564" s="31">
        <v>1</v>
      </c>
      <c r="Q564" s="32">
        <f>IF(特技天赋!F564&gt;0,INDEX(数值规划!$F$32:$F$63,(特技天赋!E564-1)*4+特技天赋!F564),E564)</f>
        <v>1</v>
      </c>
    </row>
    <row r="565" spans="1:17" ht="16.5" x14ac:dyDescent="0.2">
      <c r="A565" s="31">
        <v>562</v>
      </c>
      <c r="B565" s="31">
        <v>5</v>
      </c>
      <c r="C565" s="31">
        <v>5</v>
      </c>
      <c r="D565" s="31">
        <v>1</v>
      </c>
      <c r="E565" s="31">
        <v>1</v>
      </c>
      <c r="F565" s="31">
        <v>1</v>
      </c>
      <c r="G565" s="31" t="str">
        <f t="shared" si="16"/>
        <v>白羊座大招_1线1号天赋1级</v>
      </c>
      <c r="H565" s="32">
        <f>INDEX(数值规划!$AH$33:$AK$42,(特技天赋!C565-1)*2+特技天赋!D565,特技天赋!E565)</f>
        <v>23</v>
      </c>
      <c r="I565" s="32">
        <f>INDEX(数值规划!$N$32:$Y$231,(((C565-1)*2+(D565-1))*4+(E565-1))*5+F565+1,(INDEX($T$3:$AI$3,B565)-1)*3+1)</f>
        <v>36</v>
      </c>
      <c r="J565" s="32">
        <f>INDEX(数值规划!$N$32:$Y$231,(((C565-1)*2+(D565-1))*4+(E565-1))*5+F565+1,(INDEX($T$3:$AI$3,B565)-1)*3+2)</f>
        <v>9</v>
      </c>
      <c r="K565" s="32">
        <f>INDEX(数值规划!$N$32:$Y$231,(((C565-1)*2+(D565-1))*4+(E565-1))*5+F565+1,(INDEX($T$3:$AI$3,B565)-1)*3+3)</f>
        <v>9</v>
      </c>
      <c r="L565" s="32">
        <f t="shared" si="17"/>
        <v>1</v>
      </c>
      <c r="M565" s="32">
        <f>INDEX(数值规划!$AL$33:$AL$42,(特技天赋!C565-1)*2+特技天赋!D565)</f>
        <v>6</v>
      </c>
      <c r="N565" s="31">
        <v>19</v>
      </c>
      <c r="Q565" s="32">
        <f>IF(特技天赋!F565&gt;0,INDEX(数值规划!$F$32:$F$63,(特技天赋!E565-1)*4+特技天赋!F565),E565)</f>
        <v>19</v>
      </c>
    </row>
    <row r="566" spans="1:17" ht="16.5" x14ac:dyDescent="0.2">
      <c r="A566" s="31">
        <v>563</v>
      </c>
      <c r="B566" s="31">
        <v>5</v>
      </c>
      <c r="C566" s="31">
        <v>5</v>
      </c>
      <c r="D566" s="31">
        <v>1</v>
      </c>
      <c r="E566" s="31">
        <v>1</v>
      </c>
      <c r="F566" s="31">
        <v>2</v>
      </c>
      <c r="G566" s="31" t="str">
        <f t="shared" si="16"/>
        <v>白羊座大招_1线1号天赋2级</v>
      </c>
      <c r="H566" s="32">
        <f>INDEX(数值规划!$AH$33:$AK$42,(特技天赋!C566-1)*2+特技天赋!D566,特技天赋!E566)</f>
        <v>23</v>
      </c>
      <c r="I566" s="32">
        <f>INDEX(数值规划!$N$32:$Y$231,(((C566-1)*2+(D566-1))*4+(E566-1))*5+F566+1,(INDEX($T$3:$AI$3,B566)-1)*3+1)</f>
        <v>48</v>
      </c>
      <c r="J566" s="32">
        <f>INDEX(数值规划!$N$32:$Y$231,(((C566-1)*2+(D566-1))*4+(E566-1))*5+F566+1,(INDEX($T$3:$AI$3,B566)-1)*3+2)</f>
        <v>12</v>
      </c>
      <c r="K566" s="32">
        <f>INDEX(数值规划!$N$32:$Y$231,(((C566-1)*2+(D566-1))*4+(E566-1))*5+F566+1,(INDEX($T$3:$AI$3,B566)-1)*3+3)</f>
        <v>12</v>
      </c>
      <c r="L566" s="32">
        <f t="shared" si="17"/>
        <v>1</v>
      </c>
      <c r="M566" s="32">
        <f>INDEX(数值规划!$AL$33:$AL$42,(特技天赋!C566-1)*2+特技天赋!D566)</f>
        <v>6</v>
      </c>
      <c r="N566" s="31">
        <v>29</v>
      </c>
      <c r="Q566" s="32">
        <f>IF(特技天赋!F566&gt;0,INDEX(数值规划!$F$32:$F$63,(特技天赋!E566-1)*4+特技天赋!F566),E566)</f>
        <v>29</v>
      </c>
    </row>
    <row r="567" spans="1:17" ht="16.5" x14ac:dyDescent="0.2">
      <c r="A567" s="31">
        <v>564</v>
      </c>
      <c r="B567" s="31">
        <v>5</v>
      </c>
      <c r="C567" s="31">
        <v>5</v>
      </c>
      <c r="D567" s="31">
        <v>1</v>
      </c>
      <c r="E567" s="31">
        <v>1</v>
      </c>
      <c r="F567" s="31">
        <v>3</v>
      </c>
      <c r="G567" s="31" t="str">
        <f t="shared" si="16"/>
        <v>白羊座大招_1线1号天赋3级</v>
      </c>
      <c r="H567" s="32">
        <f>INDEX(数值规划!$AH$33:$AK$42,(特技天赋!C567-1)*2+特技天赋!D567,特技天赋!E567)</f>
        <v>23</v>
      </c>
      <c r="I567" s="32">
        <f>INDEX(数值规划!$N$32:$Y$231,(((C567-1)*2+(D567-1))*4+(E567-1))*5+F567+1,(INDEX($T$3:$AI$3,B567)-1)*3+1)</f>
        <v>60</v>
      </c>
      <c r="J567" s="32">
        <f>INDEX(数值规划!$N$32:$Y$231,(((C567-1)*2+(D567-1))*4+(E567-1))*5+F567+1,(INDEX($T$3:$AI$3,B567)-1)*3+2)</f>
        <v>15</v>
      </c>
      <c r="K567" s="32">
        <f>INDEX(数值规划!$N$32:$Y$231,(((C567-1)*2+(D567-1))*4+(E567-1))*5+F567+1,(INDEX($T$3:$AI$3,B567)-1)*3+3)</f>
        <v>15</v>
      </c>
      <c r="L567" s="32">
        <f t="shared" si="17"/>
        <v>1</v>
      </c>
      <c r="M567" s="32">
        <f>INDEX(数值规划!$AL$33:$AL$42,(特技天赋!C567-1)*2+特技天赋!D567)</f>
        <v>6</v>
      </c>
      <c r="N567" s="31">
        <v>38</v>
      </c>
      <c r="Q567" s="32">
        <f>IF(特技天赋!F567&gt;0,INDEX(数值规划!$F$32:$F$63,(特技天赋!E567-1)*4+特技天赋!F567),E567)</f>
        <v>38</v>
      </c>
    </row>
    <row r="568" spans="1:17" ht="16.5" x14ac:dyDescent="0.2">
      <c r="A568" s="31">
        <v>565</v>
      </c>
      <c r="B568" s="31">
        <v>5</v>
      </c>
      <c r="C568" s="31">
        <v>5</v>
      </c>
      <c r="D568" s="31">
        <v>1</v>
      </c>
      <c r="E568" s="31">
        <v>1</v>
      </c>
      <c r="F568" s="31">
        <v>4</v>
      </c>
      <c r="G568" s="31" t="str">
        <f t="shared" si="16"/>
        <v>白羊座大招_1线1号天赋4级</v>
      </c>
      <c r="H568" s="32">
        <f>INDEX(数值规划!$AH$33:$AK$42,(特技天赋!C568-1)*2+特技天赋!D568,特技天赋!E568)</f>
        <v>23</v>
      </c>
      <c r="I568" s="32">
        <f>INDEX(数值规划!$N$32:$Y$231,(((C568-1)*2+(D568-1))*4+(E568-1))*5+F568+1,(INDEX($T$3:$AI$3,B568)-1)*3+1)</f>
        <v>72</v>
      </c>
      <c r="J568" s="32">
        <f>INDEX(数值规划!$N$32:$Y$231,(((C568-1)*2+(D568-1))*4+(E568-1))*5+F568+1,(INDEX($T$3:$AI$3,B568)-1)*3+2)</f>
        <v>18</v>
      </c>
      <c r="K568" s="32">
        <f>INDEX(数值规划!$N$32:$Y$231,(((C568-1)*2+(D568-1))*4+(E568-1))*5+F568+1,(INDEX($T$3:$AI$3,B568)-1)*3+3)</f>
        <v>18</v>
      </c>
      <c r="L568" s="32">
        <f t="shared" si="17"/>
        <v>1</v>
      </c>
      <c r="M568" s="32">
        <f>INDEX(数值规划!$AL$33:$AL$42,(特技天赋!C568-1)*2+特技天赋!D568)</f>
        <v>6</v>
      </c>
      <c r="N568" s="31">
        <v>58</v>
      </c>
      <c r="Q568" s="32">
        <f>IF(特技天赋!F568&gt;0,INDEX(数值规划!$F$32:$F$63,(特技天赋!E568-1)*4+特技天赋!F568),E568)</f>
        <v>58</v>
      </c>
    </row>
    <row r="569" spans="1:17" ht="16.5" x14ac:dyDescent="0.2">
      <c r="A569" s="31">
        <v>566</v>
      </c>
      <c r="B569" s="31">
        <v>5</v>
      </c>
      <c r="C569" s="31">
        <v>5</v>
      </c>
      <c r="D569" s="31">
        <v>1</v>
      </c>
      <c r="E569" s="31">
        <v>2</v>
      </c>
      <c r="F569" s="31">
        <v>0</v>
      </c>
      <c r="G569" s="31" t="str">
        <f t="shared" si="16"/>
        <v>白羊座大招_1线2号天赋解锁</v>
      </c>
      <c r="H569" s="32">
        <f>INDEX(数值规划!$AH$33:$AK$42,(特技天赋!C569-1)*2+特技天赋!D569,特技天赋!E569)</f>
        <v>43</v>
      </c>
      <c r="I569" s="32">
        <f>INDEX(数值规划!$N$32:$Y$231,(((C569-1)*2+(D569-1))*4+(E569-1))*5+F569+1,(INDEX($T$3:$AI$3,B569)-1)*3+1)</f>
        <v>36</v>
      </c>
      <c r="J569" s="32">
        <f>INDEX(数值规划!$N$32:$Y$231,(((C569-1)*2+(D569-1))*4+(E569-1))*5+F569+1,(INDEX($T$3:$AI$3,B569)-1)*3+2)</f>
        <v>9</v>
      </c>
      <c r="K569" s="32">
        <f>INDEX(数值规划!$N$32:$Y$231,(((C569-1)*2+(D569-1))*4+(E569-1))*5+F569+1,(INDEX($T$3:$AI$3,B569)-1)*3+3)</f>
        <v>9</v>
      </c>
      <c r="L569" s="32">
        <f t="shared" si="17"/>
        <v>3</v>
      </c>
      <c r="M569" s="32">
        <f>INDEX(数值规划!$AL$33:$AL$42,(特技天赋!C569-1)*2+特技天赋!D569)</f>
        <v>6</v>
      </c>
      <c r="N569" s="31">
        <v>2</v>
      </c>
      <c r="Q569" s="32">
        <f>IF(特技天赋!F569&gt;0,INDEX(数值规划!$F$32:$F$63,(特技天赋!E569-1)*4+特技天赋!F569),E569)</f>
        <v>2</v>
      </c>
    </row>
    <row r="570" spans="1:17" ht="16.5" x14ac:dyDescent="0.2">
      <c r="A570" s="31">
        <v>567</v>
      </c>
      <c r="B570" s="31">
        <v>5</v>
      </c>
      <c r="C570" s="31">
        <v>5</v>
      </c>
      <c r="D570" s="31">
        <v>1</v>
      </c>
      <c r="E570" s="31">
        <v>2</v>
      </c>
      <c r="F570" s="31">
        <v>1</v>
      </c>
      <c r="G570" s="31" t="str">
        <f t="shared" si="16"/>
        <v>白羊座大招_1线2号天赋1级</v>
      </c>
      <c r="H570" s="32">
        <f>INDEX(数值规划!$AH$33:$AK$42,(特技天赋!C570-1)*2+特技天赋!D570,特技天赋!E570)</f>
        <v>43</v>
      </c>
      <c r="I570" s="32">
        <f>INDEX(数值规划!$N$32:$Y$231,(((C570-1)*2+(D570-1))*4+(E570-1))*5+F570+1,(INDEX($T$3:$AI$3,B570)-1)*3+1)</f>
        <v>48</v>
      </c>
      <c r="J570" s="32">
        <f>INDEX(数值规划!$N$32:$Y$231,(((C570-1)*2+(D570-1))*4+(E570-1))*5+F570+1,(INDEX($T$3:$AI$3,B570)-1)*3+2)</f>
        <v>12</v>
      </c>
      <c r="K570" s="32">
        <f>INDEX(数值规划!$N$32:$Y$231,(((C570-1)*2+(D570-1))*4+(E570-1))*5+F570+1,(INDEX($T$3:$AI$3,B570)-1)*3+3)</f>
        <v>12</v>
      </c>
      <c r="L570" s="32">
        <f t="shared" si="17"/>
        <v>3</v>
      </c>
      <c r="M570" s="32">
        <f>INDEX(数值规划!$AL$33:$AL$42,(特技天赋!C570-1)*2+特技天赋!D570)</f>
        <v>6</v>
      </c>
      <c r="N570" s="31">
        <v>24</v>
      </c>
      <c r="Q570" s="32">
        <f>IF(特技天赋!F570&gt;0,INDEX(数值规划!$F$32:$F$63,(特技天赋!E570-1)*4+特技天赋!F570),E570)</f>
        <v>24</v>
      </c>
    </row>
    <row r="571" spans="1:17" ht="16.5" x14ac:dyDescent="0.2">
      <c r="A571" s="31">
        <v>568</v>
      </c>
      <c r="B571" s="31">
        <v>5</v>
      </c>
      <c r="C571" s="31">
        <v>5</v>
      </c>
      <c r="D571" s="31">
        <v>1</v>
      </c>
      <c r="E571" s="31">
        <v>2</v>
      </c>
      <c r="F571" s="31">
        <v>2</v>
      </c>
      <c r="G571" s="31" t="str">
        <f t="shared" si="16"/>
        <v>白羊座大招_1线2号天赋2级</v>
      </c>
      <c r="H571" s="32">
        <f>INDEX(数值规划!$AH$33:$AK$42,(特技天赋!C571-1)*2+特技天赋!D571,特技天赋!E571)</f>
        <v>43</v>
      </c>
      <c r="I571" s="32">
        <f>INDEX(数值规划!$N$32:$Y$231,(((C571-1)*2+(D571-1))*4+(E571-1))*5+F571+1,(INDEX($T$3:$AI$3,B571)-1)*3+1)</f>
        <v>60</v>
      </c>
      <c r="J571" s="32">
        <f>INDEX(数值规划!$N$32:$Y$231,(((C571-1)*2+(D571-1))*4+(E571-1))*5+F571+1,(INDEX($T$3:$AI$3,B571)-1)*3+2)</f>
        <v>15</v>
      </c>
      <c r="K571" s="32">
        <f>INDEX(数值规划!$N$32:$Y$231,(((C571-1)*2+(D571-1))*4+(E571-1))*5+F571+1,(INDEX($T$3:$AI$3,B571)-1)*3+3)</f>
        <v>15</v>
      </c>
      <c r="L571" s="32">
        <f t="shared" si="17"/>
        <v>3</v>
      </c>
      <c r="M571" s="32">
        <f>INDEX(数值规划!$AL$33:$AL$42,(特技天赋!C571-1)*2+特技天赋!D571)</f>
        <v>6</v>
      </c>
      <c r="N571" s="31">
        <v>36</v>
      </c>
      <c r="Q571" s="32">
        <f>IF(特技天赋!F571&gt;0,INDEX(数值规划!$F$32:$F$63,(特技天赋!E571-1)*4+特技天赋!F571),E571)</f>
        <v>36</v>
      </c>
    </row>
    <row r="572" spans="1:17" ht="16.5" x14ac:dyDescent="0.2">
      <c r="A572" s="31">
        <v>569</v>
      </c>
      <c r="B572" s="31">
        <v>5</v>
      </c>
      <c r="C572" s="31">
        <v>5</v>
      </c>
      <c r="D572" s="31">
        <v>1</v>
      </c>
      <c r="E572" s="31">
        <v>2</v>
      </c>
      <c r="F572" s="31">
        <v>3</v>
      </c>
      <c r="G572" s="31" t="str">
        <f t="shared" si="16"/>
        <v>白羊座大招_1线2号天赋3级</v>
      </c>
      <c r="H572" s="32">
        <f>INDEX(数值规划!$AH$33:$AK$42,(特技天赋!C572-1)*2+特技天赋!D572,特技天赋!E572)</f>
        <v>43</v>
      </c>
      <c r="I572" s="32">
        <f>INDEX(数值规划!$N$32:$Y$231,(((C572-1)*2+(D572-1))*4+(E572-1))*5+F572+1,(INDEX($T$3:$AI$3,B572)-1)*3+1)</f>
        <v>72</v>
      </c>
      <c r="J572" s="32">
        <f>INDEX(数值规划!$N$32:$Y$231,(((C572-1)*2+(D572-1))*4+(E572-1))*5+F572+1,(INDEX($T$3:$AI$3,B572)-1)*3+2)</f>
        <v>18</v>
      </c>
      <c r="K572" s="32">
        <f>INDEX(数值规划!$N$32:$Y$231,(((C572-1)*2+(D572-1))*4+(E572-1))*5+F572+1,(INDEX($T$3:$AI$3,B572)-1)*3+3)</f>
        <v>18</v>
      </c>
      <c r="L572" s="32">
        <f t="shared" si="17"/>
        <v>3</v>
      </c>
      <c r="M572" s="32">
        <f>INDEX(数值规划!$AL$33:$AL$42,(特技天赋!C572-1)*2+特技天赋!D572)</f>
        <v>6</v>
      </c>
      <c r="N572" s="31">
        <v>48</v>
      </c>
      <c r="Q572" s="32">
        <f>IF(特技天赋!F572&gt;0,INDEX(数值规划!$F$32:$F$63,(特技天赋!E572-1)*4+特技天赋!F572),E572)</f>
        <v>48</v>
      </c>
    </row>
    <row r="573" spans="1:17" ht="16.5" x14ac:dyDescent="0.2">
      <c r="A573" s="31">
        <v>570</v>
      </c>
      <c r="B573" s="31">
        <v>5</v>
      </c>
      <c r="C573" s="31">
        <v>5</v>
      </c>
      <c r="D573" s="31">
        <v>1</v>
      </c>
      <c r="E573" s="31">
        <v>2</v>
      </c>
      <c r="F573" s="31">
        <v>4</v>
      </c>
      <c r="G573" s="31" t="str">
        <f t="shared" si="16"/>
        <v>白羊座大招_1线2号天赋4级</v>
      </c>
      <c r="H573" s="32">
        <f>INDEX(数值规划!$AH$33:$AK$42,(特技天赋!C573-1)*2+特技天赋!D573,特技天赋!E573)</f>
        <v>43</v>
      </c>
      <c r="I573" s="32">
        <f>INDEX(数值规划!$N$32:$Y$231,(((C573-1)*2+(D573-1))*4+(E573-1))*5+F573+1,(INDEX($T$3:$AI$3,B573)-1)*3+1)</f>
        <v>84</v>
      </c>
      <c r="J573" s="32">
        <f>INDEX(数值规划!$N$32:$Y$231,(((C573-1)*2+(D573-1))*4+(E573-1))*5+F573+1,(INDEX($T$3:$AI$3,B573)-1)*3+2)</f>
        <v>21</v>
      </c>
      <c r="K573" s="32">
        <f>INDEX(数值规划!$N$32:$Y$231,(((C573-1)*2+(D573-1))*4+(E573-1))*5+F573+1,(INDEX($T$3:$AI$3,B573)-1)*3+3)</f>
        <v>21</v>
      </c>
      <c r="L573" s="32">
        <f t="shared" si="17"/>
        <v>3</v>
      </c>
      <c r="M573" s="32">
        <f>INDEX(数值规划!$AL$33:$AL$42,(特技天赋!C573-1)*2+特技天赋!D573)</f>
        <v>6</v>
      </c>
      <c r="N573" s="31">
        <v>72</v>
      </c>
      <c r="Q573" s="32">
        <f>IF(特技天赋!F573&gt;0,INDEX(数值规划!$F$32:$F$63,(特技天赋!E573-1)*4+特技天赋!F573),E573)</f>
        <v>72</v>
      </c>
    </row>
    <row r="574" spans="1:17" ht="16.5" x14ac:dyDescent="0.2">
      <c r="A574" s="31">
        <v>571</v>
      </c>
      <c r="B574" s="31">
        <v>5</v>
      </c>
      <c r="C574" s="31">
        <v>5</v>
      </c>
      <c r="D574" s="31">
        <v>1</v>
      </c>
      <c r="E574" s="31">
        <v>3</v>
      </c>
      <c r="F574" s="31">
        <v>0</v>
      </c>
      <c r="G574" s="31" t="str">
        <f t="shared" si="16"/>
        <v>白羊座大招_1线3号天赋解锁</v>
      </c>
      <c r="H574" s="32">
        <f>INDEX(数值规划!$AH$33:$AK$42,(特技天赋!C574-1)*2+特技天赋!D574,特技天赋!E574)</f>
        <v>63</v>
      </c>
      <c r="I574" s="32">
        <f>INDEX(数值规划!$N$32:$Y$231,(((C574-1)*2+(D574-1))*4+(E574-1))*5+F574+1,(INDEX($T$3:$AI$3,B574)-1)*3+1)</f>
        <v>54</v>
      </c>
      <c r="J574" s="32">
        <f>INDEX(数值规划!$N$32:$Y$231,(((C574-1)*2+(D574-1))*4+(E574-1))*5+F574+1,(INDEX($T$3:$AI$3,B574)-1)*3+2)</f>
        <v>14</v>
      </c>
      <c r="K574" s="32">
        <f>INDEX(数值规划!$N$32:$Y$231,(((C574-1)*2+(D574-1))*4+(E574-1))*5+F574+1,(INDEX($T$3:$AI$3,B574)-1)*3+3)</f>
        <v>14</v>
      </c>
      <c r="L574" s="32">
        <f t="shared" si="17"/>
        <v>5</v>
      </c>
      <c r="M574" s="32">
        <f>INDEX(数值规划!$AL$33:$AL$42,(特技天赋!C574-1)*2+特技天赋!D574)</f>
        <v>6</v>
      </c>
      <c r="N574" s="31">
        <v>3</v>
      </c>
      <c r="Q574" s="32">
        <f>IF(特技天赋!F574&gt;0,INDEX(数值规划!$F$32:$F$63,(特技天赋!E574-1)*4+特技天赋!F574),E574)</f>
        <v>3</v>
      </c>
    </row>
    <row r="575" spans="1:17" ht="16.5" x14ac:dyDescent="0.2">
      <c r="A575" s="31">
        <v>572</v>
      </c>
      <c r="B575" s="31">
        <v>5</v>
      </c>
      <c r="C575" s="31">
        <v>5</v>
      </c>
      <c r="D575" s="31">
        <v>1</v>
      </c>
      <c r="E575" s="31">
        <v>3</v>
      </c>
      <c r="F575" s="31">
        <v>1</v>
      </c>
      <c r="G575" s="31" t="str">
        <f t="shared" si="16"/>
        <v>白羊座大招_1线3号天赋1级</v>
      </c>
      <c r="H575" s="32">
        <f>INDEX(数值规划!$AH$33:$AK$42,(特技天赋!C575-1)*2+特技天赋!D575,特技天赋!E575)</f>
        <v>63</v>
      </c>
      <c r="I575" s="32">
        <f>INDEX(数值规划!$N$32:$Y$231,(((C575-1)*2+(D575-1))*4+(E575-1))*5+F575+1,(INDEX($T$3:$AI$3,B575)-1)*3+1)</f>
        <v>66</v>
      </c>
      <c r="J575" s="32">
        <f>INDEX(数值规划!$N$32:$Y$231,(((C575-1)*2+(D575-1))*4+(E575-1))*5+F575+1,(INDEX($T$3:$AI$3,B575)-1)*3+2)</f>
        <v>17</v>
      </c>
      <c r="K575" s="32">
        <f>INDEX(数值规划!$N$32:$Y$231,(((C575-1)*2+(D575-1))*4+(E575-1))*5+F575+1,(INDEX($T$3:$AI$3,B575)-1)*3+3)</f>
        <v>17</v>
      </c>
      <c r="L575" s="32">
        <f t="shared" si="17"/>
        <v>5</v>
      </c>
      <c r="M575" s="32">
        <f>INDEX(数值规划!$AL$33:$AL$42,(特技天赋!C575-1)*2+特技天赋!D575)</f>
        <v>6</v>
      </c>
      <c r="N575" s="31">
        <v>29</v>
      </c>
      <c r="Q575" s="32">
        <f>IF(特技天赋!F575&gt;0,INDEX(数值规划!$F$32:$F$63,(特技天赋!E575-1)*4+特技天赋!F575),E575)</f>
        <v>29</v>
      </c>
    </row>
    <row r="576" spans="1:17" ht="16.5" x14ac:dyDescent="0.2">
      <c r="A576" s="31">
        <v>573</v>
      </c>
      <c r="B576" s="31">
        <v>5</v>
      </c>
      <c r="C576" s="31">
        <v>5</v>
      </c>
      <c r="D576" s="31">
        <v>1</v>
      </c>
      <c r="E576" s="31">
        <v>3</v>
      </c>
      <c r="F576" s="31">
        <v>2</v>
      </c>
      <c r="G576" s="31" t="str">
        <f t="shared" si="16"/>
        <v>白羊座大招_1线3号天赋2级</v>
      </c>
      <c r="H576" s="32">
        <f>INDEX(数值规划!$AH$33:$AK$42,(特技天赋!C576-1)*2+特技天赋!D576,特技天赋!E576)</f>
        <v>63</v>
      </c>
      <c r="I576" s="32">
        <f>INDEX(数值规划!$N$32:$Y$231,(((C576-1)*2+(D576-1))*4+(E576-1))*5+F576+1,(INDEX($T$3:$AI$3,B576)-1)*3+1)</f>
        <v>78</v>
      </c>
      <c r="J576" s="32">
        <f>INDEX(数值规划!$N$32:$Y$231,(((C576-1)*2+(D576-1))*4+(E576-1))*5+F576+1,(INDEX($T$3:$AI$3,B576)-1)*3+2)</f>
        <v>20</v>
      </c>
      <c r="K576" s="32">
        <f>INDEX(数值规划!$N$32:$Y$231,(((C576-1)*2+(D576-1))*4+(E576-1))*5+F576+1,(INDEX($T$3:$AI$3,B576)-1)*3+3)</f>
        <v>20</v>
      </c>
      <c r="L576" s="32">
        <f t="shared" si="17"/>
        <v>5</v>
      </c>
      <c r="M576" s="32">
        <f>INDEX(数值规划!$AL$33:$AL$42,(特技天赋!C576-1)*2+特技天赋!D576)</f>
        <v>6</v>
      </c>
      <c r="N576" s="31">
        <v>43</v>
      </c>
      <c r="Q576" s="32">
        <f>IF(特技天赋!F576&gt;0,INDEX(数值规划!$F$32:$F$63,(特技天赋!E576-1)*4+特技天赋!F576),E576)</f>
        <v>43</v>
      </c>
    </row>
    <row r="577" spans="1:17" ht="16.5" x14ac:dyDescent="0.2">
      <c r="A577" s="31">
        <v>574</v>
      </c>
      <c r="B577" s="31">
        <v>5</v>
      </c>
      <c r="C577" s="31">
        <v>5</v>
      </c>
      <c r="D577" s="31">
        <v>1</v>
      </c>
      <c r="E577" s="31">
        <v>3</v>
      </c>
      <c r="F577" s="31">
        <v>3</v>
      </c>
      <c r="G577" s="31" t="str">
        <f t="shared" si="16"/>
        <v>白羊座大招_1线3号天赋3级</v>
      </c>
      <c r="H577" s="32">
        <f>INDEX(数值规划!$AH$33:$AK$42,(特技天赋!C577-1)*2+特技天赋!D577,特技天赋!E577)</f>
        <v>63</v>
      </c>
      <c r="I577" s="32">
        <f>INDEX(数值规划!$N$32:$Y$231,(((C577-1)*2+(D577-1))*4+(E577-1))*5+F577+1,(INDEX($T$3:$AI$3,B577)-1)*3+1)</f>
        <v>90</v>
      </c>
      <c r="J577" s="32">
        <f>INDEX(数值规划!$N$32:$Y$231,(((C577-1)*2+(D577-1))*4+(E577-1))*5+F577+1,(INDEX($T$3:$AI$3,B577)-1)*3+2)</f>
        <v>23</v>
      </c>
      <c r="K577" s="32">
        <f>INDEX(数值规划!$N$32:$Y$231,(((C577-1)*2+(D577-1))*4+(E577-1))*5+F577+1,(INDEX($T$3:$AI$3,B577)-1)*3+3)</f>
        <v>23</v>
      </c>
      <c r="L577" s="32">
        <f t="shared" si="17"/>
        <v>5</v>
      </c>
      <c r="M577" s="32">
        <f>INDEX(数值规划!$AL$33:$AL$42,(特技天赋!C577-1)*2+特技天赋!D577)</f>
        <v>6</v>
      </c>
      <c r="N577" s="31">
        <v>58</v>
      </c>
      <c r="Q577" s="32">
        <f>IF(特技天赋!F577&gt;0,INDEX(数值规划!$F$32:$F$63,(特技天赋!E577-1)*4+特技天赋!F577),E577)</f>
        <v>58</v>
      </c>
    </row>
    <row r="578" spans="1:17" ht="16.5" x14ac:dyDescent="0.2">
      <c r="A578" s="31">
        <v>575</v>
      </c>
      <c r="B578" s="31">
        <v>5</v>
      </c>
      <c r="C578" s="31">
        <v>5</v>
      </c>
      <c r="D578" s="31">
        <v>1</v>
      </c>
      <c r="E578" s="31">
        <v>3</v>
      </c>
      <c r="F578" s="31">
        <v>4</v>
      </c>
      <c r="G578" s="31" t="str">
        <f t="shared" si="16"/>
        <v>白羊座大招_1线3号天赋4级</v>
      </c>
      <c r="H578" s="32">
        <f>INDEX(数值规划!$AH$33:$AK$42,(特技天赋!C578-1)*2+特技天赋!D578,特技天赋!E578)</f>
        <v>63</v>
      </c>
      <c r="I578" s="32">
        <f>INDEX(数值规划!$N$32:$Y$231,(((C578-1)*2+(D578-1))*4+(E578-1))*5+F578+1,(INDEX($T$3:$AI$3,B578)-1)*3+1)</f>
        <v>102</v>
      </c>
      <c r="J578" s="32">
        <f>INDEX(数值规划!$N$32:$Y$231,(((C578-1)*2+(D578-1))*4+(E578-1))*5+F578+1,(INDEX($T$3:$AI$3,B578)-1)*3+2)</f>
        <v>26</v>
      </c>
      <c r="K578" s="32">
        <f>INDEX(数值规划!$N$32:$Y$231,(((C578-1)*2+(D578-1))*4+(E578-1))*5+F578+1,(INDEX($T$3:$AI$3,B578)-1)*3+3)</f>
        <v>26</v>
      </c>
      <c r="L578" s="32">
        <f t="shared" si="17"/>
        <v>5</v>
      </c>
      <c r="M578" s="32">
        <f>INDEX(数值规划!$AL$33:$AL$42,(特技天赋!C578-1)*2+特技天赋!D578)</f>
        <v>6</v>
      </c>
      <c r="N578" s="31">
        <v>87</v>
      </c>
      <c r="Q578" s="32">
        <f>IF(特技天赋!F578&gt;0,INDEX(数值规划!$F$32:$F$63,(特技天赋!E578-1)*4+特技天赋!F578),E578)</f>
        <v>87</v>
      </c>
    </row>
    <row r="579" spans="1:17" ht="16.5" x14ac:dyDescent="0.2">
      <c r="A579" s="31">
        <v>576</v>
      </c>
      <c r="B579" s="31">
        <v>5</v>
      </c>
      <c r="C579" s="31">
        <v>5</v>
      </c>
      <c r="D579" s="31">
        <v>1</v>
      </c>
      <c r="E579" s="31">
        <v>4</v>
      </c>
      <c r="F579" s="31">
        <v>0</v>
      </c>
      <c r="G579" s="31" t="str">
        <f t="shared" si="16"/>
        <v>白羊座大招_1线4号天赋解锁</v>
      </c>
      <c r="H579" s="32">
        <f>INDEX(数值规划!$AH$33:$AK$42,(特技天赋!C579-1)*2+特技天赋!D579,特技天赋!E579)</f>
        <v>83</v>
      </c>
      <c r="I579" s="32">
        <f>INDEX(数值规划!$N$32:$Y$231,(((C579-1)*2+(D579-1))*4+(E579-1))*5+F579+1,(INDEX($T$3:$AI$3,B579)-1)*3+1)</f>
        <v>72</v>
      </c>
      <c r="J579" s="32">
        <f>INDEX(数值规划!$N$32:$Y$231,(((C579-1)*2+(D579-1))*4+(E579-1))*5+F579+1,(INDEX($T$3:$AI$3,B579)-1)*3+2)</f>
        <v>18</v>
      </c>
      <c r="K579" s="32">
        <f>INDEX(数值规划!$N$32:$Y$231,(((C579-1)*2+(D579-1))*4+(E579-1))*5+F579+1,(INDEX($T$3:$AI$3,B579)-1)*3+3)</f>
        <v>18</v>
      </c>
      <c r="L579" s="32">
        <f t="shared" si="17"/>
        <v>7</v>
      </c>
      <c r="M579" s="32">
        <f>INDEX(数值规划!$AL$33:$AL$42,(特技天赋!C579-1)*2+特技天赋!D579)</f>
        <v>6</v>
      </c>
      <c r="N579" s="31">
        <v>4</v>
      </c>
      <c r="Q579" s="32">
        <f>IF(特技天赋!F579&gt;0,INDEX(数值规划!$F$32:$F$63,(特技天赋!E579-1)*4+特技天赋!F579),E579)</f>
        <v>4</v>
      </c>
    </row>
    <row r="580" spans="1:17" ht="16.5" x14ac:dyDescent="0.2">
      <c r="A580" s="31">
        <v>577</v>
      </c>
      <c r="B580" s="31">
        <v>5</v>
      </c>
      <c r="C580" s="31">
        <v>5</v>
      </c>
      <c r="D580" s="31">
        <v>1</v>
      </c>
      <c r="E580" s="31">
        <v>4</v>
      </c>
      <c r="F580" s="31">
        <v>1</v>
      </c>
      <c r="G580" s="31" t="str">
        <f t="shared" si="16"/>
        <v>白羊座大招_1线4号天赋1级</v>
      </c>
      <c r="H580" s="32">
        <f>INDEX(数值规划!$AH$33:$AK$42,(特技天赋!C580-1)*2+特技天赋!D580,特技天赋!E580)</f>
        <v>83</v>
      </c>
      <c r="I580" s="32">
        <f>INDEX(数值规划!$N$32:$Y$231,(((C580-1)*2+(D580-1))*4+(E580-1))*5+F580+1,(INDEX($T$3:$AI$3,B580)-1)*3+1)</f>
        <v>84</v>
      </c>
      <c r="J580" s="32">
        <f>INDEX(数值规划!$N$32:$Y$231,(((C580-1)*2+(D580-1))*4+(E580-1))*5+F580+1,(INDEX($T$3:$AI$3,B580)-1)*3+2)</f>
        <v>21</v>
      </c>
      <c r="K580" s="32">
        <f>INDEX(数值规划!$N$32:$Y$231,(((C580-1)*2+(D580-1))*4+(E580-1))*5+F580+1,(INDEX($T$3:$AI$3,B580)-1)*3+3)</f>
        <v>21</v>
      </c>
      <c r="L580" s="32">
        <f t="shared" si="17"/>
        <v>7</v>
      </c>
      <c r="M580" s="32">
        <f>INDEX(数值规划!$AL$33:$AL$42,(特技天赋!C580-1)*2+特技天赋!D580)</f>
        <v>6</v>
      </c>
      <c r="N580" s="31">
        <v>29</v>
      </c>
      <c r="Q580" s="32">
        <f>IF(特技天赋!F580&gt;0,INDEX(数值规划!$F$32:$F$63,(特技天赋!E580-1)*4+特技天赋!F580),E580)</f>
        <v>29</v>
      </c>
    </row>
    <row r="581" spans="1:17" ht="16.5" x14ac:dyDescent="0.2">
      <c r="A581" s="31">
        <v>578</v>
      </c>
      <c r="B581" s="31">
        <v>5</v>
      </c>
      <c r="C581" s="31">
        <v>5</v>
      </c>
      <c r="D581" s="31">
        <v>1</v>
      </c>
      <c r="E581" s="31">
        <v>4</v>
      </c>
      <c r="F581" s="31">
        <v>2</v>
      </c>
      <c r="G581" s="31" t="str">
        <f t="shared" ref="G581:G644" si="18">INDEX($T$4:$AI$4,B581)&amp;INDEX($T$5:$X$5,C581)&amp;"_"&amp;D581&amp;"线"&amp;E581&amp;"号天赋"&amp;IF(F581&gt;0,F581&amp;"级","解锁")</f>
        <v>白羊座大招_1线4号天赋2级</v>
      </c>
      <c r="H581" s="32">
        <f>INDEX(数值规划!$AH$33:$AK$42,(特技天赋!C581-1)*2+特技天赋!D581,特技天赋!E581)</f>
        <v>83</v>
      </c>
      <c r="I581" s="32">
        <f>INDEX(数值规划!$N$32:$Y$231,(((C581-1)*2+(D581-1))*4+(E581-1))*5+F581+1,(INDEX($T$3:$AI$3,B581)-1)*3+1)</f>
        <v>96</v>
      </c>
      <c r="J581" s="32">
        <f>INDEX(数值规划!$N$32:$Y$231,(((C581-1)*2+(D581-1))*4+(E581-1))*5+F581+1,(INDEX($T$3:$AI$3,B581)-1)*3+2)</f>
        <v>24</v>
      </c>
      <c r="K581" s="32">
        <f>INDEX(数值规划!$N$32:$Y$231,(((C581-1)*2+(D581-1))*4+(E581-1))*5+F581+1,(INDEX($T$3:$AI$3,B581)-1)*3+3)</f>
        <v>24</v>
      </c>
      <c r="L581" s="32">
        <f t="shared" ref="L581:L644" si="19">(E581-1)*2+D581</f>
        <v>7</v>
      </c>
      <c r="M581" s="32">
        <f>INDEX(数值规划!$AL$33:$AL$42,(特技天赋!C581-1)*2+特技天赋!D581)</f>
        <v>6</v>
      </c>
      <c r="N581" s="31">
        <v>43</v>
      </c>
      <c r="Q581" s="32">
        <f>IF(特技天赋!F581&gt;0,INDEX(数值规划!$F$32:$F$63,(特技天赋!E581-1)*4+特技天赋!F581),E581)</f>
        <v>43</v>
      </c>
    </row>
    <row r="582" spans="1:17" ht="16.5" x14ac:dyDescent="0.2">
      <c r="A582" s="31">
        <v>579</v>
      </c>
      <c r="B582" s="31">
        <v>5</v>
      </c>
      <c r="C582" s="31">
        <v>5</v>
      </c>
      <c r="D582" s="31">
        <v>1</v>
      </c>
      <c r="E582" s="31">
        <v>4</v>
      </c>
      <c r="F582" s="31">
        <v>3</v>
      </c>
      <c r="G582" s="31" t="str">
        <f t="shared" si="18"/>
        <v>白羊座大招_1线4号天赋3级</v>
      </c>
      <c r="H582" s="32">
        <f>INDEX(数值规划!$AH$33:$AK$42,(特技天赋!C582-1)*2+特技天赋!D582,特技天赋!E582)</f>
        <v>83</v>
      </c>
      <c r="I582" s="32">
        <f>INDEX(数值规划!$N$32:$Y$231,(((C582-1)*2+(D582-1))*4+(E582-1))*5+F582+1,(INDEX($T$3:$AI$3,B582)-1)*3+1)</f>
        <v>108</v>
      </c>
      <c r="J582" s="32">
        <f>INDEX(数值规划!$N$32:$Y$231,(((C582-1)*2+(D582-1))*4+(E582-1))*5+F582+1,(INDEX($T$3:$AI$3,B582)-1)*3+2)</f>
        <v>27</v>
      </c>
      <c r="K582" s="32">
        <f>INDEX(数值规划!$N$32:$Y$231,(((C582-1)*2+(D582-1))*4+(E582-1))*5+F582+1,(INDEX($T$3:$AI$3,B582)-1)*3+3)</f>
        <v>27</v>
      </c>
      <c r="L582" s="32">
        <f t="shared" si="19"/>
        <v>7</v>
      </c>
      <c r="M582" s="32">
        <f>INDEX(数值规划!$AL$33:$AL$42,(特技天赋!C582-1)*2+特技天赋!D582)</f>
        <v>6</v>
      </c>
      <c r="N582" s="31">
        <v>58</v>
      </c>
      <c r="Q582" s="32">
        <f>IF(特技天赋!F582&gt;0,INDEX(数值规划!$F$32:$F$63,(特技天赋!E582-1)*4+特技天赋!F582),E582)</f>
        <v>58</v>
      </c>
    </row>
    <row r="583" spans="1:17" ht="16.5" x14ac:dyDescent="0.2">
      <c r="A583" s="31">
        <v>580</v>
      </c>
      <c r="B583" s="31">
        <v>5</v>
      </c>
      <c r="C583" s="31">
        <v>5</v>
      </c>
      <c r="D583" s="31">
        <v>1</v>
      </c>
      <c r="E583" s="31">
        <v>4</v>
      </c>
      <c r="F583" s="31">
        <v>4</v>
      </c>
      <c r="G583" s="31" t="str">
        <f t="shared" si="18"/>
        <v>白羊座大招_1线4号天赋4级</v>
      </c>
      <c r="H583" s="32">
        <f>INDEX(数值规划!$AH$33:$AK$42,(特技天赋!C583-1)*2+特技天赋!D583,特技天赋!E583)</f>
        <v>83</v>
      </c>
      <c r="I583" s="32">
        <f>INDEX(数值规划!$N$32:$Y$231,(((C583-1)*2+(D583-1))*4+(E583-1))*5+F583+1,(INDEX($T$3:$AI$3,B583)-1)*3+1)</f>
        <v>120</v>
      </c>
      <c r="J583" s="32">
        <f>INDEX(数值规划!$N$32:$Y$231,(((C583-1)*2+(D583-1))*4+(E583-1))*5+F583+1,(INDEX($T$3:$AI$3,B583)-1)*3+2)</f>
        <v>30</v>
      </c>
      <c r="K583" s="32">
        <f>INDEX(数值规划!$N$32:$Y$231,(((C583-1)*2+(D583-1))*4+(E583-1))*5+F583+1,(INDEX($T$3:$AI$3,B583)-1)*3+3)</f>
        <v>30</v>
      </c>
      <c r="L583" s="32">
        <f t="shared" si="19"/>
        <v>7</v>
      </c>
      <c r="M583" s="32">
        <f>INDEX(数值规划!$AL$33:$AL$42,(特技天赋!C583-1)*2+特技天赋!D583)</f>
        <v>6</v>
      </c>
      <c r="N583" s="31">
        <v>87</v>
      </c>
      <c r="Q583" s="32">
        <f>IF(特技天赋!F583&gt;0,INDEX(数值规划!$F$32:$F$63,(特技天赋!E583-1)*4+特技天赋!F583),E583)</f>
        <v>87</v>
      </c>
    </row>
    <row r="584" spans="1:17" ht="16.5" x14ac:dyDescent="0.2">
      <c r="A584" s="31">
        <v>581</v>
      </c>
      <c r="B584" s="31">
        <v>5</v>
      </c>
      <c r="C584" s="31">
        <v>5</v>
      </c>
      <c r="D584" s="31">
        <v>2</v>
      </c>
      <c r="E584" s="31">
        <v>1</v>
      </c>
      <c r="F584" s="31">
        <v>0</v>
      </c>
      <c r="G584" s="31" t="str">
        <f t="shared" si="18"/>
        <v>白羊座大招_2线1号天赋解锁</v>
      </c>
      <c r="H584" s="32">
        <f>INDEX(数值规划!$AH$33:$AK$42,(特技天赋!C584-1)*2+特技天赋!D584,特技天赋!E584)</f>
        <v>33</v>
      </c>
      <c r="I584" s="32">
        <f>INDEX(数值规划!$N$32:$Y$231,(((C584-1)*2+(D584-1))*4+(E584-1))*5+F584+1,(INDEX($T$3:$AI$3,B584)-1)*3+1)</f>
        <v>12</v>
      </c>
      <c r="J584" s="32">
        <f>INDEX(数值规划!$N$32:$Y$231,(((C584-1)*2+(D584-1))*4+(E584-1))*5+F584+1,(INDEX($T$3:$AI$3,B584)-1)*3+2)</f>
        <v>10</v>
      </c>
      <c r="K584" s="32">
        <f>INDEX(数值规划!$N$32:$Y$231,(((C584-1)*2+(D584-1))*4+(E584-1))*5+F584+1,(INDEX($T$3:$AI$3,B584)-1)*3+3)</f>
        <v>10</v>
      </c>
      <c r="L584" s="32">
        <f t="shared" si="19"/>
        <v>2</v>
      </c>
      <c r="M584" s="32">
        <f>INDEX(数值规划!$AL$33:$AL$42,(特技天赋!C584-1)*2+特技天赋!D584)</f>
        <v>2</v>
      </c>
      <c r="N584" s="31">
        <v>1</v>
      </c>
      <c r="Q584" s="32">
        <f>IF(特技天赋!F584&gt;0,INDEX(数值规划!$F$32:$F$63,(特技天赋!E584-1)*4+特技天赋!F584),E584)</f>
        <v>1</v>
      </c>
    </row>
    <row r="585" spans="1:17" ht="16.5" x14ac:dyDescent="0.2">
      <c r="A585" s="31">
        <v>582</v>
      </c>
      <c r="B585" s="31">
        <v>5</v>
      </c>
      <c r="C585" s="31">
        <v>5</v>
      </c>
      <c r="D585" s="31">
        <v>2</v>
      </c>
      <c r="E585" s="31">
        <v>1</v>
      </c>
      <c r="F585" s="31">
        <v>1</v>
      </c>
      <c r="G585" s="31" t="str">
        <f t="shared" si="18"/>
        <v>白羊座大招_2线1号天赋1级</v>
      </c>
      <c r="H585" s="32">
        <f>INDEX(数值规划!$AH$33:$AK$42,(特技天赋!C585-1)*2+特技天赋!D585,特技天赋!E585)</f>
        <v>33</v>
      </c>
      <c r="I585" s="32">
        <f>INDEX(数值规划!$N$32:$Y$231,(((C585-1)*2+(D585-1))*4+(E585-1))*5+F585+1,(INDEX($T$3:$AI$3,B585)-1)*3+1)</f>
        <v>18</v>
      </c>
      <c r="J585" s="32">
        <f>INDEX(数值规划!$N$32:$Y$231,(((C585-1)*2+(D585-1))*4+(E585-1))*5+F585+1,(INDEX($T$3:$AI$3,B585)-1)*3+2)</f>
        <v>15</v>
      </c>
      <c r="K585" s="32">
        <f>INDEX(数值规划!$N$32:$Y$231,(((C585-1)*2+(D585-1))*4+(E585-1))*5+F585+1,(INDEX($T$3:$AI$3,B585)-1)*3+3)</f>
        <v>15</v>
      </c>
      <c r="L585" s="32">
        <f t="shared" si="19"/>
        <v>2</v>
      </c>
      <c r="M585" s="32">
        <f>INDEX(数值规划!$AL$33:$AL$42,(特技天赋!C585-1)*2+特技天赋!D585)</f>
        <v>2</v>
      </c>
      <c r="N585" s="31">
        <v>19</v>
      </c>
      <c r="Q585" s="32">
        <f>IF(特技天赋!F585&gt;0,INDEX(数值规划!$F$32:$F$63,(特技天赋!E585-1)*4+特技天赋!F585),E585)</f>
        <v>19</v>
      </c>
    </row>
    <row r="586" spans="1:17" ht="16.5" x14ac:dyDescent="0.2">
      <c r="A586" s="31">
        <v>583</v>
      </c>
      <c r="B586" s="31">
        <v>5</v>
      </c>
      <c r="C586" s="31">
        <v>5</v>
      </c>
      <c r="D586" s="31">
        <v>2</v>
      </c>
      <c r="E586" s="31">
        <v>1</v>
      </c>
      <c r="F586" s="31">
        <v>2</v>
      </c>
      <c r="G586" s="31" t="str">
        <f t="shared" si="18"/>
        <v>白羊座大招_2线1号天赋2级</v>
      </c>
      <c r="H586" s="32">
        <f>INDEX(数值规划!$AH$33:$AK$42,(特技天赋!C586-1)*2+特技天赋!D586,特技天赋!E586)</f>
        <v>33</v>
      </c>
      <c r="I586" s="32">
        <f>INDEX(数值规划!$N$32:$Y$231,(((C586-1)*2+(D586-1))*4+(E586-1))*5+F586+1,(INDEX($T$3:$AI$3,B586)-1)*3+1)</f>
        <v>24</v>
      </c>
      <c r="J586" s="32">
        <f>INDEX(数值规划!$N$32:$Y$231,(((C586-1)*2+(D586-1))*4+(E586-1))*5+F586+1,(INDEX($T$3:$AI$3,B586)-1)*3+2)</f>
        <v>20</v>
      </c>
      <c r="K586" s="32">
        <f>INDEX(数值规划!$N$32:$Y$231,(((C586-1)*2+(D586-1))*4+(E586-1))*5+F586+1,(INDEX($T$3:$AI$3,B586)-1)*3+3)</f>
        <v>20</v>
      </c>
      <c r="L586" s="32">
        <f t="shared" si="19"/>
        <v>2</v>
      </c>
      <c r="M586" s="32">
        <f>INDEX(数值规划!$AL$33:$AL$42,(特技天赋!C586-1)*2+特技天赋!D586)</f>
        <v>2</v>
      </c>
      <c r="N586" s="31">
        <v>29</v>
      </c>
      <c r="Q586" s="32">
        <f>IF(特技天赋!F586&gt;0,INDEX(数值规划!$F$32:$F$63,(特技天赋!E586-1)*4+特技天赋!F586),E586)</f>
        <v>29</v>
      </c>
    </row>
    <row r="587" spans="1:17" ht="16.5" x14ac:dyDescent="0.2">
      <c r="A587" s="31">
        <v>584</v>
      </c>
      <c r="B587" s="31">
        <v>5</v>
      </c>
      <c r="C587" s="31">
        <v>5</v>
      </c>
      <c r="D587" s="31">
        <v>2</v>
      </c>
      <c r="E587" s="31">
        <v>1</v>
      </c>
      <c r="F587" s="31">
        <v>3</v>
      </c>
      <c r="G587" s="31" t="str">
        <f t="shared" si="18"/>
        <v>白羊座大招_2线1号天赋3级</v>
      </c>
      <c r="H587" s="32">
        <f>INDEX(数值规划!$AH$33:$AK$42,(特技天赋!C587-1)*2+特技天赋!D587,特技天赋!E587)</f>
        <v>33</v>
      </c>
      <c r="I587" s="32">
        <f>INDEX(数值规划!$N$32:$Y$231,(((C587-1)*2+(D587-1))*4+(E587-1))*5+F587+1,(INDEX($T$3:$AI$3,B587)-1)*3+1)</f>
        <v>30</v>
      </c>
      <c r="J587" s="32">
        <f>INDEX(数值规划!$N$32:$Y$231,(((C587-1)*2+(D587-1))*4+(E587-1))*5+F587+1,(INDEX($T$3:$AI$3,B587)-1)*3+2)</f>
        <v>25</v>
      </c>
      <c r="K587" s="32">
        <f>INDEX(数值规划!$N$32:$Y$231,(((C587-1)*2+(D587-1))*4+(E587-1))*5+F587+1,(INDEX($T$3:$AI$3,B587)-1)*3+3)</f>
        <v>25</v>
      </c>
      <c r="L587" s="32">
        <f t="shared" si="19"/>
        <v>2</v>
      </c>
      <c r="M587" s="32">
        <f>INDEX(数值规划!$AL$33:$AL$42,(特技天赋!C587-1)*2+特技天赋!D587)</f>
        <v>2</v>
      </c>
      <c r="N587" s="31">
        <v>38</v>
      </c>
      <c r="Q587" s="32">
        <f>IF(特技天赋!F587&gt;0,INDEX(数值规划!$F$32:$F$63,(特技天赋!E587-1)*4+特技天赋!F587),E587)</f>
        <v>38</v>
      </c>
    </row>
    <row r="588" spans="1:17" ht="16.5" x14ac:dyDescent="0.2">
      <c r="A588" s="31">
        <v>585</v>
      </c>
      <c r="B588" s="31">
        <v>5</v>
      </c>
      <c r="C588" s="31">
        <v>5</v>
      </c>
      <c r="D588" s="31">
        <v>2</v>
      </c>
      <c r="E588" s="31">
        <v>1</v>
      </c>
      <c r="F588" s="31">
        <v>4</v>
      </c>
      <c r="G588" s="31" t="str">
        <f t="shared" si="18"/>
        <v>白羊座大招_2线1号天赋4级</v>
      </c>
      <c r="H588" s="32">
        <f>INDEX(数值规划!$AH$33:$AK$42,(特技天赋!C588-1)*2+特技天赋!D588,特技天赋!E588)</f>
        <v>33</v>
      </c>
      <c r="I588" s="32">
        <f>INDEX(数值规划!$N$32:$Y$231,(((C588-1)*2+(D588-1))*4+(E588-1))*5+F588+1,(INDEX($T$3:$AI$3,B588)-1)*3+1)</f>
        <v>36</v>
      </c>
      <c r="J588" s="32">
        <f>INDEX(数值规划!$N$32:$Y$231,(((C588-1)*2+(D588-1))*4+(E588-1))*5+F588+1,(INDEX($T$3:$AI$3,B588)-1)*3+2)</f>
        <v>30</v>
      </c>
      <c r="K588" s="32">
        <f>INDEX(数值规划!$N$32:$Y$231,(((C588-1)*2+(D588-1))*4+(E588-1))*5+F588+1,(INDEX($T$3:$AI$3,B588)-1)*3+3)</f>
        <v>30</v>
      </c>
      <c r="L588" s="32">
        <f t="shared" si="19"/>
        <v>2</v>
      </c>
      <c r="M588" s="32">
        <f>INDEX(数值规划!$AL$33:$AL$42,(特技天赋!C588-1)*2+特技天赋!D588)</f>
        <v>2</v>
      </c>
      <c r="N588" s="31">
        <v>58</v>
      </c>
      <c r="Q588" s="32">
        <f>IF(特技天赋!F588&gt;0,INDEX(数值规划!$F$32:$F$63,(特技天赋!E588-1)*4+特技天赋!F588),E588)</f>
        <v>58</v>
      </c>
    </row>
    <row r="589" spans="1:17" ht="16.5" x14ac:dyDescent="0.2">
      <c r="A589" s="31">
        <v>586</v>
      </c>
      <c r="B589" s="31">
        <v>5</v>
      </c>
      <c r="C589" s="31">
        <v>5</v>
      </c>
      <c r="D589" s="31">
        <v>2</v>
      </c>
      <c r="E589" s="31">
        <v>2</v>
      </c>
      <c r="F589" s="31">
        <v>0</v>
      </c>
      <c r="G589" s="31" t="str">
        <f t="shared" si="18"/>
        <v>白羊座大招_2线2号天赋解锁</v>
      </c>
      <c r="H589" s="32">
        <f>INDEX(数值规划!$AH$33:$AK$42,(特技天赋!C589-1)*2+特技天赋!D589,特技天赋!E589)</f>
        <v>53</v>
      </c>
      <c r="I589" s="32">
        <f>INDEX(数值规划!$N$32:$Y$231,(((C589-1)*2+(D589-1))*4+(E589-1))*5+F589+1,(INDEX($T$3:$AI$3,B589)-1)*3+1)</f>
        <v>18</v>
      </c>
      <c r="J589" s="32">
        <f>INDEX(数值规划!$N$32:$Y$231,(((C589-1)*2+(D589-1))*4+(E589-1))*5+F589+1,(INDEX($T$3:$AI$3,B589)-1)*3+2)</f>
        <v>15</v>
      </c>
      <c r="K589" s="32">
        <f>INDEX(数值规划!$N$32:$Y$231,(((C589-1)*2+(D589-1))*4+(E589-1))*5+F589+1,(INDEX($T$3:$AI$3,B589)-1)*3+3)</f>
        <v>15</v>
      </c>
      <c r="L589" s="32">
        <f t="shared" si="19"/>
        <v>4</v>
      </c>
      <c r="M589" s="32">
        <f>INDEX(数值规划!$AL$33:$AL$42,(特技天赋!C589-1)*2+特技天赋!D589)</f>
        <v>2</v>
      </c>
      <c r="N589" s="31">
        <v>2</v>
      </c>
      <c r="Q589" s="32">
        <f>IF(特技天赋!F589&gt;0,INDEX(数值规划!$F$32:$F$63,(特技天赋!E589-1)*4+特技天赋!F589),E589)</f>
        <v>2</v>
      </c>
    </row>
    <row r="590" spans="1:17" ht="16.5" x14ac:dyDescent="0.2">
      <c r="A590" s="31">
        <v>587</v>
      </c>
      <c r="B590" s="31">
        <v>5</v>
      </c>
      <c r="C590" s="31">
        <v>5</v>
      </c>
      <c r="D590" s="31">
        <v>2</v>
      </c>
      <c r="E590" s="31">
        <v>2</v>
      </c>
      <c r="F590" s="31">
        <v>1</v>
      </c>
      <c r="G590" s="31" t="str">
        <f t="shared" si="18"/>
        <v>白羊座大招_2线2号天赋1级</v>
      </c>
      <c r="H590" s="32">
        <f>INDEX(数值规划!$AH$33:$AK$42,(特技天赋!C590-1)*2+特技天赋!D590,特技天赋!E590)</f>
        <v>53</v>
      </c>
      <c r="I590" s="32">
        <f>INDEX(数值规划!$N$32:$Y$231,(((C590-1)*2+(D590-1))*4+(E590-1))*5+F590+1,(INDEX($T$3:$AI$3,B590)-1)*3+1)</f>
        <v>24</v>
      </c>
      <c r="J590" s="32">
        <f>INDEX(数值规划!$N$32:$Y$231,(((C590-1)*2+(D590-1))*4+(E590-1))*5+F590+1,(INDEX($T$3:$AI$3,B590)-1)*3+2)</f>
        <v>20</v>
      </c>
      <c r="K590" s="32">
        <f>INDEX(数值规划!$N$32:$Y$231,(((C590-1)*2+(D590-1))*4+(E590-1))*5+F590+1,(INDEX($T$3:$AI$3,B590)-1)*3+3)</f>
        <v>20</v>
      </c>
      <c r="L590" s="32">
        <f t="shared" si="19"/>
        <v>4</v>
      </c>
      <c r="M590" s="32">
        <f>INDEX(数值规划!$AL$33:$AL$42,(特技天赋!C590-1)*2+特技天赋!D590)</f>
        <v>2</v>
      </c>
      <c r="N590" s="31">
        <v>24</v>
      </c>
      <c r="Q590" s="32">
        <f>IF(特技天赋!F590&gt;0,INDEX(数值规划!$F$32:$F$63,(特技天赋!E590-1)*4+特技天赋!F590),E590)</f>
        <v>24</v>
      </c>
    </row>
    <row r="591" spans="1:17" ht="16.5" x14ac:dyDescent="0.2">
      <c r="A591" s="31">
        <v>588</v>
      </c>
      <c r="B591" s="31">
        <v>5</v>
      </c>
      <c r="C591" s="31">
        <v>5</v>
      </c>
      <c r="D591" s="31">
        <v>2</v>
      </c>
      <c r="E591" s="31">
        <v>2</v>
      </c>
      <c r="F591" s="31">
        <v>2</v>
      </c>
      <c r="G591" s="31" t="str">
        <f t="shared" si="18"/>
        <v>白羊座大招_2线2号天赋2级</v>
      </c>
      <c r="H591" s="32">
        <f>INDEX(数值规划!$AH$33:$AK$42,(特技天赋!C591-1)*2+特技天赋!D591,特技天赋!E591)</f>
        <v>53</v>
      </c>
      <c r="I591" s="32">
        <f>INDEX(数值规划!$N$32:$Y$231,(((C591-1)*2+(D591-1))*4+(E591-1))*5+F591+1,(INDEX($T$3:$AI$3,B591)-1)*3+1)</f>
        <v>30</v>
      </c>
      <c r="J591" s="32">
        <f>INDEX(数值规划!$N$32:$Y$231,(((C591-1)*2+(D591-1))*4+(E591-1))*5+F591+1,(INDEX($T$3:$AI$3,B591)-1)*3+2)</f>
        <v>25</v>
      </c>
      <c r="K591" s="32">
        <f>INDEX(数值规划!$N$32:$Y$231,(((C591-1)*2+(D591-1))*4+(E591-1))*5+F591+1,(INDEX($T$3:$AI$3,B591)-1)*3+3)</f>
        <v>25</v>
      </c>
      <c r="L591" s="32">
        <f t="shared" si="19"/>
        <v>4</v>
      </c>
      <c r="M591" s="32">
        <f>INDEX(数值规划!$AL$33:$AL$42,(特技天赋!C591-1)*2+特技天赋!D591)</f>
        <v>2</v>
      </c>
      <c r="N591" s="31">
        <v>36</v>
      </c>
      <c r="Q591" s="32">
        <f>IF(特技天赋!F591&gt;0,INDEX(数值规划!$F$32:$F$63,(特技天赋!E591-1)*4+特技天赋!F591),E591)</f>
        <v>36</v>
      </c>
    </row>
    <row r="592" spans="1:17" ht="16.5" x14ac:dyDescent="0.2">
      <c r="A592" s="31">
        <v>589</v>
      </c>
      <c r="B592" s="31">
        <v>5</v>
      </c>
      <c r="C592" s="31">
        <v>5</v>
      </c>
      <c r="D592" s="31">
        <v>2</v>
      </c>
      <c r="E592" s="31">
        <v>2</v>
      </c>
      <c r="F592" s="31">
        <v>3</v>
      </c>
      <c r="G592" s="31" t="str">
        <f t="shared" si="18"/>
        <v>白羊座大招_2线2号天赋3级</v>
      </c>
      <c r="H592" s="32">
        <f>INDEX(数值规划!$AH$33:$AK$42,(特技天赋!C592-1)*2+特技天赋!D592,特技天赋!E592)</f>
        <v>53</v>
      </c>
      <c r="I592" s="32">
        <f>INDEX(数值规划!$N$32:$Y$231,(((C592-1)*2+(D592-1))*4+(E592-1))*5+F592+1,(INDEX($T$3:$AI$3,B592)-1)*3+1)</f>
        <v>36</v>
      </c>
      <c r="J592" s="32">
        <f>INDEX(数值规划!$N$32:$Y$231,(((C592-1)*2+(D592-1))*4+(E592-1))*5+F592+1,(INDEX($T$3:$AI$3,B592)-1)*3+2)</f>
        <v>30</v>
      </c>
      <c r="K592" s="32">
        <f>INDEX(数值规划!$N$32:$Y$231,(((C592-1)*2+(D592-1))*4+(E592-1))*5+F592+1,(INDEX($T$3:$AI$3,B592)-1)*3+3)</f>
        <v>30</v>
      </c>
      <c r="L592" s="32">
        <f t="shared" si="19"/>
        <v>4</v>
      </c>
      <c r="M592" s="32">
        <f>INDEX(数值规划!$AL$33:$AL$42,(特技天赋!C592-1)*2+特技天赋!D592)</f>
        <v>2</v>
      </c>
      <c r="N592" s="31">
        <v>48</v>
      </c>
      <c r="Q592" s="32">
        <f>IF(特技天赋!F592&gt;0,INDEX(数值规划!$F$32:$F$63,(特技天赋!E592-1)*4+特技天赋!F592),E592)</f>
        <v>48</v>
      </c>
    </row>
    <row r="593" spans="1:17" ht="16.5" x14ac:dyDescent="0.2">
      <c r="A593" s="31">
        <v>590</v>
      </c>
      <c r="B593" s="31">
        <v>5</v>
      </c>
      <c r="C593" s="31">
        <v>5</v>
      </c>
      <c r="D593" s="31">
        <v>2</v>
      </c>
      <c r="E593" s="31">
        <v>2</v>
      </c>
      <c r="F593" s="31">
        <v>4</v>
      </c>
      <c r="G593" s="31" t="str">
        <f t="shared" si="18"/>
        <v>白羊座大招_2线2号天赋4级</v>
      </c>
      <c r="H593" s="32">
        <f>INDEX(数值规划!$AH$33:$AK$42,(特技天赋!C593-1)*2+特技天赋!D593,特技天赋!E593)</f>
        <v>53</v>
      </c>
      <c r="I593" s="32">
        <f>INDEX(数值规划!$N$32:$Y$231,(((C593-1)*2+(D593-1))*4+(E593-1))*5+F593+1,(INDEX($T$3:$AI$3,B593)-1)*3+1)</f>
        <v>42</v>
      </c>
      <c r="J593" s="32">
        <f>INDEX(数值规划!$N$32:$Y$231,(((C593-1)*2+(D593-1))*4+(E593-1))*5+F593+1,(INDEX($T$3:$AI$3,B593)-1)*3+2)</f>
        <v>35</v>
      </c>
      <c r="K593" s="32">
        <f>INDEX(数值规划!$N$32:$Y$231,(((C593-1)*2+(D593-1))*4+(E593-1))*5+F593+1,(INDEX($T$3:$AI$3,B593)-1)*3+3)</f>
        <v>35</v>
      </c>
      <c r="L593" s="32">
        <f t="shared" si="19"/>
        <v>4</v>
      </c>
      <c r="M593" s="32">
        <f>INDEX(数值规划!$AL$33:$AL$42,(特技天赋!C593-1)*2+特技天赋!D593)</f>
        <v>2</v>
      </c>
      <c r="N593" s="31">
        <v>72</v>
      </c>
      <c r="Q593" s="32">
        <f>IF(特技天赋!F593&gt;0,INDEX(数值规划!$F$32:$F$63,(特技天赋!E593-1)*4+特技天赋!F593),E593)</f>
        <v>72</v>
      </c>
    </row>
    <row r="594" spans="1:17" ht="16.5" x14ac:dyDescent="0.2">
      <c r="A594" s="31">
        <v>591</v>
      </c>
      <c r="B594" s="31">
        <v>5</v>
      </c>
      <c r="C594" s="31">
        <v>5</v>
      </c>
      <c r="D594" s="31">
        <v>2</v>
      </c>
      <c r="E594" s="31">
        <v>3</v>
      </c>
      <c r="F594" s="31">
        <v>0</v>
      </c>
      <c r="G594" s="31" t="str">
        <f t="shared" si="18"/>
        <v>白羊座大招_2线3号天赋解锁</v>
      </c>
      <c r="H594" s="32">
        <f>INDEX(数值规划!$AH$33:$AK$42,(特技天赋!C594-1)*2+特技天赋!D594,特技天赋!E594)</f>
        <v>73</v>
      </c>
      <c r="I594" s="32">
        <f>INDEX(数值规划!$N$32:$Y$231,(((C594-1)*2+(D594-1))*4+(E594-1))*5+F594+1,(INDEX($T$3:$AI$3,B594)-1)*3+1)</f>
        <v>27</v>
      </c>
      <c r="J594" s="32">
        <f>INDEX(数值规划!$N$32:$Y$231,(((C594-1)*2+(D594-1))*4+(E594-1))*5+F594+1,(INDEX($T$3:$AI$3,B594)-1)*3+2)</f>
        <v>23</v>
      </c>
      <c r="K594" s="32">
        <f>INDEX(数值规划!$N$32:$Y$231,(((C594-1)*2+(D594-1))*4+(E594-1))*5+F594+1,(INDEX($T$3:$AI$3,B594)-1)*3+3)</f>
        <v>23</v>
      </c>
      <c r="L594" s="32">
        <f t="shared" si="19"/>
        <v>6</v>
      </c>
      <c r="M594" s="32">
        <f>INDEX(数值规划!$AL$33:$AL$42,(特技天赋!C594-1)*2+特技天赋!D594)</f>
        <v>2</v>
      </c>
      <c r="N594" s="31">
        <v>3</v>
      </c>
      <c r="Q594" s="32">
        <f>IF(特技天赋!F594&gt;0,INDEX(数值规划!$F$32:$F$63,(特技天赋!E594-1)*4+特技天赋!F594),E594)</f>
        <v>3</v>
      </c>
    </row>
    <row r="595" spans="1:17" ht="16.5" x14ac:dyDescent="0.2">
      <c r="A595" s="31">
        <v>592</v>
      </c>
      <c r="B595" s="31">
        <v>5</v>
      </c>
      <c r="C595" s="31">
        <v>5</v>
      </c>
      <c r="D595" s="31">
        <v>2</v>
      </c>
      <c r="E595" s="31">
        <v>3</v>
      </c>
      <c r="F595" s="31">
        <v>1</v>
      </c>
      <c r="G595" s="31" t="str">
        <f t="shared" si="18"/>
        <v>白羊座大招_2线3号天赋1级</v>
      </c>
      <c r="H595" s="32">
        <f>INDEX(数值规划!$AH$33:$AK$42,(特技天赋!C595-1)*2+特技天赋!D595,特技天赋!E595)</f>
        <v>73</v>
      </c>
      <c r="I595" s="32">
        <f>INDEX(数值规划!$N$32:$Y$231,(((C595-1)*2+(D595-1))*4+(E595-1))*5+F595+1,(INDEX($T$3:$AI$3,B595)-1)*3+1)</f>
        <v>33</v>
      </c>
      <c r="J595" s="32">
        <f>INDEX(数值规划!$N$32:$Y$231,(((C595-1)*2+(D595-1))*4+(E595-1))*5+F595+1,(INDEX($T$3:$AI$3,B595)-1)*3+2)</f>
        <v>28</v>
      </c>
      <c r="K595" s="32">
        <f>INDEX(数值规划!$N$32:$Y$231,(((C595-1)*2+(D595-1))*4+(E595-1))*5+F595+1,(INDEX($T$3:$AI$3,B595)-1)*3+3)</f>
        <v>28</v>
      </c>
      <c r="L595" s="32">
        <f t="shared" si="19"/>
        <v>6</v>
      </c>
      <c r="M595" s="32">
        <f>INDEX(数值规划!$AL$33:$AL$42,(特技天赋!C595-1)*2+特技天赋!D595)</f>
        <v>2</v>
      </c>
      <c r="N595" s="31">
        <v>29</v>
      </c>
      <c r="Q595" s="32">
        <f>IF(特技天赋!F595&gt;0,INDEX(数值规划!$F$32:$F$63,(特技天赋!E595-1)*4+特技天赋!F595),E595)</f>
        <v>29</v>
      </c>
    </row>
    <row r="596" spans="1:17" ht="16.5" x14ac:dyDescent="0.2">
      <c r="A596" s="31">
        <v>593</v>
      </c>
      <c r="B596" s="31">
        <v>5</v>
      </c>
      <c r="C596" s="31">
        <v>5</v>
      </c>
      <c r="D596" s="31">
        <v>2</v>
      </c>
      <c r="E596" s="31">
        <v>3</v>
      </c>
      <c r="F596" s="31">
        <v>2</v>
      </c>
      <c r="G596" s="31" t="str">
        <f t="shared" si="18"/>
        <v>白羊座大招_2线3号天赋2级</v>
      </c>
      <c r="H596" s="32">
        <f>INDEX(数值规划!$AH$33:$AK$42,(特技天赋!C596-1)*2+特技天赋!D596,特技天赋!E596)</f>
        <v>73</v>
      </c>
      <c r="I596" s="32">
        <f>INDEX(数值规划!$N$32:$Y$231,(((C596-1)*2+(D596-1))*4+(E596-1))*5+F596+1,(INDEX($T$3:$AI$3,B596)-1)*3+1)</f>
        <v>39</v>
      </c>
      <c r="J596" s="32">
        <f>INDEX(数值规划!$N$32:$Y$231,(((C596-1)*2+(D596-1))*4+(E596-1))*5+F596+1,(INDEX($T$3:$AI$3,B596)-1)*3+2)</f>
        <v>33</v>
      </c>
      <c r="K596" s="32">
        <f>INDEX(数值规划!$N$32:$Y$231,(((C596-1)*2+(D596-1))*4+(E596-1))*5+F596+1,(INDEX($T$3:$AI$3,B596)-1)*3+3)</f>
        <v>33</v>
      </c>
      <c r="L596" s="32">
        <f t="shared" si="19"/>
        <v>6</v>
      </c>
      <c r="M596" s="32">
        <f>INDEX(数值规划!$AL$33:$AL$42,(特技天赋!C596-1)*2+特技天赋!D596)</f>
        <v>2</v>
      </c>
      <c r="N596" s="31">
        <v>43</v>
      </c>
      <c r="Q596" s="32">
        <f>IF(特技天赋!F596&gt;0,INDEX(数值规划!$F$32:$F$63,(特技天赋!E596-1)*4+特技天赋!F596),E596)</f>
        <v>43</v>
      </c>
    </row>
    <row r="597" spans="1:17" ht="16.5" x14ac:dyDescent="0.2">
      <c r="A597" s="31">
        <v>594</v>
      </c>
      <c r="B597" s="31">
        <v>5</v>
      </c>
      <c r="C597" s="31">
        <v>5</v>
      </c>
      <c r="D597" s="31">
        <v>2</v>
      </c>
      <c r="E597" s="31">
        <v>3</v>
      </c>
      <c r="F597" s="31">
        <v>3</v>
      </c>
      <c r="G597" s="31" t="str">
        <f t="shared" si="18"/>
        <v>白羊座大招_2线3号天赋3级</v>
      </c>
      <c r="H597" s="32">
        <f>INDEX(数值规划!$AH$33:$AK$42,(特技天赋!C597-1)*2+特技天赋!D597,特技天赋!E597)</f>
        <v>73</v>
      </c>
      <c r="I597" s="32">
        <f>INDEX(数值规划!$N$32:$Y$231,(((C597-1)*2+(D597-1))*4+(E597-1))*5+F597+1,(INDEX($T$3:$AI$3,B597)-1)*3+1)</f>
        <v>45</v>
      </c>
      <c r="J597" s="32">
        <f>INDEX(数值规划!$N$32:$Y$231,(((C597-1)*2+(D597-1))*4+(E597-1))*5+F597+1,(INDEX($T$3:$AI$3,B597)-1)*3+2)</f>
        <v>38</v>
      </c>
      <c r="K597" s="32">
        <f>INDEX(数值规划!$N$32:$Y$231,(((C597-1)*2+(D597-1))*4+(E597-1))*5+F597+1,(INDEX($T$3:$AI$3,B597)-1)*3+3)</f>
        <v>38</v>
      </c>
      <c r="L597" s="32">
        <f t="shared" si="19"/>
        <v>6</v>
      </c>
      <c r="M597" s="32">
        <f>INDEX(数值规划!$AL$33:$AL$42,(特技天赋!C597-1)*2+特技天赋!D597)</f>
        <v>2</v>
      </c>
      <c r="N597" s="31">
        <v>58</v>
      </c>
      <c r="Q597" s="32">
        <f>IF(特技天赋!F597&gt;0,INDEX(数值规划!$F$32:$F$63,(特技天赋!E597-1)*4+特技天赋!F597),E597)</f>
        <v>58</v>
      </c>
    </row>
    <row r="598" spans="1:17" ht="16.5" x14ac:dyDescent="0.2">
      <c r="A598" s="31">
        <v>595</v>
      </c>
      <c r="B598" s="31">
        <v>5</v>
      </c>
      <c r="C598" s="31">
        <v>5</v>
      </c>
      <c r="D598" s="31">
        <v>2</v>
      </c>
      <c r="E598" s="31">
        <v>3</v>
      </c>
      <c r="F598" s="31">
        <v>4</v>
      </c>
      <c r="G598" s="31" t="str">
        <f t="shared" si="18"/>
        <v>白羊座大招_2线3号天赋4级</v>
      </c>
      <c r="H598" s="32">
        <f>INDEX(数值规划!$AH$33:$AK$42,(特技天赋!C598-1)*2+特技天赋!D598,特技天赋!E598)</f>
        <v>73</v>
      </c>
      <c r="I598" s="32">
        <f>INDEX(数值规划!$N$32:$Y$231,(((C598-1)*2+(D598-1))*4+(E598-1))*5+F598+1,(INDEX($T$3:$AI$3,B598)-1)*3+1)</f>
        <v>51</v>
      </c>
      <c r="J598" s="32">
        <f>INDEX(数值规划!$N$32:$Y$231,(((C598-1)*2+(D598-1))*4+(E598-1))*5+F598+1,(INDEX($T$3:$AI$3,B598)-1)*3+2)</f>
        <v>43</v>
      </c>
      <c r="K598" s="32">
        <f>INDEX(数值规划!$N$32:$Y$231,(((C598-1)*2+(D598-1))*4+(E598-1))*5+F598+1,(INDEX($T$3:$AI$3,B598)-1)*3+3)</f>
        <v>43</v>
      </c>
      <c r="L598" s="32">
        <f t="shared" si="19"/>
        <v>6</v>
      </c>
      <c r="M598" s="32">
        <f>INDEX(数值规划!$AL$33:$AL$42,(特技天赋!C598-1)*2+特技天赋!D598)</f>
        <v>2</v>
      </c>
      <c r="N598" s="31">
        <v>87</v>
      </c>
      <c r="Q598" s="32">
        <f>IF(特技天赋!F598&gt;0,INDEX(数值规划!$F$32:$F$63,(特技天赋!E598-1)*4+特技天赋!F598),E598)</f>
        <v>87</v>
      </c>
    </row>
    <row r="599" spans="1:17" ht="16.5" x14ac:dyDescent="0.2">
      <c r="A599" s="31">
        <v>596</v>
      </c>
      <c r="B599" s="31">
        <v>5</v>
      </c>
      <c r="C599" s="31">
        <v>5</v>
      </c>
      <c r="D599" s="31">
        <v>2</v>
      </c>
      <c r="E599" s="31">
        <v>4</v>
      </c>
      <c r="F599" s="31">
        <v>0</v>
      </c>
      <c r="G599" s="31" t="str">
        <f t="shared" si="18"/>
        <v>白羊座大招_2线4号天赋解锁</v>
      </c>
      <c r="H599" s="32">
        <f>INDEX(数值规划!$AH$33:$AK$42,(特技天赋!C599-1)*2+特技天赋!D599,特技天赋!E599)</f>
        <v>93</v>
      </c>
      <c r="I599" s="32">
        <f>INDEX(数值规划!$N$32:$Y$231,(((C599-1)*2+(D599-1))*4+(E599-1))*5+F599+1,(INDEX($T$3:$AI$3,B599)-1)*3+1)</f>
        <v>36</v>
      </c>
      <c r="J599" s="32">
        <f>INDEX(数值规划!$N$32:$Y$231,(((C599-1)*2+(D599-1))*4+(E599-1))*5+F599+1,(INDEX($T$3:$AI$3,B599)-1)*3+2)</f>
        <v>30</v>
      </c>
      <c r="K599" s="32">
        <f>INDEX(数值规划!$N$32:$Y$231,(((C599-1)*2+(D599-1))*4+(E599-1))*5+F599+1,(INDEX($T$3:$AI$3,B599)-1)*3+3)</f>
        <v>30</v>
      </c>
      <c r="L599" s="32">
        <f t="shared" si="19"/>
        <v>8</v>
      </c>
      <c r="M599" s="32">
        <f>INDEX(数值规划!$AL$33:$AL$42,(特技天赋!C599-1)*2+特技天赋!D599)</f>
        <v>2</v>
      </c>
      <c r="N599" s="31">
        <v>4</v>
      </c>
      <c r="Q599" s="32">
        <f>IF(特技天赋!F599&gt;0,INDEX(数值规划!$F$32:$F$63,(特技天赋!E599-1)*4+特技天赋!F599),E599)</f>
        <v>4</v>
      </c>
    </row>
    <row r="600" spans="1:17" ht="16.5" x14ac:dyDescent="0.2">
      <c r="A600" s="31">
        <v>597</v>
      </c>
      <c r="B600" s="31">
        <v>5</v>
      </c>
      <c r="C600" s="31">
        <v>5</v>
      </c>
      <c r="D600" s="31">
        <v>2</v>
      </c>
      <c r="E600" s="31">
        <v>4</v>
      </c>
      <c r="F600" s="31">
        <v>1</v>
      </c>
      <c r="G600" s="31" t="str">
        <f t="shared" si="18"/>
        <v>白羊座大招_2线4号天赋1级</v>
      </c>
      <c r="H600" s="32">
        <f>INDEX(数值规划!$AH$33:$AK$42,(特技天赋!C600-1)*2+特技天赋!D600,特技天赋!E600)</f>
        <v>93</v>
      </c>
      <c r="I600" s="32">
        <f>INDEX(数值规划!$N$32:$Y$231,(((C600-1)*2+(D600-1))*4+(E600-1))*5+F600+1,(INDEX($T$3:$AI$3,B600)-1)*3+1)</f>
        <v>42</v>
      </c>
      <c r="J600" s="32">
        <f>INDEX(数值规划!$N$32:$Y$231,(((C600-1)*2+(D600-1))*4+(E600-1))*5+F600+1,(INDEX($T$3:$AI$3,B600)-1)*3+2)</f>
        <v>35</v>
      </c>
      <c r="K600" s="32">
        <f>INDEX(数值规划!$N$32:$Y$231,(((C600-1)*2+(D600-1))*4+(E600-1))*5+F600+1,(INDEX($T$3:$AI$3,B600)-1)*3+3)</f>
        <v>35</v>
      </c>
      <c r="L600" s="32">
        <f t="shared" si="19"/>
        <v>8</v>
      </c>
      <c r="M600" s="32">
        <f>INDEX(数值规划!$AL$33:$AL$42,(特技天赋!C600-1)*2+特技天赋!D600)</f>
        <v>2</v>
      </c>
      <c r="N600" s="31">
        <v>29</v>
      </c>
      <c r="Q600" s="32">
        <f>IF(特技天赋!F600&gt;0,INDEX(数值规划!$F$32:$F$63,(特技天赋!E600-1)*4+特技天赋!F600),E600)</f>
        <v>29</v>
      </c>
    </row>
    <row r="601" spans="1:17" ht="16.5" x14ac:dyDescent="0.2">
      <c r="A601" s="31">
        <v>598</v>
      </c>
      <c r="B601" s="31">
        <v>5</v>
      </c>
      <c r="C601" s="31">
        <v>5</v>
      </c>
      <c r="D601" s="31">
        <v>2</v>
      </c>
      <c r="E601" s="31">
        <v>4</v>
      </c>
      <c r="F601" s="31">
        <v>2</v>
      </c>
      <c r="G601" s="31" t="str">
        <f t="shared" si="18"/>
        <v>白羊座大招_2线4号天赋2级</v>
      </c>
      <c r="H601" s="32">
        <f>INDEX(数值规划!$AH$33:$AK$42,(特技天赋!C601-1)*2+特技天赋!D601,特技天赋!E601)</f>
        <v>93</v>
      </c>
      <c r="I601" s="32">
        <f>INDEX(数值规划!$N$32:$Y$231,(((C601-1)*2+(D601-1))*4+(E601-1))*5+F601+1,(INDEX($T$3:$AI$3,B601)-1)*3+1)</f>
        <v>48</v>
      </c>
      <c r="J601" s="32">
        <f>INDEX(数值规划!$N$32:$Y$231,(((C601-1)*2+(D601-1))*4+(E601-1))*5+F601+1,(INDEX($T$3:$AI$3,B601)-1)*3+2)</f>
        <v>40</v>
      </c>
      <c r="K601" s="32">
        <f>INDEX(数值规划!$N$32:$Y$231,(((C601-1)*2+(D601-1))*4+(E601-1))*5+F601+1,(INDEX($T$3:$AI$3,B601)-1)*3+3)</f>
        <v>40</v>
      </c>
      <c r="L601" s="32">
        <f t="shared" si="19"/>
        <v>8</v>
      </c>
      <c r="M601" s="32">
        <f>INDEX(数值规划!$AL$33:$AL$42,(特技天赋!C601-1)*2+特技天赋!D601)</f>
        <v>2</v>
      </c>
      <c r="N601" s="31">
        <v>43</v>
      </c>
      <c r="Q601" s="32">
        <f>IF(特技天赋!F601&gt;0,INDEX(数值规划!$F$32:$F$63,(特技天赋!E601-1)*4+特技天赋!F601),E601)</f>
        <v>43</v>
      </c>
    </row>
    <row r="602" spans="1:17" ht="16.5" x14ac:dyDescent="0.2">
      <c r="A602" s="31">
        <v>599</v>
      </c>
      <c r="B602" s="31">
        <v>5</v>
      </c>
      <c r="C602" s="31">
        <v>5</v>
      </c>
      <c r="D602" s="31">
        <v>2</v>
      </c>
      <c r="E602" s="31">
        <v>4</v>
      </c>
      <c r="F602" s="31">
        <v>3</v>
      </c>
      <c r="G602" s="31" t="str">
        <f t="shared" si="18"/>
        <v>白羊座大招_2线4号天赋3级</v>
      </c>
      <c r="H602" s="32">
        <f>INDEX(数值规划!$AH$33:$AK$42,(特技天赋!C602-1)*2+特技天赋!D602,特技天赋!E602)</f>
        <v>93</v>
      </c>
      <c r="I602" s="32">
        <f>INDEX(数值规划!$N$32:$Y$231,(((C602-1)*2+(D602-1))*4+(E602-1))*5+F602+1,(INDEX($T$3:$AI$3,B602)-1)*3+1)</f>
        <v>54</v>
      </c>
      <c r="J602" s="32">
        <f>INDEX(数值规划!$N$32:$Y$231,(((C602-1)*2+(D602-1))*4+(E602-1))*5+F602+1,(INDEX($T$3:$AI$3,B602)-1)*3+2)</f>
        <v>45</v>
      </c>
      <c r="K602" s="32">
        <f>INDEX(数值规划!$N$32:$Y$231,(((C602-1)*2+(D602-1))*4+(E602-1))*5+F602+1,(INDEX($T$3:$AI$3,B602)-1)*3+3)</f>
        <v>45</v>
      </c>
      <c r="L602" s="32">
        <f t="shared" si="19"/>
        <v>8</v>
      </c>
      <c r="M602" s="32">
        <f>INDEX(数值规划!$AL$33:$AL$42,(特技天赋!C602-1)*2+特技天赋!D602)</f>
        <v>2</v>
      </c>
      <c r="N602" s="31">
        <v>58</v>
      </c>
      <c r="Q602" s="32">
        <f>IF(特技天赋!F602&gt;0,INDEX(数值规划!$F$32:$F$63,(特技天赋!E602-1)*4+特技天赋!F602),E602)</f>
        <v>58</v>
      </c>
    </row>
    <row r="603" spans="1:17" ht="16.5" x14ac:dyDescent="0.2">
      <c r="A603" s="31">
        <v>600</v>
      </c>
      <c r="B603" s="31">
        <v>5</v>
      </c>
      <c r="C603" s="31">
        <v>5</v>
      </c>
      <c r="D603" s="31">
        <v>2</v>
      </c>
      <c r="E603" s="31">
        <v>4</v>
      </c>
      <c r="F603" s="31">
        <v>4</v>
      </c>
      <c r="G603" s="31" t="str">
        <f t="shared" si="18"/>
        <v>白羊座大招_2线4号天赋4级</v>
      </c>
      <c r="H603" s="32">
        <f>INDEX(数值规划!$AH$33:$AK$42,(特技天赋!C603-1)*2+特技天赋!D603,特技天赋!E603)</f>
        <v>93</v>
      </c>
      <c r="I603" s="32">
        <f>INDEX(数值规划!$N$32:$Y$231,(((C603-1)*2+(D603-1))*4+(E603-1))*5+F603+1,(INDEX($T$3:$AI$3,B603)-1)*3+1)</f>
        <v>60</v>
      </c>
      <c r="J603" s="32">
        <f>INDEX(数值规划!$N$32:$Y$231,(((C603-1)*2+(D603-1))*4+(E603-1))*5+F603+1,(INDEX($T$3:$AI$3,B603)-1)*3+2)</f>
        <v>50</v>
      </c>
      <c r="K603" s="32">
        <f>INDEX(数值规划!$N$32:$Y$231,(((C603-1)*2+(D603-1))*4+(E603-1))*5+F603+1,(INDEX($T$3:$AI$3,B603)-1)*3+3)</f>
        <v>50</v>
      </c>
      <c r="L603" s="32">
        <f t="shared" si="19"/>
        <v>8</v>
      </c>
      <c r="M603" s="32">
        <f>INDEX(数值规划!$AL$33:$AL$42,(特技天赋!C603-1)*2+特技天赋!D603)</f>
        <v>2</v>
      </c>
      <c r="N603" s="31">
        <v>87</v>
      </c>
      <c r="Q603" s="32">
        <f>IF(特技天赋!F603&gt;0,INDEX(数值规划!$F$32:$F$63,(特技天赋!E603-1)*4+特技天赋!F603),E603)</f>
        <v>87</v>
      </c>
    </row>
    <row r="604" spans="1:17" ht="16.5" x14ac:dyDescent="0.2">
      <c r="A604" s="31">
        <v>601</v>
      </c>
      <c r="B604" s="31">
        <v>6</v>
      </c>
      <c r="C604" s="31">
        <v>1</v>
      </c>
      <c r="D604" s="31">
        <v>1</v>
      </c>
      <c r="E604" s="31">
        <v>1</v>
      </c>
      <c r="F604" s="31">
        <v>0</v>
      </c>
      <c r="G604" s="31" t="str">
        <f t="shared" si="18"/>
        <v>狮子座普攻_1线1号天赋解锁</v>
      </c>
      <c r="H604" s="32">
        <f>INDEX(数值规划!$AH$33:$AK$42,(特技天赋!C604-1)*2+特技天赋!D604,特技天赋!E604)</f>
        <v>15</v>
      </c>
      <c r="I604" s="32">
        <f>INDEX(数值规划!$N$32:$Y$231,(((C604-1)*2+(D604-1))*4+(E604-1))*5+F604+1,(INDEX($T$3:$AI$3,B604)-1)*3+1)</f>
        <v>0</v>
      </c>
      <c r="J604" s="32">
        <f>INDEX(数值规划!$N$32:$Y$231,(((C604-1)*2+(D604-1))*4+(E604-1))*5+F604+1,(INDEX($T$3:$AI$3,B604)-1)*3+2)</f>
        <v>18</v>
      </c>
      <c r="K604" s="32">
        <f>INDEX(数值规划!$N$32:$Y$231,(((C604-1)*2+(D604-1))*4+(E604-1))*5+F604+1,(INDEX($T$3:$AI$3,B604)-1)*3+3)</f>
        <v>8</v>
      </c>
      <c r="L604" s="32">
        <f t="shared" si="19"/>
        <v>1</v>
      </c>
      <c r="M604" s="32">
        <f>INDEX(数值规划!$AL$33:$AL$42,(特技天赋!C604-1)*2+特技天赋!D604)</f>
        <v>2</v>
      </c>
      <c r="N604" s="31">
        <v>1</v>
      </c>
      <c r="Q604" s="32">
        <f>IF(特技天赋!F604&gt;0,INDEX(数值规划!$F$32:$F$63,(特技天赋!E604-1)*4+特技天赋!F604),E604)</f>
        <v>1</v>
      </c>
    </row>
    <row r="605" spans="1:17" ht="16.5" x14ac:dyDescent="0.2">
      <c r="A605" s="31">
        <v>602</v>
      </c>
      <c r="B605" s="31">
        <v>6</v>
      </c>
      <c r="C605" s="31">
        <v>1</v>
      </c>
      <c r="D605" s="31">
        <v>1</v>
      </c>
      <c r="E605" s="31">
        <v>1</v>
      </c>
      <c r="F605" s="31">
        <v>1</v>
      </c>
      <c r="G605" s="31" t="str">
        <f t="shared" si="18"/>
        <v>狮子座普攻_1线1号天赋1级</v>
      </c>
      <c r="H605" s="32">
        <f>INDEX(数值规划!$AH$33:$AK$42,(特技天赋!C605-1)*2+特技天赋!D605,特技天赋!E605)</f>
        <v>15</v>
      </c>
      <c r="I605" s="32">
        <f>INDEX(数值规划!$N$32:$Y$231,(((C605-1)*2+(D605-1))*4+(E605-1))*5+F605+1,(INDEX($T$3:$AI$3,B605)-1)*3+1)</f>
        <v>0</v>
      </c>
      <c r="J605" s="32">
        <f>INDEX(数值规划!$N$32:$Y$231,(((C605-1)*2+(D605-1))*4+(E605-1))*5+F605+1,(INDEX($T$3:$AI$3,B605)-1)*3+2)</f>
        <v>27</v>
      </c>
      <c r="K605" s="32">
        <f>INDEX(数值规划!$N$32:$Y$231,(((C605-1)*2+(D605-1))*4+(E605-1))*5+F605+1,(INDEX($T$3:$AI$3,B605)-1)*3+3)</f>
        <v>12</v>
      </c>
      <c r="L605" s="32">
        <f t="shared" si="19"/>
        <v>1</v>
      </c>
      <c r="M605" s="32">
        <f>INDEX(数值规划!$AL$33:$AL$42,(特技天赋!C605-1)*2+特技天赋!D605)</f>
        <v>2</v>
      </c>
      <c r="N605" s="31">
        <v>19</v>
      </c>
      <c r="Q605" s="32">
        <f>IF(特技天赋!F605&gt;0,INDEX(数值规划!$F$32:$F$63,(特技天赋!E605-1)*4+特技天赋!F605),E605)</f>
        <v>19</v>
      </c>
    </row>
    <row r="606" spans="1:17" ht="16.5" x14ac:dyDescent="0.2">
      <c r="A606" s="31">
        <v>603</v>
      </c>
      <c r="B606" s="31">
        <v>6</v>
      </c>
      <c r="C606" s="31">
        <v>1</v>
      </c>
      <c r="D606" s="31">
        <v>1</v>
      </c>
      <c r="E606" s="31">
        <v>1</v>
      </c>
      <c r="F606" s="31">
        <v>2</v>
      </c>
      <c r="G606" s="31" t="str">
        <f t="shared" si="18"/>
        <v>狮子座普攻_1线1号天赋2级</v>
      </c>
      <c r="H606" s="32">
        <f>INDEX(数值规划!$AH$33:$AK$42,(特技天赋!C606-1)*2+特技天赋!D606,特技天赋!E606)</f>
        <v>15</v>
      </c>
      <c r="I606" s="32">
        <f>INDEX(数值规划!$N$32:$Y$231,(((C606-1)*2+(D606-1))*4+(E606-1))*5+F606+1,(INDEX($T$3:$AI$3,B606)-1)*3+1)</f>
        <v>0</v>
      </c>
      <c r="J606" s="32">
        <f>INDEX(数值规划!$N$32:$Y$231,(((C606-1)*2+(D606-1))*4+(E606-1))*5+F606+1,(INDEX($T$3:$AI$3,B606)-1)*3+2)</f>
        <v>36</v>
      </c>
      <c r="K606" s="32">
        <f>INDEX(数值规划!$N$32:$Y$231,(((C606-1)*2+(D606-1))*4+(E606-1))*5+F606+1,(INDEX($T$3:$AI$3,B606)-1)*3+3)</f>
        <v>16</v>
      </c>
      <c r="L606" s="32">
        <f t="shared" si="19"/>
        <v>1</v>
      </c>
      <c r="M606" s="32">
        <f>INDEX(数值规划!$AL$33:$AL$42,(特技天赋!C606-1)*2+特技天赋!D606)</f>
        <v>2</v>
      </c>
      <c r="N606" s="31">
        <v>29</v>
      </c>
      <c r="Q606" s="32">
        <f>IF(特技天赋!F606&gt;0,INDEX(数值规划!$F$32:$F$63,(特技天赋!E606-1)*4+特技天赋!F606),E606)</f>
        <v>29</v>
      </c>
    </row>
    <row r="607" spans="1:17" ht="16.5" x14ac:dyDescent="0.2">
      <c r="A607" s="31">
        <v>604</v>
      </c>
      <c r="B607" s="31">
        <v>6</v>
      </c>
      <c r="C607" s="31">
        <v>1</v>
      </c>
      <c r="D607" s="31">
        <v>1</v>
      </c>
      <c r="E607" s="31">
        <v>1</v>
      </c>
      <c r="F607" s="31">
        <v>3</v>
      </c>
      <c r="G607" s="31" t="str">
        <f t="shared" si="18"/>
        <v>狮子座普攻_1线1号天赋3级</v>
      </c>
      <c r="H607" s="32">
        <f>INDEX(数值规划!$AH$33:$AK$42,(特技天赋!C607-1)*2+特技天赋!D607,特技天赋!E607)</f>
        <v>15</v>
      </c>
      <c r="I607" s="32">
        <f>INDEX(数值规划!$N$32:$Y$231,(((C607-1)*2+(D607-1))*4+(E607-1))*5+F607+1,(INDEX($T$3:$AI$3,B607)-1)*3+1)</f>
        <v>0</v>
      </c>
      <c r="J607" s="32">
        <f>INDEX(数值规划!$N$32:$Y$231,(((C607-1)*2+(D607-1))*4+(E607-1))*5+F607+1,(INDEX($T$3:$AI$3,B607)-1)*3+2)</f>
        <v>45</v>
      </c>
      <c r="K607" s="32">
        <f>INDEX(数值规划!$N$32:$Y$231,(((C607-1)*2+(D607-1))*4+(E607-1))*5+F607+1,(INDEX($T$3:$AI$3,B607)-1)*3+3)</f>
        <v>20</v>
      </c>
      <c r="L607" s="32">
        <f t="shared" si="19"/>
        <v>1</v>
      </c>
      <c r="M607" s="32">
        <f>INDEX(数值规划!$AL$33:$AL$42,(特技天赋!C607-1)*2+特技天赋!D607)</f>
        <v>2</v>
      </c>
      <c r="N607" s="31">
        <v>38</v>
      </c>
      <c r="Q607" s="32">
        <f>IF(特技天赋!F607&gt;0,INDEX(数值规划!$F$32:$F$63,(特技天赋!E607-1)*4+特技天赋!F607),E607)</f>
        <v>38</v>
      </c>
    </row>
    <row r="608" spans="1:17" ht="16.5" x14ac:dyDescent="0.2">
      <c r="A608" s="31">
        <v>605</v>
      </c>
      <c r="B608" s="31">
        <v>6</v>
      </c>
      <c r="C608" s="31">
        <v>1</v>
      </c>
      <c r="D608" s="31">
        <v>1</v>
      </c>
      <c r="E608" s="31">
        <v>1</v>
      </c>
      <c r="F608" s="31">
        <v>4</v>
      </c>
      <c r="G608" s="31" t="str">
        <f t="shared" si="18"/>
        <v>狮子座普攻_1线1号天赋4级</v>
      </c>
      <c r="H608" s="32">
        <f>INDEX(数值规划!$AH$33:$AK$42,(特技天赋!C608-1)*2+特技天赋!D608,特技天赋!E608)</f>
        <v>15</v>
      </c>
      <c r="I608" s="32">
        <f>INDEX(数值规划!$N$32:$Y$231,(((C608-1)*2+(D608-1))*4+(E608-1))*5+F608+1,(INDEX($T$3:$AI$3,B608)-1)*3+1)</f>
        <v>0</v>
      </c>
      <c r="J608" s="32">
        <f>INDEX(数值规划!$N$32:$Y$231,(((C608-1)*2+(D608-1))*4+(E608-1))*5+F608+1,(INDEX($T$3:$AI$3,B608)-1)*3+2)</f>
        <v>54</v>
      </c>
      <c r="K608" s="32">
        <f>INDEX(数值规划!$N$32:$Y$231,(((C608-1)*2+(D608-1))*4+(E608-1))*5+F608+1,(INDEX($T$3:$AI$3,B608)-1)*3+3)</f>
        <v>24</v>
      </c>
      <c r="L608" s="32">
        <f t="shared" si="19"/>
        <v>1</v>
      </c>
      <c r="M608" s="32">
        <f>INDEX(数值规划!$AL$33:$AL$42,(特技天赋!C608-1)*2+特技天赋!D608)</f>
        <v>2</v>
      </c>
      <c r="N608" s="31">
        <v>58</v>
      </c>
      <c r="Q608" s="32">
        <f>IF(特技天赋!F608&gt;0,INDEX(数值规划!$F$32:$F$63,(特技天赋!E608-1)*4+特技天赋!F608),E608)</f>
        <v>58</v>
      </c>
    </row>
    <row r="609" spans="1:17" ht="16.5" x14ac:dyDescent="0.2">
      <c r="A609" s="31">
        <v>606</v>
      </c>
      <c r="B609" s="31">
        <v>6</v>
      </c>
      <c r="C609" s="31">
        <v>1</v>
      </c>
      <c r="D609" s="31">
        <v>1</v>
      </c>
      <c r="E609" s="31">
        <v>2</v>
      </c>
      <c r="F609" s="31">
        <v>0</v>
      </c>
      <c r="G609" s="31" t="str">
        <f t="shared" si="18"/>
        <v>狮子座普攻_1线2号天赋解锁</v>
      </c>
      <c r="H609" s="32">
        <f>INDEX(数值规划!$AH$33:$AK$42,(特技天赋!C609-1)*2+特技天赋!D609,特技天赋!E609)</f>
        <v>35</v>
      </c>
      <c r="I609" s="32">
        <f>INDEX(数值规划!$N$32:$Y$231,(((C609-1)*2+(D609-1))*4+(E609-1))*5+F609+1,(INDEX($T$3:$AI$3,B609)-1)*3+1)</f>
        <v>0</v>
      </c>
      <c r="J609" s="32">
        <f>INDEX(数值规划!$N$32:$Y$231,(((C609-1)*2+(D609-1))*4+(E609-1))*5+F609+1,(INDEX($T$3:$AI$3,B609)-1)*3+2)</f>
        <v>27</v>
      </c>
      <c r="K609" s="32">
        <f>INDEX(数值规划!$N$32:$Y$231,(((C609-1)*2+(D609-1))*4+(E609-1))*5+F609+1,(INDEX($T$3:$AI$3,B609)-1)*3+3)</f>
        <v>12</v>
      </c>
      <c r="L609" s="32">
        <f t="shared" si="19"/>
        <v>3</v>
      </c>
      <c r="M609" s="32">
        <f>INDEX(数值规划!$AL$33:$AL$42,(特技天赋!C609-1)*2+特技天赋!D609)</f>
        <v>2</v>
      </c>
      <c r="N609" s="31">
        <v>2</v>
      </c>
      <c r="Q609" s="32">
        <f>IF(特技天赋!F609&gt;0,INDEX(数值规划!$F$32:$F$63,(特技天赋!E609-1)*4+特技天赋!F609),E609)</f>
        <v>2</v>
      </c>
    </row>
    <row r="610" spans="1:17" ht="16.5" x14ac:dyDescent="0.2">
      <c r="A610" s="31">
        <v>607</v>
      </c>
      <c r="B610" s="31">
        <v>6</v>
      </c>
      <c r="C610" s="31">
        <v>1</v>
      </c>
      <c r="D610" s="31">
        <v>1</v>
      </c>
      <c r="E610" s="31">
        <v>2</v>
      </c>
      <c r="F610" s="31">
        <v>1</v>
      </c>
      <c r="G610" s="31" t="str">
        <f t="shared" si="18"/>
        <v>狮子座普攻_1线2号天赋1级</v>
      </c>
      <c r="H610" s="32">
        <f>INDEX(数值规划!$AH$33:$AK$42,(特技天赋!C610-1)*2+特技天赋!D610,特技天赋!E610)</f>
        <v>35</v>
      </c>
      <c r="I610" s="32">
        <f>INDEX(数值规划!$N$32:$Y$231,(((C610-1)*2+(D610-1))*4+(E610-1))*5+F610+1,(INDEX($T$3:$AI$3,B610)-1)*3+1)</f>
        <v>0</v>
      </c>
      <c r="J610" s="32">
        <f>INDEX(数值规划!$N$32:$Y$231,(((C610-1)*2+(D610-1))*4+(E610-1))*5+F610+1,(INDEX($T$3:$AI$3,B610)-1)*3+2)</f>
        <v>36</v>
      </c>
      <c r="K610" s="32">
        <f>INDEX(数值规划!$N$32:$Y$231,(((C610-1)*2+(D610-1))*4+(E610-1))*5+F610+1,(INDEX($T$3:$AI$3,B610)-1)*3+3)</f>
        <v>16</v>
      </c>
      <c r="L610" s="32">
        <f t="shared" si="19"/>
        <v>3</v>
      </c>
      <c r="M610" s="32">
        <f>INDEX(数值规划!$AL$33:$AL$42,(特技天赋!C610-1)*2+特技天赋!D610)</f>
        <v>2</v>
      </c>
      <c r="N610" s="31">
        <v>24</v>
      </c>
      <c r="Q610" s="32">
        <f>IF(特技天赋!F610&gt;0,INDEX(数值规划!$F$32:$F$63,(特技天赋!E610-1)*4+特技天赋!F610),E610)</f>
        <v>24</v>
      </c>
    </row>
    <row r="611" spans="1:17" ht="16.5" x14ac:dyDescent="0.2">
      <c r="A611" s="31">
        <v>608</v>
      </c>
      <c r="B611" s="31">
        <v>6</v>
      </c>
      <c r="C611" s="31">
        <v>1</v>
      </c>
      <c r="D611" s="31">
        <v>1</v>
      </c>
      <c r="E611" s="31">
        <v>2</v>
      </c>
      <c r="F611" s="31">
        <v>2</v>
      </c>
      <c r="G611" s="31" t="str">
        <f t="shared" si="18"/>
        <v>狮子座普攻_1线2号天赋2级</v>
      </c>
      <c r="H611" s="32">
        <f>INDEX(数值规划!$AH$33:$AK$42,(特技天赋!C611-1)*2+特技天赋!D611,特技天赋!E611)</f>
        <v>35</v>
      </c>
      <c r="I611" s="32">
        <f>INDEX(数值规划!$N$32:$Y$231,(((C611-1)*2+(D611-1))*4+(E611-1))*5+F611+1,(INDEX($T$3:$AI$3,B611)-1)*3+1)</f>
        <v>0</v>
      </c>
      <c r="J611" s="32">
        <f>INDEX(数值规划!$N$32:$Y$231,(((C611-1)*2+(D611-1))*4+(E611-1))*5+F611+1,(INDEX($T$3:$AI$3,B611)-1)*3+2)</f>
        <v>45</v>
      </c>
      <c r="K611" s="32">
        <f>INDEX(数值规划!$N$32:$Y$231,(((C611-1)*2+(D611-1))*4+(E611-1))*5+F611+1,(INDEX($T$3:$AI$3,B611)-1)*3+3)</f>
        <v>20</v>
      </c>
      <c r="L611" s="32">
        <f t="shared" si="19"/>
        <v>3</v>
      </c>
      <c r="M611" s="32">
        <f>INDEX(数值规划!$AL$33:$AL$42,(特技天赋!C611-1)*2+特技天赋!D611)</f>
        <v>2</v>
      </c>
      <c r="N611" s="31">
        <v>36</v>
      </c>
      <c r="Q611" s="32">
        <f>IF(特技天赋!F611&gt;0,INDEX(数值规划!$F$32:$F$63,(特技天赋!E611-1)*4+特技天赋!F611),E611)</f>
        <v>36</v>
      </c>
    </row>
    <row r="612" spans="1:17" ht="16.5" x14ac:dyDescent="0.2">
      <c r="A612" s="31">
        <v>609</v>
      </c>
      <c r="B612" s="31">
        <v>6</v>
      </c>
      <c r="C612" s="31">
        <v>1</v>
      </c>
      <c r="D612" s="31">
        <v>1</v>
      </c>
      <c r="E612" s="31">
        <v>2</v>
      </c>
      <c r="F612" s="31">
        <v>3</v>
      </c>
      <c r="G612" s="31" t="str">
        <f t="shared" si="18"/>
        <v>狮子座普攻_1线2号天赋3级</v>
      </c>
      <c r="H612" s="32">
        <f>INDEX(数值规划!$AH$33:$AK$42,(特技天赋!C612-1)*2+特技天赋!D612,特技天赋!E612)</f>
        <v>35</v>
      </c>
      <c r="I612" s="32">
        <f>INDEX(数值规划!$N$32:$Y$231,(((C612-1)*2+(D612-1))*4+(E612-1))*5+F612+1,(INDEX($T$3:$AI$3,B612)-1)*3+1)</f>
        <v>0</v>
      </c>
      <c r="J612" s="32">
        <f>INDEX(数值规划!$N$32:$Y$231,(((C612-1)*2+(D612-1))*4+(E612-1))*5+F612+1,(INDEX($T$3:$AI$3,B612)-1)*3+2)</f>
        <v>54</v>
      </c>
      <c r="K612" s="32">
        <f>INDEX(数值规划!$N$32:$Y$231,(((C612-1)*2+(D612-1))*4+(E612-1))*5+F612+1,(INDEX($T$3:$AI$3,B612)-1)*3+3)</f>
        <v>24</v>
      </c>
      <c r="L612" s="32">
        <f t="shared" si="19"/>
        <v>3</v>
      </c>
      <c r="M612" s="32">
        <f>INDEX(数值规划!$AL$33:$AL$42,(特技天赋!C612-1)*2+特技天赋!D612)</f>
        <v>2</v>
      </c>
      <c r="N612" s="31">
        <v>48</v>
      </c>
      <c r="Q612" s="32">
        <f>IF(特技天赋!F612&gt;0,INDEX(数值规划!$F$32:$F$63,(特技天赋!E612-1)*4+特技天赋!F612),E612)</f>
        <v>48</v>
      </c>
    </row>
    <row r="613" spans="1:17" ht="16.5" x14ac:dyDescent="0.2">
      <c r="A613" s="31">
        <v>610</v>
      </c>
      <c r="B613" s="31">
        <v>6</v>
      </c>
      <c r="C613" s="31">
        <v>1</v>
      </c>
      <c r="D613" s="31">
        <v>1</v>
      </c>
      <c r="E613" s="31">
        <v>2</v>
      </c>
      <c r="F613" s="31">
        <v>4</v>
      </c>
      <c r="G613" s="31" t="str">
        <f t="shared" si="18"/>
        <v>狮子座普攻_1线2号天赋4级</v>
      </c>
      <c r="H613" s="32">
        <f>INDEX(数值规划!$AH$33:$AK$42,(特技天赋!C613-1)*2+特技天赋!D613,特技天赋!E613)</f>
        <v>35</v>
      </c>
      <c r="I613" s="32">
        <f>INDEX(数值规划!$N$32:$Y$231,(((C613-1)*2+(D613-1))*4+(E613-1))*5+F613+1,(INDEX($T$3:$AI$3,B613)-1)*3+1)</f>
        <v>0</v>
      </c>
      <c r="J613" s="32">
        <f>INDEX(数值规划!$N$32:$Y$231,(((C613-1)*2+(D613-1))*4+(E613-1))*5+F613+1,(INDEX($T$3:$AI$3,B613)-1)*3+2)</f>
        <v>63</v>
      </c>
      <c r="K613" s="32">
        <f>INDEX(数值规划!$N$32:$Y$231,(((C613-1)*2+(D613-1))*4+(E613-1))*5+F613+1,(INDEX($T$3:$AI$3,B613)-1)*3+3)</f>
        <v>28</v>
      </c>
      <c r="L613" s="32">
        <f t="shared" si="19"/>
        <v>3</v>
      </c>
      <c r="M613" s="32">
        <f>INDEX(数值规划!$AL$33:$AL$42,(特技天赋!C613-1)*2+特技天赋!D613)</f>
        <v>2</v>
      </c>
      <c r="N613" s="31">
        <v>72</v>
      </c>
      <c r="Q613" s="32">
        <f>IF(特技天赋!F613&gt;0,INDEX(数值规划!$F$32:$F$63,(特技天赋!E613-1)*4+特技天赋!F613),E613)</f>
        <v>72</v>
      </c>
    </row>
    <row r="614" spans="1:17" ht="16.5" x14ac:dyDescent="0.2">
      <c r="A614" s="31">
        <v>611</v>
      </c>
      <c r="B614" s="31">
        <v>6</v>
      </c>
      <c r="C614" s="31">
        <v>1</v>
      </c>
      <c r="D614" s="31">
        <v>1</v>
      </c>
      <c r="E614" s="31">
        <v>3</v>
      </c>
      <c r="F614" s="31">
        <v>0</v>
      </c>
      <c r="G614" s="31" t="str">
        <f t="shared" si="18"/>
        <v>狮子座普攻_1线3号天赋解锁</v>
      </c>
      <c r="H614" s="32">
        <f>INDEX(数值规划!$AH$33:$AK$42,(特技天赋!C614-1)*2+特技天赋!D614,特技天赋!E614)</f>
        <v>55</v>
      </c>
      <c r="I614" s="32">
        <f>INDEX(数值规划!$N$32:$Y$231,(((C614-1)*2+(D614-1))*4+(E614-1))*5+F614+1,(INDEX($T$3:$AI$3,B614)-1)*3+1)</f>
        <v>0</v>
      </c>
      <c r="J614" s="32">
        <f>INDEX(数值规划!$N$32:$Y$231,(((C614-1)*2+(D614-1))*4+(E614-1))*5+F614+1,(INDEX($T$3:$AI$3,B614)-1)*3+2)</f>
        <v>41</v>
      </c>
      <c r="K614" s="32">
        <f>INDEX(数值规划!$N$32:$Y$231,(((C614-1)*2+(D614-1))*4+(E614-1))*5+F614+1,(INDEX($T$3:$AI$3,B614)-1)*3+3)</f>
        <v>18</v>
      </c>
      <c r="L614" s="32">
        <f t="shared" si="19"/>
        <v>5</v>
      </c>
      <c r="M614" s="32">
        <f>INDEX(数值规划!$AL$33:$AL$42,(特技天赋!C614-1)*2+特技天赋!D614)</f>
        <v>2</v>
      </c>
      <c r="N614" s="31">
        <v>3</v>
      </c>
      <c r="Q614" s="32">
        <f>IF(特技天赋!F614&gt;0,INDEX(数值规划!$F$32:$F$63,(特技天赋!E614-1)*4+特技天赋!F614),E614)</f>
        <v>3</v>
      </c>
    </row>
    <row r="615" spans="1:17" ht="16.5" x14ac:dyDescent="0.2">
      <c r="A615" s="31">
        <v>612</v>
      </c>
      <c r="B615" s="31">
        <v>6</v>
      </c>
      <c r="C615" s="31">
        <v>1</v>
      </c>
      <c r="D615" s="31">
        <v>1</v>
      </c>
      <c r="E615" s="31">
        <v>3</v>
      </c>
      <c r="F615" s="31">
        <v>1</v>
      </c>
      <c r="G615" s="31" t="str">
        <f t="shared" si="18"/>
        <v>狮子座普攻_1线3号天赋1级</v>
      </c>
      <c r="H615" s="32">
        <f>INDEX(数值规划!$AH$33:$AK$42,(特技天赋!C615-1)*2+特技天赋!D615,特技天赋!E615)</f>
        <v>55</v>
      </c>
      <c r="I615" s="32">
        <f>INDEX(数值规划!$N$32:$Y$231,(((C615-1)*2+(D615-1))*4+(E615-1))*5+F615+1,(INDEX($T$3:$AI$3,B615)-1)*3+1)</f>
        <v>0</v>
      </c>
      <c r="J615" s="32">
        <f>INDEX(数值规划!$N$32:$Y$231,(((C615-1)*2+(D615-1))*4+(E615-1))*5+F615+1,(INDEX($T$3:$AI$3,B615)-1)*3+2)</f>
        <v>50</v>
      </c>
      <c r="K615" s="32">
        <f>INDEX(数值规划!$N$32:$Y$231,(((C615-1)*2+(D615-1))*4+(E615-1))*5+F615+1,(INDEX($T$3:$AI$3,B615)-1)*3+3)</f>
        <v>22</v>
      </c>
      <c r="L615" s="32">
        <f t="shared" si="19"/>
        <v>5</v>
      </c>
      <c r="M615" s="32">
        <f>INDEX(数值规划!$AL$33:$AL$42,(特技天赋!C615-1)*2+特技天赋!D615)</f>
        <v>2</v>
      </c>
      <c r="N615" s="31">
        <v>29</v>
      </c>
      <c r="Q615" s="32">
        <f>IF(特技天赋!F615&gt;0,INDEX(数值规划!$F$32:$F$63,(特技天赋!E615-1)*4+特技天赋!F615),E615)</f>
        <v>29</v>
      </c>
    </row>
    <row r="616" spans="1:17" ht="16.5" x14ac:dyDescent="0.2">
      <c r="A616" s="31">
        <v>613</v>
      </c>
      <c r="B616" s="31">
        <v>6</v>
      </c>
      <c r="C616" s="31">
        <v>1</v>
      </c>
      <c r="D616" s="31">
        <v>1</v>
      </c>
      <c r="E616" s="31">
        <v>3</v>
      </c>
      <c r="F616" s="31">
        <v>2</v>
      </c>
      <c r="G616" s="31" t="str">
        <f t="shared" si="18"/>
        <v>狮子座普攻_1线3号天赋2级</v>
      </c>
      <c r="H616" s="32">
        <f>INDEX(数值规划!$AH$33:$AK$42,(特技天赋!C616-1)*2+特技天赋!D616,特技天赋!E616)</f>
        <v>55</v>
      </c>
      <c r="I616" s="32">
        <f>INDEX(数值规划!$N$32:$Y$231,(((C616-1)*2+(D616-1))*4+(E616-1))*5+F616+1,(INDEX($T$3:$AI$3,B616)-1)*3+1)</f>
        <v>0</v>
      </c>
      <c r="J616" s="32">
        <f>INDEX(数值规划!$N$32:$Y$231,(((C616-1)*2+(D616-1))*4+(E616-1))*5+F616+1,(INDEX($T$3:$AI$3,B616)-1)*3+2)</f>
        <v>59</v>
      </c>
      <c r="K616" s="32">
        <f>INDEX(数值规划!$N$32:$Y$231,(((C616-1)*2+(D616-1))*4+(E616-1))*5+F616+1,(INDEX($T$3:$AI$3,B616)-1)*3+3)</f>
        <v>26</v>
      </c>
      <c r="L616" s="32">
        <f t="shared" si="19"/>
        <v>5</v>
      </c>
      <c r="M616" s="32">
        <f>INDEX(数值规划!$AL$33:$AL$42,(特技天赋!C616-1)*2+特技天赋!D616)</f>
        <v>2</v>
      </c>
      <c r="N616" s="31">
        <v>43</v>
      </c>
      <c r="Q616" s="32">
        <f>IF(特技天赋!F616&gt;0,INDEX(数值规划!$F$32:$F$63,(特技天赋!E616-1)*4+特技天赋!F616),E616)</f>
        <v>43</v>
      </c>
    </row>
    <row r="617" spans="1:17" ht="16.5" x14ac:dyDescent="0.2">
      <c r="A617" s="31">
        <v>614</v>
      </c>
      <c r="B617" s="31">
        <v>6</v>
      </c>
      <c r="C617" s="31">
        <v>1</v>
      </c>
      <c r="D617" s="31">
        <v>1</v>
      </c>
      <c r="E617" s="31">
        <v>3</v>
      </c>
      <c r="F617" s="31">
        <v>3</v>
      </c>
      <c r="G617" s="31" t="str">
        <f t="shared" si="18"/>
        <v>狮子座普攻_1线3号天赋3级</v>
      </c>
      <c r="H617" s="32">
        <f>INDEX(数值规划!$AH$33:$AK$42,(特技天赋!C617-1)*2+特技天赋!D617,特技天赋!E617)</f>
        <v>55</v>
      </c>
      <c r="I617" s="32">
        <f>INDEX(数值规划!$N$32:$Y$231,(((C617-1)*2+(D617-1))*4+(E617-1))*5+F617+1,(INDEX($T$3:$AI$3,B617)-1)*3+1)</f>
        <v>0</v>
      </c>
      <c r="J617" s="32">
        <f>INDEX(数值规划!$N$32:$Y$231,(((C617-1)*2+(D617-1))*4+(E617-1))*5+F617+1,(INDEX($T$3:$AI$3,B617)-1)*3+2)</f>
        <v>68</v>
      </c>
      <c r="K617" s="32">
        <f>INDEX(数值规划!$N$32:$Y$231,(((C617-1)*2+(D617-1))*4+(E617-1))*5+F617+1,(INDEX($T$3:$AI$3,B617)-1)*3+3)</f>
        <v>30</v>
      </c>
      <c r="L617" s="32">
        <f t="shared" si="19"/>
        <v>5</v>
      </c>
      <c r="M617" s="32">
        <f>INDEX(数值规划!$AL$33:$AL$42,(特技天赋!C617-1)*2+特技天赋!D617)</f>
        <v>2</v>
      </c>
      <c r="N617" s="31">
        <v>58</v>
      </c>
      <c r="Q617" s="32">
        <f>IF(特技天赋!F617&gt;0,INDEX(数值规划!$F$32:$F$63,(特技天赋!E617-1)*4+特技天赋!F617),E617)</f>
        <v>58</v>
      </c>
    </row>
    <row r="618" spans="1:17" ht="16.5" x14ac:dyDescent="0.2">
      <c r="A618" s="31">
        <v>615</v>
      </c>
      <c r="B618" s="31">
        <v>6</v>
      </c>
      <c r="C618" s="31">
        <v>1</v>
      </c>
      <c r="D618" s="31">
        <v>1</v>
      </c>
      <c r="E618" s="31">
        <v>3</v>
      </c>
      <c r="F618" s="31">
        <v>4</v>
      </c>
      <c r="G618" s="31" t="str">
        <f t="shared" si="18"/>
        <v>狮子座普攻_1线3号天赋4级</v>
      </c>
      <c r="H618" s="32">
        <f>INDEX(数值规划!$AH$33:$AK$42,(特技天赋!C618-1)*2+特技天赋!D618,特技天赋!E618)</f>
        <v>55</v>
      </c>
      <c r="I618" s="32">
        <f>INDEX(数值规划!$N$32:$Y$231,(((C618-1)*2+(D618-1))*4+(E618-1))*5+F618+1,(INDEX($T$3:$AI$3,B618)-1)*3+1)</f>
        <v>0</v>
      </c>
      <c r="J618" s="32">
        <f>INDEX(数值规划!$N$32:$Y$231,(((C618-1)*2+(D618-1))*4+(E618-1))*5+F618+1,(INDEX($T$3:$AI$3,B618)-1)*3+2)</f>
        <v>77</v>
      </c>
      <c r="K618" s="32">
        <f>INDEX(数值规划!$N$32:$Y$231,(((C618-1)*2+(D618-1))*4+(E618-1))*5+F618+1,(INDEX($T$3:$AI$3,B618)-1)*3+3)</f>
        <v>34</v>
      </c>
      <c r="L618" s="32">
        <f t="shared" si="19"/>
        <v>5</v>
      </c>
      <c r="M618" s="32">
        <f>INDEX(数值规划!$AL$33:$AL$42,(特技天赋!C618-1)*2+特技天赋!D618)</f>
        <v>2</v>
      </c>
      <c r="N618" s="31">
        <v>87</v>
      </c>
      <c r="Q618" s="32">
        <f>IF(特技天赋!F618&gt;0,INDEX(数值规划!$F$32:$F$63,(特技天赋!E618-1)*4+特技天赋!F618),E618)</f>
        <v>87</v>
      </c>
    </row>
    <row r="619" spans="1:17" ht="16.5" x14ac:dyDescent="0.2">
      <c r="A619" s="31">
        <v>616</v>
      </c>
      <c r="B619" s="31">
        <v>6</v>
      </c>
      <c r="C619" s="31">
        <v>1</v>
      </c>
      <c r="D619" s="31">
        <v>1</v>
      </c>
      <c r="E619" s="31">
        <v>4</v>
      </c>
      <c r="F619" s="31">
        <v>0</v>
      </c>
      <c r="G619" s="31" t="str">
        <f t="shared" si="18"/>
        <v>狮子座普攻_1线4号天赋解锁</v>
      </c>
      <c r="H619" s="32">
        <f>INDEX(数值规划!$AH$33:$AK$42,(特技天赋!C619-1)*2+特技天赋!D619,特技天赋!E619)</f>
        <v>75</v>
      </c>
      <c r="I619" s="32">
        <f>INDEX(数值规划!$N$32:$Y$231,(((C619-1)*2+(D619-1))*4+(E619-1))*5+F619+1,(INDEX($T$3:$AI$3,B619)-1)*3+1)</f>
        <v>0</v>
      </c>
      <c r="J619" s="32">
        <f>INDEX(数值规划!$N$32:$Y$231,(((C619-1)*2+(D619-1))*4+(E619-1))*5+F619+1,(INDEX($T$3:$AI$3,B619)-1)*3+2)</f>
        <v>54</v>
      </c>
      <c r="K619" s="32">
        <f>INDEX(数值规划!$N$32:$Y$231,(((C619-1)*2+(D619-1))*4+(E619-1))*5+F619+1,(INDEX($T$3:$AI$3,B619)-1)*3+3)</f>
        <v>24</v>
      </c>
      <c r="L619" s="32">
        <f t="shared" si="19"/>
        <v>7</v>
      </c>
      <c r="M619" s="32">
        <f>INDEX(数值规划!$AL$33:$AL$42,(特技天赋!C619-1)*2+特技天赋!D619)</f>
        <v>2</v>
      </c>
      <c r="N619" s="31">
        <v>4</v>
      </c>
      <c r="Q619" s="32">
        <f>IF(特技天赋!F619&gt;0,INDEX(数值规划!$F$32:$F$63,(特技天赋!E619-1)*4+特技天赋!F619),E619)</f>
        <v>4</v>
      </c>
    </row>
    <row r="620" spans="1:17" ht="16.5" x14ac:dyDescent="0.2">
      <c r="A620" s="31">
        <v>617</v>
      </c>
      <c r="B620" s="31">
        <v>6</v>
      </c>
      <c r="C620" s="31">
        <v>1</v>
      </c>
      <c r="D620" s="31">
        <v>1</v>
      </c>
      <c r="E620" s="31">
        <v>4</v>
      </c>
      <c r="F620" s="31">
        <v>1</v>
      </c>
      <c r="G620" s="31" t="str">
        <f t="shared" si="18"/>
        <v>狮子座普攻_1线4号天赋1级</v>
      </c>
      <c r="H620" s="32">
        <f>INDEX(数值规划!$AH$33:$AK$42,(特技天赋!C620-1)*2+特技天赋!D620,特技天赋!E620)</f>
        <v>75</v>
      </c>
      <c r="I620" s="32">
        <f>INDEX(数值规划!$N$32:$Y$231,(((C620-1)*2+(D620-1))*4+(E620-1))*5+F620+1,(INDEX($T$3:$AI$3,B620)-1)*3+1)</f>
        <v>0</v>
      </c>
      <c r="J620" s="32">
        <f>INDEX(数值规划!$N$32:$Y$231,(((C620-1)*2+(D620-1))*4+(E620-1))*5+F620+1,(INDEX($T$3:$AI$3,B620)-1)*3+2)</f>
        <v>63</v>
      </c>
      <c r="K620" s="32">
        <f>INDEX(数值规划!$N$32:$Y$231,(((C620-1)*2+(D620-1))*4+(E620-1))*5+F620+1,(INDEX($T$3:$AI$3,B620)-1)*3+3)</f>
        <v>28</v>
      </c>
      <c r="L620" s="32">
        <f t="shared" si="19"/>
        <v>7</v>
      </c>
      <c r="M620" s="32">
        <f>INDEX(数值规划!$AL$33:$AL$42,(特技天赋!C620-1)*2+特技天赋!D620)</f>
        <v>2</v>
      </c>
      <c r="N620" s="31">
        <v>29</v>
      </c>
      <c r="Q620" s="32">
        <f>IF(特技天赋!F620&gt;0,INDEX(数值规划!$F$32:$F$63,(特技天赋!E620-1)*4+特技天赋!F620),E620)</f>
        <v>29</v>
      </c>
    </row>
    <row r="621" spans="1:17" ht="16.5" x14ac:dyDescent="0.2">
      <c r="A621" s="31">
        <v>618</v>
      </c>
      <c r="B621" s="31">
        <v>6</v>
      </c>
      <c r="C621" s="31">
        <v>1</v>
      </c>
      <c r="D621" s="31">
        <v>1</v>
      </c>
      <c r="E621" s="31">
        <v>4</v>
      </c>
      <c r="F621" s="31">
        <v>2</v>
      </c>
      <c r="G621" s="31" t="str">
        <f t="shared" si="18"/>
        <v>狮子座普攻_1线4号天赋2级</v>
      </c>
      <c r="H621" s="32">
        <f>INDEX(数值规划!$AH$33:$AK$42,(特技天赋!C621-1)*2+特技天赋!D621,特技天赋!E621)</f>
        <v>75</v>
      </c>
      <c r="I621" s="32">
        <f>INDEX(数值规划!$N$32:$Y$231,(((C621-1)*2+(D621-1))*4+(E621-1))*5+F621+1,(INDEX($T$3:$AI$3,B621)-1)*3+1)</f>
        <v>0</v>
      </c>
      <c r="J621" s="32">
        <f>INDEX(数值规划!$N$32:$Y$231,(((C621-1)*2+(D621-1))*4+(E621-1))*5+F621+1,(INDEX($T$3:$AI$3,B621)-1)*3+2)</f>
        <v>72</v>
      </c>
      <c r="K621" s="32">
        <f>INDEX(数值规划!$N$32:$Y$231,(((C621-1)*2+(D621-1))*4+(E621-1))*5+F621+1,(INDEX($T$3:$AI$3,B621)-1)*3+3)</f>
        <v>32</v>
      </c>
      <c r="L621" s="32">
        <f t="shared" si="19"/>
        <v>7</v>
      </c>
      <c r="M621" s="32">
        <f>INDEX(数值规划!$AL$33:$AL$42,(特技天赋!C621-1)*2+特技天赋!D621)</f>
        <v>2</v>
      </c>
      <c r="N621" s="31">
        <v>43</v>
      </c>
      <c r="Q621" s="32">
        <f>IF(特技天赋!F621&gt;0,INDEX(数值规划!$F$32:$F$63,(特技天赋!E621-1)*4+特技天赋!F621),E621)</f>
        <v>43</v>
      </c>
    </row>
    <row r="622" spans="1:17" ht="16.5" x14ac:dyDescent="0.2">
      <c r="A622" s="31">
        <v>619</v>
      </c>
      <c r="B622" s="31">
        <v>6</v>
      </c>
      <c r="C622" s="31">
        <v>1</v>
      </c>
      <c r="D622" s="31">
        <v>1</v>
      </c>
      <c r="E622" s="31">
        <v>4</v>
      </c>
      <c r="F622" s="31">
        <v>3</v>
      </c>
      <c r="G622" s="31" t="str">
        <f t="shared" si="18"/>
        <v>狮子座普攻_1线4号天赋3级</v>
      </c>
      <c r="H622" s="32">
        <f>INDEX(数值规划!$AH$33:$AK$42,(特技天赋!C622-1)*2+特技天赋!D622,特技天赋!E622)</f>
        <v>75</v>
      </c>
      <c r="I622" s="32">
        <f>INDEX(数值规划!$N$32:$Y$231,(((C622-1)*2+(D622-1))*4+(E622-1))*5+F622+1,(INDEX($T$3:$AI$3,B622)-1)*3+1)</f>
        <v>0</v>
      </c>
      <c r="J622" s="32">
        <f>INDEX(数值规划!$N$32:$Y$231,(((C622-1)*2+(D622-1))*4+(E622-1))*5+F622+1,(INDEX($T$3:$AI$3,B622)-1)*3+2)</f>
        <v>81</v>
      </c>
      <c r="K622" s="32">
        <f>INDEX(数值规划!$N$32:$Y$231,(((C622-1)*2+(D622-1))*4+(E622-1))*5+F622+1,(INDEX($T$3:$AI$3,B622)-1)*3+3)</f>
        <v>36</v>
      </c>
      <c r="L622" s="32">
        <f t="shared" si="19"/>
        <v>7</v>
      </c>
      <c r="M622" s="32">
        <f>INDEX(数值规划!$AL$33:$AL$42,(特技天赋!C622-1)*2+特技天赋!D622)</f>
        <v>2</v>
      </c>
      <c r="N622" s="31">
        <v>58</v>
      </c>
      <c r="Q622" s="32">
        <f>IF(特技天赋!F622&gt;0,INDEX(数值规划!$F$32:$F$63,(特技天赋!E622-1)*4+特技天赋!F622),E622)</f>
        <v>58</v>
      </c>
    </row>
    <row r="623" spans="1:17" ht="16.5" x14ac:dyDescent="0.2">
      <c r="A623" s="31">
        <v>620</v>
      </c>
      <c r="B623" s="31">
        <v>6</v>
      </c>
      <c r="C623" s="31">
        <v>1</v>
      </c>
      <c r="D623" s="31">
        <v>1</v>
      </c>
      <c r="E623" s="31">
        <v>4</v>
      </c>
      <c r="F623" s="31">
        <v>4</v>
      </c>
      <c r="G623" s="31" t="str">
        <f t="shared" si="18"/>
        <v>狮子座普攻_1线4号天赋4级</v>
      </c>
      <c r="H623" s="32">
        <f>INDEX(数值规划!$AH$33:$AK$42,(特技天赋!C623-1)*2+特技天赋!D623,特技天赋!E623)</f>
        <v>75</v>
      </c>
      <c r="I623" s="32">
        <f>INDEX(数值规划!$N$32:$Y$231,(((C623-1)*2+(D623-1))*4+(E623-1))*5+F623+1,(INDEX($T$3:$AI$3,B623)-1)*3+1)</f>
        <v>0</v>
      </c>
      <c r="J623" s="32">
        <f>INDEX(数值规划!$N$32:$Y$231,(((C623-1)*2+(D623-1))*4+(E623-1))*5+F623+1,(INDEX($T$3:$AI$3,B623)-1)*3+2)</f>
        <v>90</v>
      </c>
      <c r="K623" s="32">
        <f>INDEX(数值规划!$N$32:$Y$231,(((C623-1)*2+(D623-1))*4+(E623-1))*5+F623+1,(INDEX($T$3:$AI$3,B623)-1)*3+3)</f>
        <v>40</v>
      </c>
      <c r="L623" s="32">
        <f t="shared" si="19"/>
        <v>7</v>
      </c>
      <c r="M623" s="32">
        <f>INDEX(数值规划!$AL$33:$AL$42,(特技天赋!C623-1)*2+特技天赋!D623)</f>
        <v>2</v>
      </c>
      <c r="N623" s="31">
        <v>87</v>
      </c>
      <c r="Q623" s="32">
        <f>IF(特技天赋!F623&gt;0,INDEX(数值规划!$F$32:$F$63,(特技天赋!E623-1)*4+特技天赋!F623),E623)</f>
        <v>87</v>
      </c>
    </row>
    <row r="624" spans="1:17" ht="16.5" x14ac:dyDescent="0.2">
      <c r="A624" s="31">
        <v>621</v>
      </c>
      <c r="B624" s="31">
        <v>6</v>
      </c>
      <c r="C624" s="31">
        <v>1</v>
      </c>
      <c r="D624" s="31">
        <v>2</v>
      </c>
      <c r="E624" s="31">
        <v>1</v>
      </c>
      <c r="F624" s="31">
        <v>0</v>
      </c>
      <c r="G624" s="31" t="str">
        <f t="shared" si="18"/>
        <v>狮子座普攻_2线1号天赋解锁</v>
      </c>
      <c r="H624" s="32">
        <f>INDEX(数值规划!$AH$33:$AK$42,(特技天赋!C624-1)*2+特技天赋!D624,特技天赋!E624)</f>
        <v>25</v>
      </c>
      <c r="I624" s="32">
        <f>INDEX(数值规划!$N$32:$Y$231,(((C624-1)*2+(D624-1))*4+(E624-1))*5+F624+1,(INDEX($T$3:$AI$3,B624)-1)*3+1)</f>
        <v>8</v>
      </c>
      <c r="J624" s="32">
        <f>INDEX(数值规划!$N$32:$Y$231,(((C624-1)*2+(D624-1))*4+(E624-1))*5+F624+1,(INDEX($T$3:$AI$3,B624)-1)*3+2)</f>
        <v>18</v>
      </c>
      <c r="K624" s="32">
        <f>INDEX(数值规划!$N$32:$Y$231,(((C624-1)*2+(D624-1))*4+(E624-1))*5+F624+1,(INDEX($T$3:$AI$3,B624)-1)*3+3)</f>
        <v>0</v>
      </c>
      <c r="L624" s="32">
        <f t="shared" si="19"/>
        <v>2</v>
      </c>
      <c r="M624" s="32">
        <f>INDEX(数值规划!$AL$33:$AL$42,(特技天赋!C624-1)*2+特技天赋!D624)</f>
        <v>3</v>
      </c>
      <c r="N624" s="31">
        <v>1</v>
      </c>
      <c r="Q624" s="32">
        <f>IF(特技天赋!F624&gt;0,INDEX(数值规划!$F$32:$F$63,(特技天赋!E624-1)*4+特技天赋!F624),E624)</f>
        <v>1</v>
      </c>
    </row>
    <row r="625" spans="1:17" ht="16.5" x14ac:dyDescent="0.2">
      <c r="A625" s="31">
        <v>622</v>
      </c>
      <c r="B625" s="31">
        <v>6</v>
      </c>
      <c r="C625" s="31">
        <v>1</v>
      </c>
      <c r="D625" s="31">
        <v>2</v>
      </c>
      <c r="E625" s="31">
        <v>1</v>
      </c>
      <c r="F625" s="31">
        <v>1</v>
      </c>
      <c r="G625" s="31" t="str">
        <f t="shared" si="18"/>
        <v>狮子座普攻_2线1号天赋1级</v>
      </c>
      <c r="H625" s="32">
        <f>INDEX(数值规划!$AH$33:$AK$42,(特技天赋!C625-1)*2+特技天赋!D625,特技天赋!E625)</f>
        <v>25</v>
      </c>
      <c r="I625" s="32">
        <f>INDEX(数值规划!$N$32:$Y$231,(((C625-1)*2+(D625-1))*4+(E625-1))*5+F625+1,(INDEX($T$3:$AI$3,B625)-1)*3+1)</f>
        <v>12</v>
      </c>
      <c r="J625" s="32">
        <f>INDEX(数值规划!$N$32:$Y$231,(((C625-1)*2+(D625-1))*4+(E625-1))*5+F625+1,(INDEX($T$3:$AI$3,B625)-1)*3+2)</f>
        <v>27</v>
      </c>
      <c r="K625" s="32">
        <f>INDEX(数值规划!$N$32:$Y$231,(((C625-1)*2+(D625-1))*4+(E625-1))*5+F625+1,(INDEX($T$3:$AI$3,B625)-1)*3+3)</f>
        <v>0</v>
      </c>
      <c r="L625" s="32">
        <f t="shared" si="19"/>
        <v>2</v>
      </c>
      <c r="M625" s="32">
        <f>INDEX(数值规划!$AL$33:$AL$42,(特技天赋!C625-1)*2+特技天赋!D625)</f>
        <v>3</v>
      </c>
      <c r="N625" s="31">
        <v>19</v>
      </c>
      <c r="Q625" s="32">
        <f>IF(特技天赋!F625&gt;0,INDEX(数值规划!$F$32:$F$63,(特技天赋!E625-1)*4+特技天赋!F625),E625)</f>
        <v>19</v>
      </c>
    </row>
    <row r="626" spans="1:17" ht="16.5" x14ac:dyDescent="0.2">
      <c r="A626" s="31">
        <v>623</v>
      </c>
      <c r="B626" s="31">
        <v>6</v>
      </c>
      <c r="C626" s="31">
        <v>1</v>
      </c>
      <c r="D626" s="31">
        <v>2</v>
      </c>
      <c r="E626" s="31">
        <v>1</v>
      </c>
      <c r="F626" s="31">
        <v>2</v>
      </c>
      <c r="G626" s="31" t="str">
        <f t="shared" si="18"/>
        <v>狮子座普攻_2线1号天赋2级</v>
      </c>
      <c r="H626" s="32">
        <f>INDEX(数值规划!$AH$33:$AK$42,(特技天赋!C626-1)*2+特技天赋!D626,特技天赋!E626)</f>
        <v>25</v>
      </c>
      <c r="I626" s="32">
        <f>INDEX(数值规划!$N$32:$Y$231,(((C626-1)*2+(D626-1))*4+(E626-1))*5+F626+1,(INDEX($T$3:$AI$3,B626)-1)*3+1)</f>
        <v>16</v>
      </c>
      <c r="J626" s="32">
        <f>INDEX(数值规划!$N$32:$Y$231,(((C626-1)*2+(D626-1))*4+(E626-1))*5+F626+1,(INDEX($T$3:$AI$3,B626)-1)*3+2)</f>
        <v>36</v>
      </c>
      <c r="K626" s="32">
        <f>INDEX(数值规划!$N$32:$Y$231,(((C626-1)*2+(D626-1))*4+(E626-1))*5+F626+1,(INDEX($T$3:$AI$3,B626)-1)*3+3)</f>
        <v>0</v>
      </c>
      <c r="L626" s="32">
        <f t="shared" si="19"/>
        <v>2</v>
      </c>
      <c r="M626" s="32">
        <f>INDEX(数值规划!$AL$33:$AL$42,(特技天赋!C626-1)*2+特技天赋!D626)</f>
        <v>3</v>
      </c>
      <c r="N626" s="31">
        <v>29</v>
      </c>
      <c r="Q626" s="32">
        <f>IF(特技天赋!F626&gt;0,INDEX(数值规划!$F$32:$F$63,(特技天赋!E626-1)*4+特技天赋!F626),E626)</f>
        <v>29</v>
      </c>
    </row>
    <row r="627" spans="1:17" ht="16.5" x14ac:dyDescent="0.2">
      <c r="A627" s="31">
        <v>624</v>
      </c>
      <c r="B627" s="31">
        <v>6</v>
      </c>
      <c r="C627" s="31">
        <v>1</v>
      </c>
      <c r="D627" s="31">
        <v>2</v>
      </c>
      <c r="E627" s="31">
        <v>1</v>
      </c>
      <c r="F627" s="31">
        <v>3</v>
      </c>
      <c r="G627" s="31" t="str">
        <f t="shared" si="18"/>
        <v>狮子座普攻_2线1号天赋3级</v>
      </c>
      <c r="H627" s="32">
        <f>INDEX(数值规划!$AH$33:$AK$42,(特技天赋!C627-1)*2+特技天赋!D627,特技天赋!E627)</f>
        <v>25</v>
      </c>
      <c r="I627" s="32">
        <f>INDEX(数值规划!$N$32:$Y$231,(((C627-1)*2+(D627-1))*4+(E627-1))*5+F627+1,(INDEX($T$3:$AI$3,B627)-1)*3+1)</f>
        <v>20</v>
      </c>
      <c r="J627" s="32">
        <f>INDEX(数值规划!$N$32:$Y$231,(((C627-1)*2+(D627-1))*4+(E627-1))*5+F627+1,(INDEX($T$3:$AI$3,B627)-1)*3+2)</f>
        <v>45</v>
      </c>
      <c r="K627" s="32">
        <f>INDEX(数值规划!$N$32:$Y$231,(((C627-1)*2+(D627-1))*4+(E627-1))*5+F627+1,(INDEX($T$3:$AI$3,B627)-1)*3+3)</f>
        <v>0</v>
      </c>
      <c r="L627" s="32">
        <f t="shared" si="19"/>
        <v>2</v>
      </c>
      <c r="M627" s="32">
        <f>INDEX(数值规划!$AL$33:$AL$42,(特技天赋!C627-1)*2+特技天赋!D627)</f>
        <v>3</v>
      </c>
      <c r="N627" s="31">
        <v>38</v>
      </c>
      <c r="Q627" s="32">
        <f>IF(特技天赋!F627&gt;0,INDEX(数值规划!$F$32:$F$63,(特技天赋!E627-1)*4+特技天赋!F627),E627)</f>
        <v>38</v>
      </c>
    </row>
    <row r="628" spans="1:17" ht="16.5" x14ac:dyDescent="0.2">
      <c r="A628" s="31">
        <v>625</v>
      </c>
      <c r="B628" s="31">
        <v>6</v>
      </c>
      <c r="C628" s="31">
        <v>1</v>
      </c>
      <c r="D628" s="31">
        <v>2</v>
      </c>
      <c r="E628" s="31">
        <v>1</v>
      </c>
      <c r="F628" s="31">
        <v>4</v>
      </c>
      <c r="G628" s="31" t="str">
        <f t="shared" si="18"/>
        <v>狮子座普攻_2线1号天赋4级</v>
      </c>
      <c r="H628" s="32">
        <f>INDEX(数值规划!$AH$33:$AK$42,(特技天赋!C628-1)*2+特技天赋!D628,特技天赋!E628)</f>
        <v>25</v>
      </c>
      <c r="I628" s="32">
        <f>INDEX(数值规划!$N$32:$Y$231,(((C628-1)*2+(D628-1))*4+(E628-1))*5+F628+1,(INDEX($T$3:$AI$3,B628)-1)*3+1)</f>
        <v>24</v>
      </c>
      <c r="J628" s="32">
        <f>INDEX(数值规划!$N$32:$Y$231,(((C628-1)*2+(D628-1))*4+(E628-1))*5+F628+1,(INDEX($T$3:$AI$3,B628)-1)*3+2)</f>
        <v>54</v>
      </c>
      <c r="K628" s="32">
        <f>INDEX(数值规划!$N$32:$Y$231,(((C628-1)*2+(D628-1))*4+(E628-1))*5+F628+1,(INDEX($T$3:$AI$3,B628)-1)*3+3)</f>
        <v>0</v>
      </c>
      <c r="L628" s="32">
        <f t="shared" si="19"/>
        <v>2</v>
      </c>
      <c r="M628" s="32">
        <f>INDEX(数值规划!$AL$33:$AL$42,(特技天赋!C628-1)*2+特技天赋!D628)</f>
        <v>3</v>
      </c>
      <c r="N628" s="31">
        <v>58</v>
      </c>
      <c r="Q628" s="32">
        <f>IF(特技天赋!F628&gt;0,INDEX(数值规划!$F$32:$F$63,(特技天赋!E628-1)*4+特技天赋!F628),E628)</f>
        <v>58</v>
      </c>
    </row>
    <row r="629" spans="1:17" ht="16.5" x14ac:dyDescent="0.2">
      <c r="A629" s="31">
        <v>626</v>
      </c>
      <c r="B629" s="31">
        <v>6</v>
      </c>
      <c r="C629" s="31">
        <v>1</v>
      </c>
      <c r="D629" s="31">
        <v>2</v>
      </c>
      <c r="E629" s="31">
        <v>2</v>
      </c>
      <c r="F629" s="31">
        <v>0</v>
      </c>
      <c r="G629" s="31" t="str">
        <f t="shared" si="18"/>
        <v>狮子座普攻_2线2号天赋解锁</v>
      </c>
      <c r="H629" s="32">
        <f>INDEX(数值规划!$AH$33:$AK$42,(特技天赋!C629-1)*2+特技天赋!D629,特技天赋!E629)</f>
        <v>45</v>
      </c>
      <c r="I629" s="32">
        <f>INDEX(数值规划!$N$32:$Y$231,(((C629-1)*2+(D629-1))*4+(E629-1))*5+F629+1,(INDEX($T$3:$AI$3,B629)-1)*3+1)</f>
        <v>12</v>
      </c>
      <c r="J629" s="32">
        <f>INDEX(数值规划!$N$32:$Y$231,(((C629-1)*2+(D629-1))*4+(E629-1))*5+F629+1,(INDEX($T$3:$AI$3,B629)-1)*3+2)</f>
        <v>27</v>
      </c>
      <c r="K629" s="32">
        <f>INDEX(数值规划!$N$32:$Y$231,(((C629-1)*2+(D629-1))*4+(E629-1))*5+F629+1,(INDEX($T$3:$AI$3,B629)-1)*3+3)</f>
        <v>0</v>
      </c>
      <c r="L629" s="32">
        <f t="shared" si="19"/>
        <v>4</v>
      </c>
      <c r="M629" s="32">
        <f>INDEX(数值规划!$AL$33:$AL$42,(特技天赋!C629-1)*2+特技天赋!D629)</f>
        <v>3</v>
      </c>
      <c r="N629" s="31">
        <v>2</v>
      </c>
      <c r="Q629" s="32">
        <f>IF(特技天赋!F629&gt;0,INDEX(数值规划!$F$32:$F$63,(特技天赋!E629-1)*4+特技天赋!F629),E629)</f>
        <v>2</v>
      </c>
    </row>
    <row r="630" spans="1:17" ht="16.5" x14ac:dyDescent="0.2">
      <c r="A630" s="31">
        <v>627</v>
      </c>
      <c r="B630" s="31">
        <v>6</v>
      </c>
      <c r="C630" s="31">
        <v>1</v>
      </c>
      <c r="D630" s="31">
        <v>2</v>
      </c>
      <c r="E630" s="31">
        <v>2</v>
      </c>
      <c r="F630" s="31">
        <v>1</v>
      </c>
      <c r="G630" s="31" t="str">
        <f t="shared" si="18"/>
        <v>狮子座普攻_2线2号天赋1级</v>
      </c>
      <c r="H630" s="32">
        <f>INDEX(数值规划!$AH$33:$AK$42,(特技天赋!C630-1)*2+特技天赋!D630,特技天赋!E630)</f>
        <v>45</v>
      </c>
      <c r="I630" s="32">
        <f>INDEX(数值规划!$N$32:$Y$231,(((C630-1)*2+(D630-1))*4+(E630-1))*5+F630+1,(INDEX($T$3:$AI$3,B630)-1)*3+1)</f>
        <v>16</v>
      </c>
      <c r="J630" s="32">
        <f>INDEX(数值规划!$N$32:$Y$231,(((C630-1)*2+(D630-1))*4+(E630-1))*5+F630+1,(INDEX($T$3:$AI$3,B630)-1)*3+2)</f>
        <v>36</v>
      </c>
      <c r="K630" s="32">
        <f>INDEX(数值规划!$N$32:$Y$231,(((C630-1)*2+(D630-1))*4+(E630-1))*5+F630+1,(INDEX($T$3:$AI$3,B630)-1)*3+3)</f>
        <v>0</v>
      </c>
      <c r="L630" s="32">
        <f t="shared" si="19"/>
        <v>4</v>
      </c>
      <c r="M630" s="32">
        <f>INDEX(数值规划!$AL$33:$AL$42,(特技天赋!C630-1)*2+特技天赋!D630)</f>
        <v>3</v>
      </c>
      <c r="N630" s="31">
        <v>24</v>
      </c>
      <c r="Q630" s="32">
        <f>IF(特技天赋!F630&gt;0,INDEX(数值规划!$F$32:$F$63,(特技天赋!E630-1)*4+特技天赋!F630),E630)</f>
        <v>24</v>
      </c>
    </row>
    <row r="631" spans="1:17" ht="16.5" x14ac:dyDescent="0.2">
      <c r="A631" s="31">
        <v>628</v>
      </c>
      <c r="B631" s="31">
        <v>6</v>
      </c>
      <c r="C631" s="31">
        <v>1</v>
      </c>
      <c r="D631" s="31">
        <v>2</v>
      </c>
      <c r="E631" s="31">
        <v>2</v>
      </c>
      <c r="F631" s="31">
        <v>2</v>
      </c>
      <c r="G631" s="31" t="str">
        <f t="shared" si="18"/>
        <v>狮子座普攻_2线2号天赋2级</v>
      </c>
      <c r="H631" s="32">
        <f>INDEX(数值规划!$AH$33:$AK$42,(特技天赋!C631-1)*2+特技天赋!D631,特技天赋!E631)</f>
        <v>45</v>
      </c>
      <c r="I631" s="32">
        <f>INDEX(数值规划!$N$32:$Y$231,(((C631-1)*2+(D631-1))*4+(E631-1))*5+F631+1,(INDEX($T$3:$AI$3,B631)-1)*3+1)</f>
        <v>20</v>
      </c>
      <c r="J631" s="32">
        <f>INDEX(数值规划!$N$32:$Y$231,(((C631-1)*2+(D631-1))*4+(E631-1))*5+F631+1,(INDEX($T$3:$AI$3,B631)-1)*3+2)</f>
        <v>45</v>
      </c>
      <c r="K631" s="32">
        <f>INDEX(数值规划!$N$32:$Y$231,(((C631-1)*2+(D631-1))*4+(E631-1))*5+F631+1,(INDEX($T$3:$AI$3,B631)-1)*3+3)</f>
        <v>0</v>
      </c>
      <c r="L631" s="32">
        <f t="shared" si="19"/>
        <v>4</v>
      </c>
      <c r="M631" s="32">
        <f>INDEX(数值规划!$AL$33:$AL$42,(特技天赋!C631-1)*2+特技天赋!D631)</f>
        <v>3</v>
      </c>
      <c r="N631" s="31">
        <v>36</v>
      </c>
      <c r="Q631" s="32">
        <f>IF(特技天赋!F631&gt;0,INDEX(数值规划!$F$32:$F$63,(特技天赋!E631-1)*4+特技天赋!F631),E631)</f>
        <v>36</v>
      </c>
    </row>
    <row r="632" spans="1:17" ht="16.5" x14ac:dyDescent="0.2">
      <c r="A632" s="31">
        <v>629</v>
      </c>
      <c r="B632" s="31">
        <v>6</v>
      </c>
      <c r="C632" s="31">
        <v>1</v>
      </c>
      <c r="D632" s="31">
        <v>2</v>
      </c>
      <c r="E632" s="31">
        <v>2</v>
      </c>
      <c r="F632" s="31">
        <v>3</v>
      </c>
      <c r="G632" s="31" t="str">
        <f t="shared" si="18"/>
        <v>狮子座普攻_2线2号天赋3级</v>
      </c>
      <c r="H632" s="32">
        <f>INDEX(数值规划!$AH$33:$AK$42,(特技天赋!C632-1)*2+特技天赋!D632,特技天赋!E632)</f>
        <v>45</v>
      </c>
      <c r="I632" s="32">
        <f>INDEX(数值规划!$N$32:$Y$231,(((C632-1)*2+(D632-1))*4+(E632-1))*5+F632+1,(INDEX($T$3:$AI$3,B632)-1)*3+1)</f>
        <v>24</v>
      </c>
      <c r="J632" s="32">
        <f>INDEX(数值规划!$N$32:$Y$231,(((C632-1)*2+(D632-1))*4+(E632-1))*5+F632+1,(INDEX($T$3:$AI$3,B632)-1)*3+2)</f>
        <v>54</v>
      </c>
      <c r="K632" s="32">
        <f>INDEX(数值规划!$N$32:$Y$231,(((C632-1)*2+(D632-1))*4+(E632-1))*5+F632+1,(INDEX($T$3:$AI$3,B632)-1)*3+3)</f>
        <v>0</v>
      </c>
      <c r="L632" s="32">
        <f t="shared" si="19"/>
        <v>4</v>
      </c>
      <c r="M632" s="32">
        <f>INDEX(数值规划!$AL$33:$AL$42,(特技天赋!C632-1)*2+特技天赋!D632)</f>
        <v>3</v>
      </c>
      <c r="N632" s="31">
        <v>48</v>
      </c>
      <c r="Q632" s="32">
        <f>IF(特技天赋!F632&gt;0,INDEX(数值规划!$F$32:$F$63,(特技天赋!E632-1)*4+特技天赋!F632),E632)</f>
        <v>48</v>
      </c>
    </row>
    <row r="633" spans="1:17" ht="16.5" x14ac:dyDescent="0.2">
      <c r="A633" s="31">
        <v>630</v>
      </c>
      <c r="B633" s="31">
        <v>6</v>
      </c>
      <c r="C633" s="31">
        <v>1</v>
      </c>
      <c r="D633" s="31">
        <v>2</v>
      </c>
      <c r="E633" s="31">
        <v>2</v>
      </c>
      <c r="F633" s="31">
        <v>4</v>
      </c>
      <c r="G633" s="31" t="str">
        <f t="shared" si="18"/>
        <v>狮子座普攻_2线2号天赋4级</v>
      </c>
      <c r="H633" s="32">
        <f>INDEX(数值规划!$AH$33:$AK$42,(特技天赋!C633-1)*2+特技天赋!D633,特技天赋!E633)</f>
        <v>45</v>
      </c>
      <c r="I633" s="32">
        <f>INDEX(数值规划!$N$32:$Y$231,(((C633-1)*2+(D633-1))*4+(E633-1))*5+F633+1,(INDEX($T$3:$AI$3,B633)-1)*3+1)</f>
        <v>28</v>
      </c>
      <c r="J633" s="32">
        <f>INDEX(数值规划!$N$32:$Y$231,(((C633-1)*2+(D633-1))*4+(E633-1))*5+F633+1,(INDEX($T$3:$AI$3,B633)-1)*3+2)</f>
        <v>63</v>
      </c>
      <c r="K633" s="32">
        <f>INDEX(数值规划!$N$32:$Y$231,(((C633-1)*2+(D633-1))*4+(E633-1))*5+F633+1,(INDEX($T$3:$AI$3,B633)-1)*3+3)</f>
        <v>0</v>
      </c>
      <c r="L633" s="32">
        <f t="shared" si="19"/>
        <v>4</v>
      </c>
      <c r="M633" s="32">
        <f>INDEX(数值规划!$AL$33:$AL$42,(特技天赋!C633-1)*2+特技天赋!D633)</f>
        <v>3</v>
      </c>
      <c r="N633" s="31">
        <v>72</v>
      </c>
      <c r="Q633" s="32">
        <f>IF(特技天赋!F633&gt;0,INDEX(数值规划!$F$32:$F$63,(特技天赋!E633-1)*4+特技天赋!F633),E633)</f>
        <v>72</v>
      </c>
    </row>
    <row r="634" spans="1:17" ht="16.5" x14ac:dyDescent="0.2">
      <c r="A634" s="31">
        <v>631</v>
      </c>
      <c r="B634" s="31">
        <v>6</v>
      </c>
      <c r="C634" s="31">
        <v>1</v>
      </c>
      <c r="D634" s="31">
        <v>2</v>
      </c>
      <c r="E634" s="31">
        <v>3</v>
      </c>
      <c r="F634" s="31">
        <v>0</v>
      </c>
      <c r="G634" s="31" t="str">
        <f t="shared" si="18"/>
        <v>狮子座普攻_2线3号天赋解锁</v>
      </c>
      <c r="H634" s="32">
        <f>INDEX(数值规划!$AH$33:$AK$42,(特技天赋!C634-1)*2+特技天赋!D634,特技天赋!E634)</f>
        <v>65</v>
      </c>
      <c r="I634" s="32">
        <f>INDEX(数值规划!$N$32:$Y$231,(((C634-1)*2+(D634-1))*4+(E634-1))*5+F634+1,(INDEX($T$3:$AI$3,B634)-1)*3+1)</f>
        <v>18</v>
      </c>
      <c r="J634" s="32">
        <f>INDEX(数值规划!$N$32:$Y$231,(((C634-1)*2+(D634-1))*4+(E634-1))*5+F634+1,(INDEX($T$3:$AI$3,B634)-1)*3+2)</f>
        <v>41</v>
      </c>
      <c r="K634" s="32">
        <f>INDEX(数值规划!$N$32:$Y$231,(((C634-1)*2+(D634-1))*4+(E634-1))*5+F634+1,(INDEX($T$3:$AI$3,B634)-1)*3+3)</f>
        <v>0</v>
      </c>
      <c r="L634" s="32">
        <f t="shared" si="19"/>
        <v>6</v>
      </c>
      <c r="M634" s="32">
        <f>INDEX(数值规划!$AL$33:$AL$42,(特技天赋!C634-1)*2+特技天赋!D634)</f>
        <v>3</v>
      </c>
      <c r="N634" s="31">
        <v>3</v>
      </c>
      <c r="Q634" s="32">
        <f>IF(特技天赋!F634&gt;0,INDEX(数值规划!$F$32:$F$63,(特技天赋!E634-1)*4+特技天赋!F634),E634)</f>
        <v>3</v>
      </c>
    </row>
    <row r="635" spans="1:17" ht="16.5" x14ac:dyDescent="0.2">
      <c r="A635" s="31">
        <v>632</v>
      </c>
      <c r="B635" s="31">
        <v>6</v>
      </c>
      <c r="C635" s="31">
        <v>1</v>
      </c>
      <c r="D635" s="31">
        <v>2</v>
      </c>
      <c r="E635" s="31">
        <v>3</v>
      </c>
      <c r="F635" s="31">
        <v>1</v>
      </c>
      <c r="G635" s="31" t="str">
        <f t="shared" si="18"/>
        <v>狮子座普攻_2线3号天赋1级</v>
      </c>
      <c r="H635" s="32">
        <f>INDEX(数值规划!$AH$33:$AK$42,(特技天赋!C635-1)*2+特技天赋!D635,特技天赋!E635)</f>
        <v>65</v>
      </c>
      <c r="I635" s="32">
        <f>INDEX(数值规划!$N$32:$Y$231,(((C635-1)*2+(D635-1))*4+(E635-1))*5+F635+1,(INDEX($T$3:$AI$3,B635)-1)*3+1)</f>
        <v>22</v>
      </c>
      <c r="J635" s="32">
        <f>INDEX(数值规划!$N$32:$Y$231,(((C635-1)*2+(D635-1))*4+(E635-1))*5+F635+1,(INDEX($T$3:$AI$3,B635)-1)*3+2)</f>
        <v>50</v>
      </c>
      <c r="K635" s="32">
        <f>INDEX(数值规划!$N$32:$Y$231,(((C635-1)*2+(D635-1))*4+(E635-1))*5+F635+1,(INDEX($T$3:$AI$3,B635)-1)*3+3)</f>
        <v>0</v>
      </c>
      <c r="L635" s="32">
        <f t="shared" si="19"/>
        <v>6</v>
      </c>
      <c r="M635" s="32">
        <f>INDEX(数值规划!$AL$33:$AL$42,(特技天赋!C635-1)*2+特技天赋!D635)</f>
        <v>3</v>
      </c>
      <c r="N635" s="31">
        <v>29</v>
      </c>
      <c r="Q635" s="32">
        <f>IF(特技天赋!F635&gt;0,INDEX(数值规划!$F$32:$F$63,(特技天赋!E635-1)*4+特技天赋!F635),E635)</f>
        <v>29</v>
      </c>
    </row>
    <row r="636" spans="1:17" ht="16.5" x14ac:dyDescent="0.2">
      <c r="A636" s="31">
        <v>633</v>
      </c>
      <c r="B636" s="31">
        <v>6</v>
      </c>
      <c r="C636" s="31">
        <v>1</v>
      </c>
      <c r="D636" s="31">
        <v>2</v>
      </c>
      <c r="E636" s="31">
        <v>3</v>
      </c>
      <c r="F636" s="31">
        <v>2</v>
      </c>
      <c r="G636" s="31" t="str">
        <f t="shared" si="18"/>
        <v>狮子座普攻_2线3号天赋2级</v>
      </c>
      <c r="H636" s="32">
        <f>INDEX(数值规划!$AH$33:$AK$42,(特技天赋!C636-1)*2+特技天赋!D636,特技天赋!E636)</f>
        <v>65</v>
      </c>
      <c r="I636" s="32">
        <f>INDEX(数值规划!$N$32:$Y$231,(((C636-1)*2+(D636-1))*4+(E636-1))*5+F636+1,(INDEX($T$3:$AI$3,B636)-1)*3+1)</f>
        <v>26</v>
      </c>
      <c r="J636" s="32">
        <f>INDEX(数值规划!$N$32:$Y$231,(((C636-1)*2+(D636-1))*4+(E636-1))*5+F636+1,(INDEX($T$3:$AI$3,B636)-1)*3+2)</f>
        <v>59</v>
      </c>
      <c r="K636" s="32">
        <f>INDEX(数值规划!$N$32:$Y$231,(((C636-1)*2+(D636-1))*4+(E636-1))*5+F636+1,(INDEX($T$3:$AI$3,B636)-1)*3+3)</f>
        <v>0</v>
      </c>
      <c r="L636" s="32">
        <f t="shared" si="19"/>
        <v>6</v>
      </c>
      <c r="M636" s="32">
        <f>INDEX(数值规划!$AL$33:$AL$42,(特技天赋!C636-1)*2+特技天赋!D636)</f>
        <v>3</v>
      </c>
      <c r="N636" s="31">
        <v>43</v>
      </c>
      <c r="Q636" s="32">
        <f>IF(特技天赋!F636&gt;0,INDEX(数值规划!$F$32:$F$63,(特技天赋!E636-1)*4+特技天赋!F636),E636)</f>
        <v>43</v>
      </c>
    </row>
    <row r="637" spans="1:17" ht="16.5" x14ac:dyDescent="0.2">
      <c r="A637" s="31">
        <v>634</v>
      </c>
      <c r="B637" s="31">
        <v>6</v>
      </c>
      <c r="C637" s="31">
        <v>1</v>
      </c>
      <c r="D637" s="31">
        <v>2</v>
      </c>
      <c r="E637" s="31">
        <v>3</v>
      </c>
      <c r="F637" s="31">
        <v>3</v>
      </c>
      <c r="G637" s="31" t="str">
        <f t="shared" si="18"/>
        <v>狮子座普攻_2线3号天赋3级</v>
      </c>
      <c r="H637" s="32">
        <f>INDEX(数值规划!$AH$33:$AK$42,(特技天赋!C637-1)*2+特技天赋!D637,特技天赋!E637)</f>
        <v>65</v>
      </c>
      <c r="I637" s="32">
        <f>INDEX(数值规划!$N$32:$Y$231,(((C637-1)*2+(D637-1))*4+(E637-1))*5+F637+1,(INDEX($T$3:$AI$3,B637)-1)*3+1)</f>
        <v>30</v>
      </c>
      <c r="J637" s="32">
        <f>INDEX(数值规划!$N$32:$Y$231,(((C637-1)*2+(D637-1))*4+(E637-1))*5+F637+1,(INDEX($T$3:$AI$3,B637)-1)*3+2)</f>
        <v>68</v>
      </c>
      <c r="K637" s="32">
        <f>INDEX(数值规划!$N$32:$Y$231,(((C637-1)*2+(D637-1))*4+(E637-1))*5+F637+1,(INDEX($T$3:$AI$3,B637)-1)*3+3)</f>
        <v>0</v>
      </c>
      <c r="L637" s="32">
        <f t="shared" si="19"/>
        <v>6</v>
      </c>
      <c r="M637" s="32">
        <f>INDEX(数值规划!$AL$33:$AL$42,(特技天赋!C637-1)*2+特技天赋!D637)</f>
        <v>3</v>
      </c>
      <c r="N637" s="31">
        <v>58</v>
      </c>
      <c r="Q637" s="32">
        <f>IF(特技天赋!F637&gt;0,INDEX(数值规划!$F$32:$F$63,(特技天赋!E637-1)*4+特技天赋!F637),E637)</f>
        <v>58</v>
      </c>
    </row>
    <row r="638" spans="1:17" ht="16.5" x14ac:dyDescent="0.2">
      <c r="A638" s="31">
        <v>635</v>
      </c>
      <c r="B638" s="31">
        <v>6</v>
      </c>
      <c r="C638" s="31">
        <v>1</v>
      </c>
      <c r="D638" s="31">
        <v>2</v>
      </c>
      <c r="E638" s="31">
        <v>3</v>
      </c>
      <c r="F638" s="31">
        <v>4</v>
      </c>
      <c r="G638" s="31" t="str">
        <f t="shared" si="18"/>
        <v>狮子座普攻_2线3号天赋4级</v>
      </c>
      <c r="H638" s="32">
        <f>INDEX(数值规划!$AH$33:$AK$42,(特技天赋!C638-1)*2+特技天赋!D638,特技天赋!E638)</f>
        <v>65</v>
      </c>
      <c r="I638" s="32">
        <f>INDEX(数值规划!$N$32:$Y$231,(((C638-1)*2+(D638-1))*4+(E638-1))*5+F638+1,(INDEX($T$3:$AI$3,B638)-1)*3+1)</f>
        <v>34</v>
      </c>
      <c r="J638" s="32">
        <f>INDEX(数值规划!$N$32:$Y$231,(((C638-1)*2+(D638-1))*4+(E638-1))*5+F638+1,(INDEX($T$3:$AI$3,B638)-1)*3+2)</f>
        <v>77</v>
      </c>
      <c r="K638" s="32">
        <f>INDEX(数值规划!$N$32:$Y$231,(((C638-1)*2+(D638-1))*4+(E638-1))*5+F638+1,(INDEX($T$3:$AI$3,B638)-1)*3+3)</f>
        <v>0</v>
      </c>
      <c r="L638" s="32">
        <f t="shared" si="19"/>
        <v>6</v>
      </c>
      <c r="M638" s="32">
        <f>INDEX(数值规划!$AL$33:$AL$42,(特技天赋!C638-1)*2+特技天赋!D638)</f>
        <v>3</v>
      </c>
      <c r="N638" s="31">
        <v>87</v>
      </c>
      <c r="Q638" s="32">
        <f>IF(特技天赋!F638&gt;0,INDEX(数值规划!$F$32:$F$63,(特技天赋!E638-1)*4+特技天赋!F638),E638)</f>
        <v>87</v>
      </c>
    </row>
    <row r="639" spans="1:17" ht="16.5" x14ac:dyDescent="0.2">
      <c r="A639" s="31">
        <v>636</v>
      </c>
      <c r="B639" s="31">
        <v>6</v>
      </c>
      <c r="C639" s="31">
        <v>1</v>
      </c>
      <c r="D639" s="31">
        <v>2</v>
      </c>
      <c r="E639" s="31">
        <v>4</v>
      </c>
      <c r="F639" s="31">
        <v>0</v>
      </c>
      <c r="G639" s="31" t="str">
        <f t="shared" si="18"/>
        <v>狮子座普攻_2线4号天赋解锁</v>
      </c>
      <c r="H639" s="32">
        <f>INDEX(数值规划!$AH$33:$AK$42,(特技天赋!C639-1)*2+特技天赋!D639,特技天赋!E639)</f>
        <v>85</v>
      </c>
      <c r="I639" s="32">
        <f>INDEX(数值规划!$N$32:$Y$231,(((C639-1)*2+(D639-1))*4+(E639-1))*5+F639+1,(INDEX($T$3:$AI$3,B639)-1)*3+1)</f>
        <v>24</v>
      </c>
      <c r="J639" s="32">
        <f>INDEX(数值规划!$N$32:$Y$231,(((C639-1)*2+(D639-1))*4+(E639-1))*5+F639+1,(INDEX($T$3:$AI$3,B639)-1)*3+2)</f>
        <v>54</v>
      </c>
      <c r="K639" s="32">
        <f>INDEX(数值规划!$N$32:$Y$231,(((C639-1)*2+(D639-1))*4+(E639-1))*5+F639+1,(INDEX($T$3:$AI$3,B639)-1)*3+3)</f>
        <v>0</v>
      </c>
      <c r="L639" s="32">
        <f t="shared" si="19"/>
        <v>8</v>
      </c>
      <c r="M639" s="32">
        <f>INDEX(数值规划!$AL$33:$AL$42,(特技天赋!C639-1)*2+特技天赋!D639)</f>
        <v>3</v>
      </c>
      <c r="N639" s="31">
        <v>4</v>
      </c>
      <c r="Q639" s="32">
        <f>IF(特技天赋!F639&gt;0,INDEX(数值规划!$F$32:$F$63,(特技天赋!E639-1)*4+特技天赋!F639),E639)</f>
        <v>4</v>
      </c>
    </row>
    <row r="640" spans="1:17" ht="16.5" x14ac:dyDescent="0.2">
      <c r="A640" s="31">
        <v>637</v>
      </c>
      <c r="B640" s="31">
        <v>6</v>
      </c>
      <c r="C640" s="31">
        <v>1</v>
      </c>
      <c r="D640" s="31">
        <v>2</v>
      </c>
      <c r="E640" s="31">
        <v>4</v>
      </c>
      <c r="F640" s="31">
        <v>1</v>
      </c>
      <c r="G640" s="31" t="str">
        <f t="shared" si="18"/>
        <v>狮子座普攻_2线4号天赋1级</v>
      </c>
      <c r="H640" s="32">
        <f>INDEX(数值规划!$AH$33:$AK$42,(特技天赋!C640-1)*2+特技天赋!D640,特技天赋!E640)</f>
        <v>85</v>
      </c>
      <c r="I640" s="32">
        <f>INDEX(数值规划!$N$32:$Y$231,(((C640-1)*2+(D640-1))*4+(E640-1))*5+F640+1,(INDEX($T$3:$AI$3,B640)-1)*3+1)</f>
        <v>28</v>
      </c>
      <c r="J640" s="32">
        <f>INDEX(数值规划!$N$32:$Y$231,(((C640-1)*2+(D640-1))*4+(E640-1))*5+F640+1,(INDEX($T$3:$AI$3,B640)-1)*3+2)</f>
        <v>63</v>
      </c>
      <c r="K640" s="32">
        <f>INDEX(数值规划!$N$32:$Y$231,(((C640-1)*2+(D640-1))*4+(E640-1))*5+F640+1,(INDEX($T$3:$AI$3,B640)-1)*3+3)</f>
        <v>0</v>
      </c>
      <c r="L640" s="32">
        <f t="shared" si="19"/>
        <v>8</v>
      </c>
      <c r="M640" s="32">
        <f>INDEX(数值规划!$AL$33:$AL$42,(特技天赋!C640-1)*2+特技天赋!D640)</f>
        <v>3</v>
      </c>
      <c r="N640" s="31">
        <v>29</v>
      </c>
      <c r="Q640" s="32">
        <f>IF(特技天赋!F640&gt;0,INDEX(数值规划!$F$32:$F$63,(特技天赋!E640-1)*4+特技天赋!F640),E640)</f>
        <v>29</v>
      </c>
    </row>
    <row r="641" spans="1:17" ht="16.5" x14ac:dyDescent="0.2">
      <c r="A641" s="31">
        <v>638</v>
      </c>
      <c r="B641" s="31">
        <v>6</v>
      </c>
      <c r="C641" s="31">
        <v>1</v>
      </c>
      <c r="D641" s="31">
        <v>2</v>
      </c>
      <c r="E641" s="31">
        <v>4</v>
      </c>
      <c r="F641" s="31">
        <v>2</v>
      </c>
      <c r="G641" s="31" t="str">
        <f t="shared" si="18"/>
        <v>狮子座普攻_2线4号天赋2级</v>
      </c>
      <c r="H641" s="32">
        <f>INDEX(数值规划!$AH$33:$AK$42,(特技天赋!C641-1)*2+特技天赋!D641,特技天赋!E641)</f>
        <v>85</v>
      </c>
      <c r="I641" s="32">
        <f>INDEX(数值规划!$N$32:$Y$231,(((C641-1)*2+(D641-1))*4+(E641-1))*5+F641+1,(INDEX($T$3:$AI$3,B641)-1)*3+1)</f>
        <v>32</v>
      </c>
      <c r="J641" s="32">
        <f>INDEX(数值规划!$N$32:$Y$231,(((C641-1)*2+(D641-1))*4+(E641-1))*5+F641+1,(INDEX($T$3:$AI$3,B641)-1)*3+2)</f>
        <v>72</v>
      </c>
      <c r="K641" s="32">
        <f>INDEX(数值规划!$N$32:$Y$231,(((C641-1)*2+(D641-1))*4+(E641-1))*5+F641+1,(INDEX($T$3:$AI$3,B641)-1)*3+3)</f>
        <v>0</v>
      </c>
      <c r="L641" s="32">
        <f t="shared" si="19"/>
        <v>8</v>
      </c>
      <c r="M641" s="32">
        <f>INDEX(数值规划!$AL$33:$AL$42,(特技天赋!C641-1)*2+特技天赋!D641)</f>
        <v>3</v>
      </c>
      <c r="N641" s="31">
        <v>43</v>
      </c>
      <c r="Q641" s="32">
        <f>IF(特技天赋!F641&gt;0,INDEX(数值规划!$F$32:$F$63,(特技天赋!E641-1)*4+特技天赋!F641),E641)</f>
        <v>43</v>
      </c>
    </row>
    <row r="642" spans="1:17" ht="16.5" x14ac:dyDescent="0.2">
      <c r="A642" s="31">
        <v>639</v>
      </c>
      <c r="B642" s="31">
        <v>6</v>
      </c>
      <c r="C642" s="31">
        <v>1</v>
      </c>
      <c r="D642" s="31">
        <v>2</v>
      </c>
      <c r="E642" s="31">
        <v>4</v>
      </c>
      <c r="F642" s="31">
        <v>3</v>
      </c>
      <c r="G642" s="31" t="str">
        <f t="shared" si="18"/>
        <v>狮子座普攻_2线4号天赋3级</v>
      </c>
      <c r="H642" s="32">
        <f>INDEX(数值规划!$AH$33:$AK$42,(特技天赋!C642-1)*2+特技天赋!D642,特技天赋!E642)</f>
        <v>85</v>
      </c>
      <c r="I642" s="32">
        <f>INDEX(数值规划!$N$32:$Y$231,(((C642-1)*2+(D642-1))*4+(E642-1))*5+F642+1,(INDEX($T$3:$AI$3,B642)-1)*3+1)</f>
        <v>36</v>
      </c>
      <c r="J642" s="32">
        <f>INDEX(数值规划!$N$32:$Y$231,(((C642-1)*2+(D642-1))*4+(E642-1))*5+F642+1,(INDEX($T$3:$AI$3,B642)-1)*3+2)</f>
        <v>81</v>
      </c>
      <c r="K642" s="32">
        <f>INDEX(数值规划!$N$32:$Y$231,(((C642-1)*2+(D642-1))*4+(E642-1))*5+F642+1,(INDEX($T$3:$AI$3,B642)-1)*3+3)</f>
        <v>0</v>
      </c>
      <c r="L642" s="32">
        <f t="shared" si="19"/>
        <v>8</v>
      </c>
      <c r="M642" s="32">
        <f>INDEX(数值规划!$AL$33:$AL$42,(特技天赋!C642-1)*2+特技天赋!D642)</f>
        <v>3</v>
      </c>
      <c r="N642" s="31">
        <v>58</v>
      </c>
      <c r="Q642" s="32">
        <f>IF(特技天赋!F642&gt;0,INDEX(数值规划!$F$32:$F$63,(特技天赋!E642-1)*4+特技天赋!F642),E642)</f>
        <v>58</v>
      </c>
    </row>
    <row r="643" spans="1:17" ht="16.5" x14ac:dyDescent="0.2">
      <c r="A643" s="31">
        <v>640</v>
      </c>
      <c r="B643" s="31">
        <v>6</v>
      </c>
      <c r="C643" s="31">
        <v>1</v>
      </c>
      <c r="D643" s="31">
        <v>2</v>
      </c>
      <c r="E643" s="31">
        <v>4</v>
      </c>
      <c r="F643" s="31">
        <v>4</v>
      </c>
      <c r="G643" s="31" t="str">
        <f t="shared" si="18"/>
        <v>狮子座普攻_2线4号天赋4级</v>
      </c>
      <c r="H643" s="32">
        <f>INDEX(数值规划!$AH$33:$AK$42,(特技天赋!C643-1)*2+特技天赋!D643,特技天赋!E643)</f>
        <v>85</v>
      </c>
      <c r="I643" s="32">
        <f>INDEX(数值规划!$N$32:$Y$231,(((C643-1)*2+(D643-1))*4+(E643-1))*5+F643+1,(INDEX($T$3:$AI$3,B643)-1)*3+1)</f>
        <v>40</v>
      </c>
      <c r="J643" s="32">
        <f>INDEX(数值规划!$N$32:$Y$231,(((C643-1)*2+(D643-1))*4+(E643-1))*5+F643+1,(INDEX($T$3:$AI$3,B643)-1)*3+2)</f>
        <v>90</v>
      </c>
      <c r="K643" s="32">
        <f>INDEX(数值规划!$N$32:$Y$231,(((C643-1)*2+(D643-1))*4+(E643-1))*5+F643+1,(INDEX($T$3:$AI$3,B643)-1)*3+3)</f>
        <v>0</v>
      </c>
      <c r="L643" s="32">
        <f t="shared" si="19"/>
        <v>8</v>
      </c>
      <c r="M643" s="32">
        <f>INDEX(数值规划!$AL$33:$AL$42,(特技天赋!C643-1)*2+特技天赋!D643)</f>
        <v>3</v>
      </c>
      <c r="N643" s="31">
        <v>87</v>
      </c>
      <c r="Q643" s="32">
        <f>IF(特技天赋!F643&gt;0,INDEX(数值规划!$F$32:$F$63,(特技天赋!E643-1)*4+特技天赋!F643),E643)</f>
        <v>87</v>
      </c>
    </row>
    <row r="644" spans="1:17" ht="16.5" x14ac:dyDescent="0.2">
      <c r="A644" s="31">
        <v>641</v>
      </c>
      <c r="B644" s="31">
        <v>6</v>
      </c>
      <c r="C644" s="31">
        <v>2</v>
      </c>
      <c r="D644" s="31">
        <v>1</v>
      </c>
      <c r="E644" s="31">
        <v>1</v>
      </c>
      <c r="F644" s="31">
        <v>0</v>
      </c>
      <c r="G644" s="31" t="str">
        <f t="shared" si="18"/>
        <v>狮子座技能1_1线1号天赋解锁</v>
      </c>
      <c r="H644" s="32">
        <f>INDEX(数值规划!$AH$33:$AK$42,(特技天赋!C644-1)*2+特技天赋!D644,特技天赋!E644)</f>
        <v>17</v>
      </c>
      <c r="I644" s="32">
        <f>INDEX(数值规划!$N$32:$Y$231,(((C644-1)*2+(D644-1))*4+(E644-1))*5+F644+1,(INDEX($T$3:$AI$3,B644)-1)*3+1)</f>
        <v>0</v>
      </c>
      <c r="J644" s="32">
        <f>INDEX(数值规划!$N$32:$Y$231,(((C644-1)*2+(D644-1))*4+(E644-1))*5+F644+1,(INDEX($T$3:$AI$3,B644)-1)*3+2)</f>
        <v>20</v>
      </c>
      <c r="K644" s="32">
        <f>INDEX(数值规划!$N$32:$Y$231,(((C644-1)*2+(D644-1))*4+(E644-1))*5+F644+1,(INDEX($T$3:$AI$3,B644)-1)*3+3)</f>
        <v>10</v>
      </c>
      <c r="L644" s="32">
        <f t="shared" si="19"/>
        <v>1</v>
      </c>
      <c r="M644" s="32">
        <f>INDEX(数值规划!$AL$33:$AL$42,(特技天赋!C644-1)*2+特技天赋!D644)</f>
        <v>3</v>
      </c>
      <c r="N644" s="31">
        <v>1</v>
      </c>
      <c r="Q644" s="32">
        <f>IF(特技天赋!F644&gt;0,INDEX(数值规划!$F$32:$F$63,(特技天赋!E644-1)*4+特技天赋!F644),E644)</f>
        <v>1</v>
      </c>
    </row>
    <row r="645" spans="1:17" ht="16.5" x14ac:dyDescent="0.2">
      <c r="A645" s="31">
        <v>642</v>
      </c>
      <c r="B645" s="31">
        <v>6</v>
      </c>
      <c r="C645" s="31">
        <v>2</v>
      </c>
      <c r="D645" s="31">
        <v>1</v>
      </c>
      <c r="E645" s="31">
        <v>1</v>
      </c>
      <c r="F645" s="31">
        <v>1</v>
      </c>
      <c r="G645" s="31" t="str">
        <f t="shared" ref="G645:G708" si="20">INDEX($T$4:$AI$4,B645)&amp;INDEX($T$5:$X$5,C645)&amp;"_"&amp;D645&amp;"线"&amp;E645&amp;"号天赋"&amp;IF(F645&gt;0,F645&amp;"级","解锁")</f>
        <v>狮子座技能1_1线1号天赋1级</v>
      </c>
      <c r="H645" s="32">
        <f>INDEX(数值规划!$AH$33:$AK$42,(特技天赋!C645-1)*2+特技天赋!D645,特技天赋!E645)</f>
        <v>17</v>
      </c>
      <c r="I645" s="32">
        <f>INDEX(数值规划!$N$32:$Y$231,(((C645-1)*2+(D645-1))*4+(E645-1))*5+F645+1,(INDEX($T$3:$AI$3,B645)-1)*3+1)</f>
        <v>0</v>
      </c>
      <c r="J645" s="32">
        <f>INDEX(数值规划!$N$32:$Y$231,(((C645-1)*2+(D645-1))*4+(E645-1))*5+F645+1,(INDEX($T$3:$AI$3,B645)-1)*3+2)</f>
        <v>30</v>
      </c>
      <c r="K645" s="32">
        <f>INDEX(数值规划!$N$32:$Y$231,(((C645-1)*2+(D645-1))*4+(E645-1))*5+F645+1,(INDEX($T$3:$AI$3,B645)-1)*3+3)</f>
        <v>15</v>
      </c>
      <c r="L645" s="32">
        <f t="shared" ref="L645:L708" si="21">(E645-1)*2+D645</f>
        <v>1</v>
      </c>
      <c r="M645" s="32">
        <f>INDEX(数值规划!$AL$33:$AL$42,(特技天赋!C645-1)*2+特技天赋!D645)</f>
        <v>3</v>
      </c>
      <c r="N645" s="31">
        <v>19</v>
      </c>
      <c r="Q645" s="32">
        <f>IF(特技天赋!F645&gt;0,INDEX(数值规划!$F$32:$F$63,(特技天赋!E645-1)*4+特技天赋!F645),E645)</f>
        <v>19</v>
      </c>
    </row>
    <row r="646" spans="1:17" ht="16.5" x14ac:dyDescent="0.2">
      <c r="A646" s="31">
        <v>643</v>
      </c>
      <c r="B646" s="31">
        <v>6</v>
      </c>
      <c r="C646" s="31">
        <v>2</v>
      </c>
      <c r="D646" s="31">
        <v>1</v>
      </c>
      <c r="E646" s="31">
        <v>1</v>
      </c>
      <c r="F646" s="31">
        <v>2</v>
      </c>
      <c r="G646" s="31" t="str">
        <f t="shared" si="20"/>
        <v>狮子座技能1_1线1号天赋2级</v>
      </c>
      <c r="H646" s="32">
        <f>INDEX(数值规划!$AH$33:$AK$42,(特技天赋!C646-1)*2+特技天赋!D646,特技天赋!E646)</f>
        <v>17</v>
      </c>
      <c r="I646" s="32">
        <f>INDEX(数值规划!$N$32:$Y$231,(((C646-1)*2+(D646-1))*4+(E646-1))*5+F646+1,(INDEX($T$3:$AI$3,B646)-1)*3+1)</f>
        <v>0</v>
      </c>
      <c r="J646" s="32">
        <f>INDEX(数值规划!$N$32:$Y$231,(((C646-1)*2+(D646-1))*4+(E646-1))*5+F646+1,(INDEX($T$3:$AI$3,B646)-1)*3+2)</f>
        <v>40</v>
      </c>
      <c r="K646" s="32">
        <f>INDEX(数值规划!$N$32:$Y$231,(((C646-1)*2+(D646-1))*4+(E646-1))*5+F646+1,(INDEX($T$3:$AI$3,B646)-1)*3+3)</f>
        <v>20</v>
      </c>
      <c r="L646" s="32">
        <f t="shared" si="21"/>
        <v>1</v>
      </c>
      <c r="M646" s="32">
        <f>INDEX(数值规划!$AL$33:$AL$42,(特技天赋!C646-1)*2+特技天赋!D646)</f>
        <v>3</v>
      </c>
      <c r="N646" s="31">
        <v>29</v>
      </c>
      <c r="Q646" s="32">
        <f>IF(特技天赋!F646&gt;0,INDEX(数值规划!$F$32:$F$63,(特技天赋!E646-1)*4+特技天赋!F646),E646)</f>
        <v>29</v>
      </c>
    </row>
    <row r="647" spans="1:17" ht="16.5" x14ac:dyDescent="0.2">
      <c r="A647" s="31">
        <v>644</v>
      </c>
      <c r="B647" s="31">
        <v>6</v>
      </c>
      <c r="C647" s="31">
        <v>2</v>
      </c>
      <c r="D647" s="31">
        <v>1</v>
      </c>
      <c r="E647" s="31">
        <v>1</v>
      </c>
      <c r="F647" s="31">
        <v>3</v>
      </c>
      <c r="G647" s="31" t="str">
        <f t="shared" si="20"/>
        <v>狮子座技能1_1线1号天赋3级</v>
      </c>
      <c r="H647" s="32">
        <f>INDEX(数值规划!$AH$33:$AK$42,(特技天赋!C647-1)*2+特技天赋!D647,特技天赋!E647)</f>
        <v>17</v>
      </c>
      <c r="I647" s="32">
        <f>INDEX(数值规划!$N$32:$Y$231,(((C647-1)*2+(D647-1))*4+(E647-1))*5+F647+1,(INDEX($T$3:$AI$3,B647)-1)*3+1)</f>
        <v>0</v>
      </c>
      <c r="J647" s="32">
        <f>INDEX(数值规划!$N$32:$Y$231,(((C647-1)*2+(D647-1))*4+(E647-1))*5+F647+1,(INDEX($T$3:$AI$3,B647)-1)*3+2)</f>
        <v>50</v>
      </c>
      <c r="K647" s="32">
        <f>INDEX(数值规划!$N$32:$Y$231,(((C647-1)*2+(D647-1))*4+(E647-1))*5+F647+1,(INDEX($T$3:$AI$3,B647)-1)*3+3)</f>
        <v>25</v>
      </c>
      <c r="L647" s="32">
        <f t="shared" si="21"/>
        <v>1</v>
      </c>
      <c r="M647" s="32">
        <f>INDEX(数值规划!$AL$33:$AL$42,(特技天赋!C647-1)*2+特技天赋!D647)</f>
        <v>3</v>
      </c>
      <c r="N647" s="31">
        <v>38</v>
      </c>
      <c r="Q647" s="32">
        <f>IF(特技天赋!F647&gt;0,INDEX(数值规划!$F$32:$F$63,(特技天赋!E647-1)*4+特技天赋!F647),E647)</f>
        <v>38</v>
      </c>
    </row>
    <row r="648" spans="1:17" ht="16.5" x14ac:dyDescent="0.2">
      <c r="A648" s="31">
        <v>645</v>
      </c>
      <c r="B648" s="31">
        <v>6</v>
      </c>
      <c r="C648" s="31">
        <v>2</v>
      </c>
      <c r="D648" s="31">
        <v>1</v>
      </c>
      <c r="E648" s="31">
        <v>1</v>
      </c>
      <c r="F648" s="31">
        <v>4</v>
      </c>
      <c r="G648" s="31" t="str">
        <f t="shared" si="20"/>
        <v>狮子座技能1_1线1号天赋4级</v>
      </c>
      <c r="H648" s="32">
        <f>INDEX(数值规划!$AH$33:$AK$42,(特技天赋!C648-1)*2+特技天赋!D648,特技天赋!E648)</f>
        <v>17</v>
      </c>
      <c r="I648" s="32">
        <f>INDEX(数值规划!$N$32:$Y$231,(((C648-1)*2+(D648-1))*4+(E648-1))*5+F648+1,(INDEX($T$3:$AI$3,B648)-1)*3+1)</f>
        <v>0</v>
      </c>
      <c r="J648" s="32">
        <f>INDEX(数值规划!$N$32:$Y$231,(((C648-1)*2+(D648-1))*4+(E648-1))*5+F648+1,(INDEX($T$3:$AI$3,B648)-1)*3+2)</f>
        <v>60</v>
      </c>
      <c r="K648" s="32">
        <f>INDEX(数值规划!$N$32:$Y$231,(((C648-1)*2+(D648-1))*4+(E648-1))*5+F648+1,(INDEX($T$3:$AI$3,B648)-1)*3+3)</f>
        <v>30</v>
      </c>
      <c r="L648" s="32">
        <f t="shared" si="21"/>
        <v>1</v>
      </c>
      <c r="M648" s="32">
        <f>INDEX(数值规划!$AL$33:$AL$42,(特技天赋!C648-1)*2+特技天赋!D648)</f>
        <v>3</v>
      </c>
      <c r="N648" s="31">
        <v>58</v>
      </c>
      <c r="Q648" s="32">
        <f>IF(特技天赋!F648&gt;0,INDEX(数值规划!$F$32:$F$63,(特技天赋!E648-1)*4+特技天赋!F648),E648)</f>
        <v>58</v>
      </c>
    </row>
    <row r="649" spans="1:17" ht="16.5" x14ac:dyDescent="0.2">
      <c r="A649" s="31">
        <v>646</v>
      </c>
      <c r="B649" s="31">
        <v>6</v>
      </c>
      <c r="C649" s="31">
        <v>2</v>
      </c>
      <c r="D649" s="31">
        <v>1</v>
      </c>
      <c r="E649" s="31">
        <v>2</v>
      </c>
      <c r="F649" s="31">
        <v>0</v>
      </c>
      <c r="G649" s="31" t="str">
        <f t="shared" si="20"/>
        <v>狮子座技能1_1线2号天赋解锁</v>
      </c>
      <c r="H649" s="32">
        <f>INDEX(数值规划!$AH$33:$AK$42,(特技天赋!C649-1)*2+特技天赋!D649,特技天赋!E649)</f>
        <v>37</v>
      </c>
      <c r="I649" s="32">
        <f>INDEX(数值规划!$N$32:$Y$231,(((C649-1)*2+(D649-1))*4+(E649-1))*5+F649+1,(INDEX($T$3:$AI$3,B649)-1)*3+1)</f>
        <v>0</v>
      </c>
      <c r="J649" s="32">
        <f>INDEX(数值规划!$N$32:$Y$231,(((C649-1)*2+(D649-1))*4+(E649-1))*5+F649+1,(INDEX($T$3:$AI$3,B649)-1)*3+2)</f>
        <v>30</v>
      </c>
      <c r="K649" s="32">
        <f>INDEX(数值规划!$N$32:$Y$231,(((C649-1)*2+(D649-1))*4+(E649-1))*5+F649+1,(INDEX($T$3:$AI$3,B649)-1)*3+3)</f>
        <v>15</v>
      </c>
      <c r="L649" s="32">
        <f t="shared" si="21"/>
        <v>3</v>
      </c>
      <c r="M649" s="32">
        <f>INDEX(数值规划!$AL$33:$AL$42,(特技天赋!C649-1)*2+特技天赋!D649)</f>
        <v>3</v>
      </c>
      <c r="N649" s="31">
        <v>2</v>
      </c>
      <c r="Q649" s="32">
        <f>IF(特技天赋!F649&gt;0,INDEX(数值规划!$F$32:$F$63,(特技天赋!E649-1)*4+特技天赋!F649),E649)</f>
        <v>2</v>
      </c>
    </row>
    <row r="650" spans="1:17" ht="16.5" x14ac:dyDescent="0.2">
      <c r="A650" s="31">
        <v>647</v>
      </c>
      <c r="B650" s="31">
        <v>6</v>
      </c>
      <c r="C650" s="31">
        <v>2</v>
      </c>
      <c r="D650" s="31">
        <v>1</v>
      </c>
      <c r="E650" s="31">
        <v>2</v>
      </c>
      <c r="F650" s="31">
        <v>1</v>
      </c>
      <c r="G650" s="31" t="str">
        <f t="shared" si="20"/>
        <v>狮子座技能1_1线2号天赋1级</v>
      </c>
      <c r="H650" s="32">
        <f>INDEX(数值规划!$AH$33:$AK$42,(特技天赋!C650-1)*2+特技天赋!D650,特技天赋!E650)</f>
        <v>37</v>
      </c>
      <c r="I650" s="32">
        <f>INDEX(数值规划!$N$32:$Y$231,(((C650-1)*2+(D650-1))*4+(E650-1))*5+F650+1,(INDEX($T$3:$AI$3,B650)-1)*3+1)</f>
        <v>0</v>
      </c>
      <c r="J650" s="32">
        <f>INDEX(数值规划!$N$32:$Y$231,(((C650-1)*2+(D650-1))*4+(E650-1))*5+F650+1,(INDEX($T$3:$AI$3,B650)-1)*3+2)</f>
        <v>40</v>
      </c>
      <c r="K650" s="32">
        <f>INDEX(数值规划!$N$32:$Y$231,(((C650-1)*2+(D650-1))*4+(E650-1))*5+F650+1,(INDEX($T$3:$AI$3,B650)-1)*3+3)</f>
        <v>20</v>
      </c>
      <c r="L650" s="32">
        <f t="shared" si="21"/>
        <v>3</v>
      </c>
      <c r="M650" s="32">
        <f>INDEX(数值规划!$AL$33:$AL$42,(特技天赋!C650-1)*2+特技天赋!D650)</f>
        <v>3</v>
      </c>
      <c r="N650" s="31">
        <v>24</v>
      </c>
      <c r="Q650" s="32">
        <f>IF(特技天赋!F650&gt;0,INDEX(数值规划!$F$32:$F$63,(特技天赋!E650-1)*4+特技天赋!F650),E650)</f>
        <v>24</v>
      </c>
    </row>
    <row r="651" spans="1:17" ht="16.5" x14ac:dyDescent="0.2">
      <c r="A651" s="31">
        <v>648</v>
      </c>
      <c r="B651" s="31">
        <v>6</v>
      </c>
      <c r="C651" s="31">
        <v>2</v>
      </c>
      <c r="D651" s="31">
        <v>1</v>
      </c>
      <c r="E651" s="31">
        <v>2</v>
      </c>
      <c r="F651" s="31">
        <v>2</v>
      </c>
      <c r="G651" s="31" t="str">
        <f t="shared" si="20"/>
        <v>狮子座技能1_1线2号天赋2级</v>
      </c>
      <c r="H651" s="32">
        <f>INDEX(数值规划!$AH$33:$AK$42,(特技天赋!C651-1)*2+特技天赋!D651,特技天赋!E651)</f>
        <v>37</v>
      </c>
      <c r="I651" s="32">
        <f>INDEX(数值规划!$N$32:$Y$231,(((C651-1)*2+(D651-1))*4+(E651-1))*5+F651+1,(INDEX($T$3:$AI$3,B651)-1)*3+1)</f>
        <v>0</v>
      </c>
      <c r="J651" s="32">
        <f>INDEX(数值规划!$N$32:$Y$231,(((C651-1)*2+(D651-1))*4+(E651-1))*5+F651+1,(INDEX($T$3:$AI$3,B651)-1)*3+2)</f>
        <v>50</v>
      </c>
      <c r="K651" s="32">
        <f>INDEX(数值规划!$N$32:$Y$231,(((C651-1)*2+(D651-1))*4+(E651-1))*5+F651+1,(INDEX($T$3:$AI$3,B651)-1)*3+3)</f>
        <v>25</v>
      </c>
      <c r="L651" s="32">
        <f t="shared" si="21"/>
        <v>3</v>
      </c>
      <c r="M651" s="32">
        <f>INDEX(数值规划!$AL$33:$AL$42,(特技天赋!C651-1)*2+特技天赋!D651)</f>
        <v>3</v>
      </c>
      <c r="N651" s="31">
        <v>36</v>
      </c>
      <c r="Q651" s="32">
        <f>IF(特技天赋!F651&gt;0,INDEX(数值规划!$F$32:$F$63,(特技天赋!E651-1)*4+特技天赋!F651),E651)</f>
        <v>36</v>
      </c>
    </row>
    <row r="652" spans="1:17" ht="16.5" x14ac:dyDescent="0.2">
      <c r="A652" s="31">
        <v>649</v>
      </c>
      <c r="B652" s="31">
        <v>6</v>
      </c>
      <c r="C652" s="31">
        <v>2</v>
      </c>
      <c r="D652" s="31">
        <v>1</v>
      </c>
      <c r="E652" s="31">
        <v>2</v>
      </c>
      <c r="F652" s="31">
        <v>3</v>
      </c>
      <c r="G652" s="31" t="str">
        <f t="shared" si="20"/>
        <v>狮子座技能1_1线2号天赋3级</v>
      </c>
      <c r="H652" s="32">
        <f>INDEX(数值规划!$AH$33:$AK$42,(特技天赋!C652-1)*2+特技天赋!D652,特技天赋!E652)</f>
        <v>37</v>
      </c>
      <c r="I652" s="32">
        <f>INDEX(数值规划!$N$32:$Y$231,(((C652-1)*2+(D652-1))*4+(E652-1))*5+F652+1,(INDEX($T$3:$AI$3,B652)-1)*3+1)</f>
        <v>0</v>
      </c>
      <c r="J652" s="32">
        <f>INDEX(数值规划!$N$32:$Y$231,(((C652-1)*2+(D652-1))*4+(E652-1))*5+F652+1,(INDEX($T$3:$AI$3,B652)-1)*3+2)</f>
        <v>60</v>
      </c>
      <c r="K652" s="32">
        <f>INDEX(数值规划!$N$32:$Y$231,(((C652-1)*2+(D652-1))*4+(E652-1))*5+F652+1,(INDEX($T$3:$AI$3,B652)-1)*3+3)</f>
        <v>30</v>
      </c>
      <c r="L652" s="32">
        <f t="shared" si="21"/>
        <v>3</v>
      </c>
      <c r="M652" s="32">
        <f>INDEX(数值规划!$AL$33:$AL$42,(特技天赋!C652-1)*2+特技天赋!D652)</f>
        <v>3</v>
      </c>
      <c r="N652" s="31">
        <v>48</v>
      </c>
      <c r="Q652" s="32">
        <f>IF(特技天赋!F652&gt;0,INDEX(数值规划!$F$32:$F$63,(特技天赋!E652-1)*4+特技天赋!F652),E652)</f>
        <v>48</v>
      </c>
    </row>
    <row r="653" spans="1:17" ht="16.5" x14ac:dyDescent="0.2">
      <c r="A653" s="31">
        <v>650</v>
      </c>
      <c r="B653" s="31">
        <v>6</v>
      </c>
      <c r="C653" s="31">
        <v>2</v>
      </c>
      <c r="D653" s="31">
        <v>1</v>
      </c>
      <c r="E653" s="31">
        <v>2</v>
      </c>
      <c r="F653" s="31">
        <v>4</v>
      </c>
      <c r="G653" s="31" t="str">
        <f t="shared" si="20"/>
        <v>狮子座技能1_1线2号天赋4级</v>
      </c>
      <c r="H653" s="32">
        <f>INDEX(数值规划!$AH$33:$AK$42,(特技天赋!C653-1)*2+特技天赋!D653,特技天赋!E653)</f>
        <v>37</v>
      </c>
      <c r="I653" s="32">
        <f>INDEX(数值规划!$N$32:$Y$231,(((C653-1)*2+(D653-1))*4+(E653-1))*5+F653+1,(INDEX($T$3:$AI$3,B653)-1)*3+1)</f>
        <v>0</v>
      </c>
      <c r="J653" s="32">
        <f>INDEX(数值规划!$N$32:$Y$231,(((C653-1)*2+(D653-1))*4+(E653-1))*5+F653+1,(INDEX($T$3:$AI$3,B653)-1)*3+2)</f>
        <v>70</v>
      </c>
      <c r="K653" s="32">
        <f>INDEX(数值规划!$N$32:$Y$231,(((C653-1)*2+(D653-1))*4+(E653-1))*5+F653+1,(INDEX($T$3:$AI$3,B653)-1)*3+3)</f>
        <v>35</v>
      </c>
      <c r="L653" s="32">
        <f t="shared" si="21"/>
        <v>3</v>
      </c>
      <c r="M653" s="32">
        <f>INDEX(数值规划!$AL$33:$AL$42,(特技天赋!C653-1)*2+特技天赋!D653)</f>
        <v>3</v>
      </c>
      <c r="N653" s="31">
        <v>72</v>
      </c>
      <c r="Q653" s="32">
        <f>IF(特技天赋!F653&gt;0,INDEX(数值规划!$F$32:$F$63,(特技天赋!E653-1)*4+特技天赋!F653),E653)</f>
        <v>72</v>
      </c>
    </row>
    <row r="654" spans="1:17" ht="16.5" x14ac:dyDescent="0.2">
      <c r="A654" s="31">
        <v>651</v>
      </c>
      <c r="B654" s="31">
        <v>6</v>
      </c>
      <c r="C654" s="31">
        <v>2</v>
      </c>
      <c r="D654" s="31">
        <v>1</v>
      </c>
      <c r="E654" s="31">
        <v>3</v>
      </c>
      <c r="F654" s="31">
        <v>0</v>
      </c>
      <c r="G654" s="31" t="str">
        <f t="shared" si="20"/>
        <v>狮子座技能1_1线3号天赋解锁</v>
      </c>
      <c r="H654" s="32">
        <f>INDEX(数值规划!$AH$33:$AK$42,(特技天赋!C654-1)*2+特技天赋!D654,特技天赋!E654)</f>
        <v>57</v>
      </c>
      <c r="I654" s="32">
        <f>INDEX(数值规划!$N$32:$Y$231,(((C654-1)*2+(D654-1))*4+(E654-1))*5+F654+1,(INDEX($T$3:$AI$3,B654)-1)*3+1)</f>
        <v>0</v>
      </c>
      <c r="J654" s="32">
        <f>INDEX(数值规划!$N$32:$Y$231,(((C654-1)*2+(D654-1))*4+(E654-1))*5+F654+1,(INDEX($T$3:$AI$3,B654)-1)*3+2)</f>
        <v>45</v>
      </c>
      <c r="K654" s="32">
        <f>INDEX(数值规划!$N$32:$Y$231,(((C654-1)*2+(D654-1))*4+(E654-1))*5+F654+1,(INDEX($T$3:$AI$3,B654)-1)*3+3)</f>
        <v>23</v>
      </c>
      <c r="L654" s="32">
        <f t="shared" si="21"/>
        <v>5</v>
      </c>
      <c r="M654" s="32">
        <f>INDEX(数值规划!$AL$33:$AL$42,(特技天赋!C654-1)*2+特技天赋!D654)</f>
        <v>3</v>
      </c>
      <c r="N654" s="31">
        <v>3</v>
      </c>
      <c r="Q654" s="32">
        <f>IF(特技天赋!F654&gt;0,INDEX(数值规划!$F$32:$F$63,(特技天赋!E654-1)*4+特技天赋!F654),E654)</f>
        <v>3</v>
      </c>
    </row>
    <row r="655" spans="1:17" ht="16.5" x14ac:dyDescent="0.2">
      <c r="A655" s="31">
        <v>652</v>
      </c>
      <c r="B655" s="31">
        <v>6</v>
      </c>
      <c r="C655" s="31">
        <v>2</v>
      </c>
      <c r="D655" s="31">
        <v>1</v>
      </c>
      <c r="E655" s="31">
        <v>3</v>
      </c>
      <c r="F655" s="31">
        <v>1</v>
      </c>
      <c r="G655" s="31" t="str">
        <f t="shared" si="20"/>
        <v>狮子座技能1_1线3号天赋1级</v>
      </c>
      <c r="H655" s="32">
        <f>INDEX(数值规划!$AH$33:$AK$42,(特技天赋!C655-1)*2+特技天赋!D655,特技天赋!E655)</f>
        <v>57</v>
      </c>
      <c r="I655" s="32">
        <f>INDEX(数值规划!$N$32:$Y$231,(((C655-1)*2+(D655-1))*4+(E655-1))*5+F655+1,(INDEX($T$3:$AI$3,B655)-1)*3+1)</f>
        <v>0</v>
      </c>
      <c r="J655" s="32">
        <f>INDEX(数值规划!$N$32:$Y$231,(((C655-1)*2+(D655-1))*4+(E655-1))*5+F655+1,(INDEX($T$3:$AI$3,B655)-1)*3+2)</f>
        <v>55</v>
      </c>
      <c r="K655" s="32">
        <f>INDEX(数值规划!$N$32:$Y$231,(((C655-1)*2+(D655-1))*4+(E655-1))*5+F655+1,(INDEX($T$3:$AI$3,B655)-1)*3+3)</f>
        <v>28</v>
      </c>
      <c r="L655" s="32">
        <f t="shared" si="21"/>
        <v>5</v>
      </c>
      <c r="M655" s="32">
        <f>INDEX(数值规划!$AL$33:$AL$42,(特技天赋!C655-1)*2+特技天赋!D655)</f>
        <v>3</v>
      </c>
      <c r="N655" s="31">
        <v>29</v>
      </c>
      <c r="Q655" s="32">
        <f>IF(特技天赋!F655&gt;0,INDEX(数值规划!$F$32:$F$63,(特技天赋!E655-1)*4+特技天赋!F655),E655)</f>
        <v>29</v>
      </c>
    </row>
    <row r="656" spans="1:17" ht="16.5" x14ac:dyDescent="0.2">
      <c r="A656" s="31">
        <v>653</v>
      </c>
      <c r="B656" s="31">
        <v>6</v>
      </c>
      <c r="C656" s="31">
        <v>2</v>
      </c>
      <c r="D656" s="31">
        <v>1</v>
      </c>
      <c r="E656" s="31">
        <v>3</v>
      </c>
      <c r="F656" s="31">
        <v>2</v>
      </c>
      <c r="G656" s="31" t="str">
        <f t="shared" si="20"/>
        <v>狮子座技能1_1线3号天赋2级</v>
      </c>
      <c r="H656" s="32">
        <f>INDEX(数值规划!$AH$33:$AK$42,(特技天赋!C656-1)*2+特技天赋!D656,特技天赋!E656)</f>
        <v>57</v>
      </c>
      <c r="I656" s="32">
        <f>INDEX(数值规划!$N$32:$Y$231,(((C656-1)*2+(D656-1))*4+(E656-1))*5+F656+1,(INDEX($T$3:$AI$3,B656)-1)*3+1)</f>
        <v>0</v>
      </c>
      <c r="J656" s="32">
        <f>INDEX(数值规划!$N$32:$Y$231,(((C656-1)*2+(D656-1))*4+(E656-1))*5+F656+1,(INDEX($T$3:$AI$3,B656)-1)*3+2)</f>
        <v>65</v>
      </c>
      <c r="K656" s="32">
        <f>INDEX(数值规划!$N$32:$Y$231,(((C656-1)*2+(D656-1))*4+(E656-1))*5+F656+1,(INDEX($T$3:$AI$3,B656)-1)*3+3)</f>
        <v>33</v>
      </c>
      <c r="L656" s="32">
        <f t="shared" si="21"/>
        <v>5</v>
      </c>
      <c r="M656" s="32">
        <f>INDEX(数值规划!$AL$33:$AL$42,(特技天赋!C656-1)*2+特技天赋!D656)</f>
        <v>3</v>
      </c>
      <c r="N656" s="31">
        <v>43</v>
      </c>
      <c r="Q656" s="32">
        <f>IF(特技天赋!F656&gt;0,INDEX(数值规划!$F$32:$F$63,(特技天赋!E656-1)*4+特技天赋!F656),E656)</f>
        <v>43</v>
      </c>
    </row>
    <row r="657" spans="1:17" ht="16.5" x14ac:dyDescent="0.2">
      <c r="A657" s="31">
        <v>654</v>
      </c>
      <c r="B657" s="31">
        <v>6</v>
      </c>
      <c r="C657" s="31">
        <v>2</v>
      </c>
      <c r="D657" s="31">
        <v>1</v>
      </c>
      <c r="E657" s="31">
        <v>3</v>
      </c>
      <c r="F657" s="31">
        <v>3</v>
      </c>
      <c r="G657" s="31" t="str">
        <f t="shared" si="20"/>
        <v>狮子座技能1_1线3号天赋3级</v>
      </c>
      <c r="H657" s="32">
        <f>INDEX(数值规划!$AH$33:$AK$42,(特技天赋!C657-1)*2+特技天赋!D657,特技天赋!E657)</f>
        <v>57</v>
      </c>
      <c r="I657" s="32">
        <f>INDEX(数值规划!$N$32:$Y$231,(((C657-1)*2+(D657-1))*4+(E657-1))*5+F657+1,(INDEX($T$3:$AI$3,B657)-1)*3+1)</f>
        <v>0</v>
      </c>
      <c r="J657" s="32">
        <f>INDEX(数值规划!$N$32:$Y$231,(((C657-1)*2+(D657-1))*4+(E657-1))*5+F657+1,(INDEX($T$3:$AI$3,B657)-1)*3+2)</f>
        <v>75</v>
      </c>
      <c r="K657" s="32">
        <f>INDEX(数值规划!$N$32:$Y$231,(((C657-1)*2+(D657-1))*4+(E657-1))*5+F657+1,(INDEX($T$3:$AI$3,B657)-1)*3+3)</f>
        <v>38</v>
      </c>
      <c r="L657" s="32">
        <f t="shared" si="21"/>
        <v>5</v>
      </c>
      <c r="M657" s="32">
        <f>INDEX(数值规划!$AL$33:$AL$42,(特技天赋!C657-1)*2+特技天赋!D657)</f>
        <v>3</v>
      </c>
      <c r="N657" s="31">
        <v>58</v>
      </c>
      <c r="Q657" s="32">
        <f>IF(特技天赋!F657&gt;0,INDEX(数值规划!$F$32:$F$63,(特技天赋!E657-1)*4+特技天赋!F657),E657)</f>
        <v>58</v>
      </c>
    </row>
    <row r="658" spans="1:17" ht="16.5" x14ac:dyDescent="0.2">
      <c r="A658" s="31">
        <v>655</v>
      </c>
      <c r="B658" s="31">
        <v>6</v>
      </c>
      <c r="C658" s="31">
        <v>2</v>
      </c>
      <c r="D658" s="31">
        <v>1</v>
      </c>
      <c r="E658" s="31">
        <v>3</v>
      </c>
      <c r="F658" s="31">
        <v>4</v>
      </c>
      <c r="G658" s="31" t="str">
        <f t="shared" si="20"/>
        <v>狮子座技能1_1线3号天赋4级</v>
      </c>
      <c r="H658" s="32">
        <f>INDEX(数值规划!$AH$33:$AK$42,(特技天赋!C658-1)*2+特技天赋!D658,特技天赋!E658)</f>
        <v>57</v>
      </c>
      <c r="I658" s="32">
        <f>INDEX(数值规划!$N$32:$Y$231,(((C658-1)*2+(D658-1))*4+(E658-1))*5+F658+1,(INDEX($T$3:$AI$3,B658)-1)*3+1)</f>
        <v>0</v>
      </c>
      <c r="J658" s="32">
        <f>INDEX(数值规划!$N$32:$Y$231,(((C658-1)*2+(D658-1))*4+(E658-1))*5+F658+1,(INDEX($T$3:$AI$3,B658)-1)*3+2)</f>
        <v>85</v>
      </c>
      <c r="K658" s="32">
        <f>INDEX(数值规划!$N$32:$Y$231,(((C658-1)*2+(D658-1))*4+(E658-1))*5+F658+1,(INDEX($T$3:$AI$3,B658)-1)*3+3)</f>
        <v>43</v>
      </c>
      <c r="L658" s="32">
        <f t="shared" si="21"/>
        <v>5</v>
      </c>
      <c r="M658" s="32">
        <f>INDEX(数值规划!$AL$33:$AL$42,(特技天赋!C658-1)*2+特技天赋!D658)</f>
        <v>3</v>
      </c>
      <c r="N658" s="31">
        <v>87</v>
      </c>
      <c r="Q658" s="32">
        <f>IF(特技天赋!F658&gt;0,INDEX(数值规划!$F$32:$F$63,(特技天赋!E658-1)*4+特技天赋!F658),E658)</f>
        <v>87</v>
      </c>
    </row>
    <row r="659" spans="1:17" ht="16.5" x14ac:dyDescent="0.2">
      <c r="A659" s="31">
        <v>656</v>
      </c>
      <c r="B659" s="31">
        <v>6</v>
      </c>
      <c r="C659" s="31">
        <v>2</v>
      </c>
      <c r="D659" s="31">
        <v>1</v>
      </c>
      <c r="E659" s="31">
        <v>4</v>
      </c>
      <c r="F659" s="31">
        <v>0</v>
      </c>
      <c r="G659" s="31" t="str">
        <f t="shared" si="20"/>
        <v>狮子座技能1_1线4号天赋解锁</v>
      </c>
      <c r="H659" s="32">
        <f>INDEX(数值规划!$AH$33:$AK$42,(特技天赋!C659-1)*2+特技天赋!D659,特技天赋!E659)</f>
        <v>77</v>
      </c>
      <c r="I659" s="32">
        <f>INDEX(数值规划!$N$32:$Y$231,(((C659-1)*2+(D659-1))*4+(E659-1))*5+F659+1,(INDEX($T$3:$AI$3,B659)-1)*3+1)</f>
        <v>0</v>
      </c>
      <c r="J659" s="32">
        <f>INDEX(数值规划!$N$32:$Y$231,(((C659-1)*2+(D659-1))*4+(E659-1))*5+F659+1,(INDEX($T$3:$AI$3,B659)-1)*3+2)</f>
        <v>60</v>
      </c>
      <c r="K659" s="32">
        <f>INDEX(数值规划!$N$32:$Y$231,(((C659-1)*2+(D659-1))*4+(E659-1))*5+F659+1,(INDEX($T$3:$AI$3,B659)-1)*3+3)</f>
        <v>30</v>
      </c>
      <c r="L659" s="32">
        <f t="shared" si="21"/>
        <v>7</v>
      </c>
      <c r="M659" s="32">
        <f>INDEX(数值规划!$AL$33:$AL$42,(特技天赋!C659-1)*2+特技天赋!D659)</f>
        <v>3</v>
      </c>
      <c r="N659" s="31">
        <v>4</v>
      </c>
      <c r="Q659" s="32">
        <f>IF(特技天赋!F659&gt;0,INDEX(数值规划!$F$32:$F$63,(特技天赋!E659-1)*4+特技天赋!F659),E659)</f>
        <v>4</v>
      </c>
    </row>
    <row r="660" spans="1:17" ht="16.5" x14ac:dyDescent="0.2">
      <c r="A660" s="31">
        <v>657</v>
      </c>
      <c r="B660" s="31">
        <v>6</v>
      </c>
      <c r="C660" s="31">
        <v>2</v>
      </c>
      <c r="D660" s="31">
        <v>1</v>
      </c>
      <c r="E660" s="31">
        <v>4</v>
      </c>
      <c r="F660" s="31">
        <v>1</v>
      </c>
      <c r="G660" s="31" t="str">
        <f t="shared" si="20"/>
        <v>狮子座技能1_1线4号天赋1级</v>
      </c>
      <c r="H660" s="32">
        <f>INDEX(数值规划!$AH$33:$AK$42,(特技天赋!C660-1)*2+特技天赋!D660,特技天赋!E660)</f>
        <v>77</v>
      </c>
      <c r="I660" s="32">
        <f>INDEX(数值规划!$N$32:$Y$231,(((C660-1)*2+(D660-1))*4+(E660-1))*5+F660+1,(INDEX($T$3:$AI$3,B660)-1)*3+1)</f>
        <v>0</v>
      </c>
      <c r="J660" s="32">
        <f>INDEX(数值规划!$N$32:$Y$231,(((C660-1)*2+(D660-1))*4+(E660-1))*5+F660+1,(INDEX($T$3:$AI$3,B660)-1)*3+2)</f>
        <v>70</v>
      </c>
      <c r="K660" s="32">
        <f>INDEX(数值规划!$N$32:$Y$231,(((C660-1)*2+(D660-1))*4+(E660-1))*5+F660+1,(INDEX($T$3:$AI$3,B660)-1)*3+3)</f>
        <v>35</v>
      </c>
      <c r="L660" s="32">
        <f t="shared" si="21"/>
        <v>7</v>
      </c>
      <c r="M660" s="32">
        <f>INDEX(数值规划!$AL$33:$AL$42,(特技天赋!C660-1)*2+特技天赋!D660)</f>
        <v>3</v>
      </c>
      <c r="N660" s="31">
        <v>29</v>
      </c>
      <c r="Q660" s="32">
        <f>IF(特技天赋!F660&gt;0,INDEX(数值规划!$F$32:$F$63,(特技天赋!E660-1)*4+特技天赋!F660),E660)</f>
        <v>29</v>
      </c>
    </row>
    <row r="661" spans="1:17" ht="16.5" x14ac:dyDescent="0.2">
      <c r="A661" s="31">
        <v>658</v>
      </c>
      <c r="B661" s="31">
        <v>6</v>
      </c>
      <c r="C661" s="31">
        <v>2</v>
      </c>
      <c r="D661" s="31">
        <v>1</v>
      </c>
      <c r="E661" s="31">
        <v>4</v>
      </c>
      <c r="F661" s="31">
        <v>2</v>
      </c>
      <c r="G661" s="31" t="str">
        <f t="shared" si="20"/>
        <v>狮子座技能1_1线4号天赋2级</v>
      </c>
      <c r="H661" s="32">
        <f>INDEX(数值规划!$AH$33:$AK$42,(特技天赋!C661-1)*2+特技天赋!D661,特技天赋!E661)</f>
        <v>77</v>
      </c>
      <c r="I661" s="32">
        <f>INDEX(数值规划!$N$32:$Y$231,(((C661-1)*2+(D661-1))*4+(E661-1))*5+F661+1,(INDEX($T$3:$AI$3,B661)-1)*3+1)</f>
        <v>0</v>
      </c>
      <c r="J661" s="32">
        <f>INDEX(数值规划!$N$32:$Y$231,(((C661-1)*2+(D661-1))*4+(E661-1))*5+F661+1,(INDEX($T$3:$AI$3,B661)-1)*3+2)</f>
        <v>80</v>
      </c>
      <c r="K661" s="32">
        <f>INDEX(数值规划!$N$32:$Y$231,(((C661-1)*2+(D661-1))*4+(E661-1))*5+F661+1,(INDEX($T$3:$AI$3,B661)-1)*3+3)</f>
        <v>40</v>
      </c>
      <c r="L661" s="32">
        <f t="shared" si="21"/>
        <v>7</v>
      </c>
      <c r="M661" s="32">
        <f>INDEX(数值规划!$AL$33:$AL$42,(特技天赋!C661-1)*2+特技天赋!D661)</f>
        <v>3</v>
      </c>
      <c r="N661" s="31">
        <v>43</v>
      </c>
      <c r="Q661" s="32">
        <f>IF(特技天赋!F661&gt;0,INDEX(数值规划!$F$32:$F$63,(特技天赋!E661-1)*4+特技天赋!F661),E661)</f>
        <v>43</v>
      </c>
    </row>
    <row r="662" spans="1:17" ht="16.5" x14ac:dyDescent="0.2">
      <c r="A662" s="31">
        <v>659</v>
      </c>
      <c r="B662" s="31">
        <v>6</v>
      </c>
      <c r="C662" s="31">
        <v>2</v>
      </c>
      <c r="D662" s="31">
        <v>1</v>
      </c>
      <c r="E662" s="31">
        <v>4</v>
      </c>
      <c r="F662" s="31">
        <v>3</v>
      </c>
      <c r="G662" s="31" t="str">
        <f t="shared" si="20"/>
        <v>狮子座技能1_1线4号天赋3级</v>
      </c>
      <c r="H662" s="32">
        <f>INDEX(数值规划!$AH$33:$AK$42,(特技天赋!C662-1)*2+特技天赋!D662,特技天赋!E662)</f>
        <v>77</v>
      </c>
      <c r="I662" s="32">
        <f>INDEX(数值规划!$N$32:$Y$231,(((C662-1)*2+(D662-1))*4+(E662-1))*5+F662+1,(INDEX($T$3:$AI$3,B662)-1)*3+1)</f>
        <v>0</v>
      </c>
      <c r="J662" s="32">
        <f>INDEX(数值规划!$N$32:$Y$231,(((C662-1)*2+(D662-1))*4+(E662-1))*5+F662+1,(INDEX($T$3:$AI$3,B662)-1)*3+2)</f>
        <v>90</v>
      </c>
      <c r="K662" s="32">
        <f>INDEX(数值规划!$N$32:$Y$231,(((C662-1)*2+(D662-1))*4+(E662-1))*5+F662+1,(INDEX($T$3:$AI$3,B662)-1)*3+3)</f>
        <v>45</v>
      </c>
      <c r="L662" s="32">
        <f t="shared" si="21"/>
        <v>7</v>
      </c>
      <c r="M662" s="32">
        <f>INDEX(数值规划!$AL$33:$AL$42,(特技天赋!C662-1)*2+特技天赋!D662)</f>
        <v>3</v>
      </c>
      <c r="N662" s="31">
        <v>58</v>
      </c>
      <c r="Q662" s="32">
        <f>IF(特技天赋!F662&gt;0,INDEX(数值规划!$F$32:$F$63,(特技天赋!E662-1)*4+特技天赋!F662),E662)</f>
        <v>58</v>
      </c>
    </row>
    <row r="663" spans="1:17" ht="16.5" x14ac:dyDescent="0.2">
      <c r="A663" s="31">
        <v>660</v>
      </c>
      <c r="B663" s="31">
        <v>6</v>
      </c>
      <c r="C663" s="31">
        <v>2</v>
      </c>
      <c r="D663" s="31">
        <v>1</v>
      </c>
      <c r="E663" s="31">
        <v>4</v>
      </c>
      <c r="F663" s="31">
        <v>4</v>
      </c>
      <c r="G663" s="31" t="str">
        <f t="shared" si="20"/>
        <v>狮子座技能1_1线4号天赋4级</v>
      </c>
      <c r="H663" s="32">
        <f>INDEX(数值规划!$AH$33:$AK$42,(特技天赋!C663-1)*2+特技天赋!D663,特技天赋!E663)</f>
        <v>77</v>
      </c>
      <c r="I663" s="32">
        <f>INDEX(数值规划!$N$32:$Y$231,(((C663-1)*2+(D663-1))*4+(E663-1))*5+F663+1,(INDEX($T$3:$AI$3,B663)-1)*3+1)</f>
        <v>0</v>
      </c>
      <c r="J663" s="32">
        <f>INDEX(数值规划!$N$32:$Y$231,(((C663-1)*2+(D663-1))*4+(E663-1))*5+F663+1,(INDEX($T$3:$AI$3,B663)-1)*3+2)</f>
        <v>100</v>
      </c>
      <c r="K663" s="32">
        <f>INDEX(数值规划!$N$32:$Y$231,(((C663-1)*2+(D663-1))*4+(E663-1))*5+F663+1,(INDEX($T$3:$AI$3,B663)-1)*3+3)</f>
        <v>50</v>
      </c>
      <c r="L663" s="32">
        <f t="shared" si="21"/>
        <v>7</v>
      </c>
      <c r="M663" s="32">
        <f>INDEX(数值规划!$AL$33:$AL$42,(特技天赋!C663-1)*2+特技天赋!D663)</f>
        <v>3</v>
      </c>
      <c r="N663" s="31">
        <v>87</v>
      </c>
      <c r="Q663" s="32">
        <f>IF(特技天赋!F663&gt;0,INDEX(数值规划!$F$32:$F$63,(特技天赋!E663-1)*4+特技天赋!F663),E663)</f>
        <v>87</v>
      </c>
    </row>
    <row r="664" spans="1:17" ht="16.5" x14ac:dyDescent="0.2">
      <c r="A664" s="31">
        <v>661</v>
      </c>
      <c r="B664" s="31">
        <v>6</v>
      </c>
      <c r="C664" s="31">
        <v>2</v>
      </c>
      <c r="D664" s="31">
        <v>2</v>
      </c>
      <c r="E664" s="31">
        <v>1</v>
      </c>
      <c r="F664" s="31">
        <v>0</v>
      </c>
      <c r="G664" s="31" t="str">
        <f t="shared" si="20"/>
        <v>狮子座技能1_2线1号天赋解锁</v>
      </c>
      <c r="H664" s="32">
        <f>INDEX(数值规划!$AH$33:$AK$42,(特技天赋!C664-1)*2+特技天赋!D664,特技天赋!E664)</f>
        <v>27</v>
      </c>
      <c r="I664" s="32">
        <f>INDEX(数值规划!$N$32:$Y$231,(((C664-1)*2+(D664-1))*4+(E664-1))*5+F664+1,(INDEX($T$3:$AI$3,B664)-1)*3+1)</f>
        <v>10</v>
      </c>
      <c r="J664" s="32">
        <f>INDEX(数值规划!$N$32:$Y$231,(((C664-1)*2+(D664-1))*4+(E664-1))*5+F664+1,(INDEX($T$3:$AI$3,B664)-1)*3+2)</f>
        <v>20</v>
      </c>
      <c r="K664" s="32">
        <f>INDEX(数值规划!$N$32:$Y$231,(((C664-1)*2+(D664-1))*4+(E664-1))*5+F664+1,(INDEX($T$3:$AI$3,B664)-1)*3+3)</f>
        <v>0</v>
      </c>
      <c r="L664" s="32">
        <f t="shared" si="21"/>
        <v>2</v>
      </c>
      <c r="M664" s="32">
        <f>INDEX(数值规划!$AL$33:$AL$42,(特技天赋!C664-1)*2+特技天赋!D664)</f>
        <v>4</v>
      </c>
      <c r="N664" s="31">
        <v>1</v>
      </c>
      <c r="Q664" s="32">
        <f>IF(特技天赋!F664&gt;0,INDEX(数值规划!$F$32:$F$63,(特技天赋!E664-1)*4+特技天赋!F664),E664)</f>
        <v>1</v>
      </c>
    </row>
    <row r="665" spans="1:17" ht="16.5" x14ac:dyDescent="0.2">
      <c r="A665" s="31">
        <v>662</v>
      </c>
      <c r="B665" s="31">
        <v>6</v>
      </c>
      <c r="C665" s="31">
        <v>2</v>
      </c>
      <c r="D665" s="31">
        <v>2</v>
      </c>
      <c r="E665" s="31">
        <v>1</v>
      </c>
      <c r="F665" s="31">
        <v>1</v>
      </c>
      <c r="G665" s="31" t="str">
        <f t="shared" si="20"/>
        <v>狮子座技能1_2线1号天赋1级</v>
      </c>
      <c r="H665" s="32">
        <f>INDEX(数值规划!$AH$33:$AK$42,(特技天赋!C665-1)*2+特技天赋!D665,特技天赋!E665)</f>
        <v>27</v>
      </c>
      <c r="I665" s="32">
        <f>INDEX(数值规划!$N$32:$Y$231,(((C665-1)*2+(D665-1))*4+(E665-1))*5+F665+1,(INDEX($T$3:$AI$3,B665)-1)*3+1)</f>
        <v>15</v>
      </c>
      <c r="J665" s="32">
        <f>INDEX(数值规划!$N$32:$Y$231,(((C665-1)*2+(D665-1))*4+(E665-1))*5+F665+1,(INDEX($T$3:$AI$3,B665)-1)*3+2)</f>
        <v>30</v>
      </c>
      <c r="K665" s="32">
        <f>INDEX(数值规划!$N$32:$Y$231,(((C665-1)*2+(D665-1))*4+(E665-1))*5+F665+1,(INDEX($T$3:$AI$3,B665)-1)*3+3)</f>
        <v>0</v>
      </c>
      <c r="L665" s="32">
        <f t="shared" si="21"/>
        <v>2</v>
      </c>
      <c r="M665" s="32">
        <f>INDEX(数值规划!$AL$33:$AL$42,(特技天赋!C665-1)*2+特技天赋!D665)</f>
        <v>4</v>
      </c>
      <c r="N665" s="31">
        <v>19</v>
      </c>
      <c r="Q665" s="32">
        <f>IF(特技天赋!F665&gt;0,INDEX(数值规划!$F$32:$F$63,(特技天赋!E665-1)*4+特技天赋!F665),E665)</f>
        <v>19</v>
      </c>
    </row>
    <row r="666" spans="1:17" ht="16.5" x14ac:dyDescent="0.2">
      <c r="A666" s="31">
        <v>663</v>
      </c>
      <c r="B666" s="31">
        <v>6</v>
      </c>
      <c r="C666" s="31">
        <v>2</v>
      </c>
      <c r="D666" s="31">
        <v>2</v>
      </c>
      <c r="E666" s="31">
        <v>1</v>
      </c>
      <c r="F666" s="31">
        <v>2</v>
      </c>
      <c r="G666" s="31" t="str">
        <f t="shared" si="20"/>
        <v>狮子座技能1_2线1号天赋2级</v>
      </c>
      <c r="H666" s="32">
        <f>INDEX(数值规划!$AH$33:$AK$42,(特技天赋!C666-1)*2+特技天赋!D666,特技天赋!E666)</f>
        <v>27</v>
      </c>
      <c r="I666" s="32">
        <f>INDEX(数值规划!$N$32:$Y$231,(((C666-1)*2+(D666-1))*4+(E666-1))*5+F666+1,(INDEX($T$3:$AI$3,B666)-1)*3+1)</f>
        <v>20</v>
      </c>
      <c r="J666" s="32">
        <f>INDEX(数值规划!$N$32:$Y$231,(((C666-1)*2+(D666-1))*4+(E666-1))*5+F666+1,(INDEX($T$3:$AI$3,B666)-1)*3+2)</f>
        <v>40</v>
      </c>
      <c r="K666" s="32">
        <f>INDEX(数值规划!$N$32:$Y$231,(((C666-1)*2+(D666-1))*4+(E666-1))*5+F666+1,(INDEX($T$3:$AI$3,B666)-1)*3+3)</f>
        <v>0</v>
      </c>
      <c r="L666" s="32">
        <f t="shared" si="21"/>
        <v>2</v>
      </c>
      <c r="M666" s="32">
        <f>INDEX(数值规划!$AL$33:$AL$42,(特技天赋!C666-1)*2+特技天赋!D666)</f>
        <v>4</v>
      </c>
      <c r="N666" s="31">
        <v>29</v>
      </c>
      <c r="Q666" s="32">
        <f>IF(特技天赋!F666&gt;0,INDEX(数值规划!$F$32:$F$63,(特技天赋!E666-1)*4+特技天赋!F666),E666)</f>
        <v>29</v>
      </c>
    </row>
    <row r="667" spans="1:17" ht="16.5" x14ac:dyDescent="0.2">
      <c r="A667" s="31">
        <v>664</v>
      </c>
      <c r="B667" s="31">
        <v>6</v>
      </c>
      <c r="C667" s="31">
        <v>2</v>
      </c>
      <c r="D667" s="31">
        <v>2</v>
      </c>
      <c r="E667" s="31">
        <v>1</v>
      </c>
      <c r="F667" s="31">
        <v>3</v>
      </c>
      <c r="G667" s="31" t="str">
        <f t="shared" si="20"/>
        <v>狮子座技能1_2线1号天赋3级</v>
      </c>
      <c r="H667" s="32">
        <f>INDEX(数值规划!$AH$33:$AK$42,(特技天赋!C667-1)*2+特技天赋!D667,特技天赋!E667)</f>
        <v>27</v>
      </c>
      <c r="I667" s="32">
        <f>INDEX(数值规划!$N$32:$Y$231,(((C667-1)*2+(D667-1))*4+(E667-1))*5+F667+1,(INDEX($T$3:$AI$3,B667)-1)*3+1)</f>
        <v>25</v>
      </c>
      <c r="J667" s="32">
        <f>INDEX(数值规划!$N$32:$Y$231,(((C667-1)*2+(D667-1))*4+(E667-1))*5+F667+1,(INDEX($T$3:$AI$3,B667)-1)*3+2)</f>
        <v>50</v>
      </c>
      <c r="K667" s="32">
        <f>INDEX(数值规划!$N$32:$Y$231,(((C667-1)*2+(D667-1))*4+(E667-1))*5+F667+1,(INDEX($T$3:$AI$3,B667)-1)*3+3)</f>
        <v>0</v>
      </c>
      <c r="L667" s="32">
        <f t="shared" si="21"/>
        <v>2</v>
      </c>
      <c r="M667" s="32">
        <f>INDEX(数值规划!$AL$33:$AL$42,(特技天赋!C667-1)*2+特技天赋!D667)</f>
        <v>4</v>
      </c>
      <c r="N667" s="31">
        <v>38</v>
      </c>
      <c r="Q667" s="32">
        <f>IF(特技天赋!F667&gt;0,INDEX(数值规划!$F$32:$F$63,(特技天赋!E667-1)*4+特技天赋!F667),E667)</f>
        <v>38</v>
      </c>
    </row>
    <row r="668" spans="1:17" ht="16.5" x14ac:dyDescent="0.2">
      <c r="A668" s="31">
        <v>665</v>
      </c>
      <c r="B668" s="31">
        <v>6</v>
      </c>
      <c r="C668" s="31">
        <v>2</v>
      </c>
      <c r="D668" s="31">
        <v>2</v>
      </c>
      <c r="E668" s="31">
        <v>1</v>
      </c>
      <c r="F668" s="31">
        <v>4</v>
      </c>
      <c r="G668" s="31" t="str">
        <f t="shared" si="20"/>
        <v>狮子座技能1_2线1号天赋4级</v>
      </c>
      <c r="H668" s="32">
        <f>INDEX(数值规划!$AH$33:$AK$42,(特技天赋!C668-1)*2+特技天赋!D668,特技天赋!E668)</f>
        <v>27</v>
      </c>
      <c r="I668" s="32">
        <f>INDEX(数值规划!$N$32:$Y$231,(((C668-1)*2+(D668-1))*4+(E668-1))*5+F668+1,(INDEX($T$3:$AI$3,B668)-1)*3+1)</f>
        <v>30</v>
      </c>
      <c r="J668" s="32">
        <f>INDEX(数值规划!$N$32:$Y$231,(((C668-1)*2+(D668-1))*4+(E668-1))*5+F668+1,(INDEX($T$3:$AI$3,B668)-1)*3+2)</f>
        <v>60</v>
      </c>
      <c r="K668" s="32">
        <f>INDEX(数值规划!$N$32:$Y$231,(((C668-1)*2+(D668-1))*4+(E668-1))*5+F668+1,(INDEX($T$3:$AI$3,B668)-1)*3+3)</f>
        <v>0</v>
      </c>
      <c r="L668" s="32">
        <f t="shared" si="21"/>
        <v>2</v>
      </c>
      <c r="M668" s="32">
        <f>INDEX(数值规划!$AL$33:$AL$42,(特技天赋!C668-1)*2+特技天赋!D668)</f>
        <v>4</v>
      </c>
      <c r="N668" s="31">
        <v>58</v>
      </c>
      <c r="Q668" s="32">
        <f>IF(特技天赋!F668&gt;0,INDEX(数值规划!$F$32:$F$63,(特技天赋!E668-1)*4+特技天赋!F668),E668)</f>
        <v>58</v>
      </c>
    </row>
    <row r="669" spans="1:17" ht="16.5" x14ac:dyDescent="0.2">
      <c r="A669" s="31">
        <v>666</v>
      </c>
      <c r="B669" s="31">
        <v>6</v>
      </c>
      <c r="C669" s="31">
        <v>2</v>
      </c>
      <c r="D669" s="31">
        <v>2</v>
      </c>
      <c r="E669" s="31">
        <v>2</v>
      </c>
      <c r="F669" s="31">
        <v>0</v>
      </c>
      <c r="G669" s="31" t="str">
        <f t="shared" si="20"/>
        <v>狮子座技能1_2线2号天赋解锁</v>
      </c>
      <c r="H669" s="32">
        <f>INDEX(数值规划!$AH$33:$AK$42,(特技天赋!C669-1)*2+特技天赋!D669,特技天赋!E669)</f>
        <v>47</v>
      </c>
      <c r="I669" s="32">
        <f>INDEX(数值规划!$N$32:$Y$231,(((C669-1)*2+(D669-1))*4+(E669-1))*5+F669+1,(INDEX($T$3:$AI$3,B669)-1)*3+1)</f>
        <v>15</v>
      </c>
      <c r="J669" s="32">
        <f>INDEX(数值规划!$N$32:$Y$231,(((C669-1)*2+(D669-1))*4+(E669-1))*5+F669+1,(INDEX($T$3:$AI$3,B669)-1)*3+2)</f>
        <v>30</v>
      </c>
      <c r="K669" s="32">
        <f>INDEX(数值规划!$N$32:$Y$231,(((C669-1)*2+(D669-1))*4+(E669-1))*5+F669+1,(INDEX($T$3:$AI$3,B669)-1)*3+3)</f>
        <v>0</v>
      </c>
      <c r="L669" s="32">
        <f t="shared" si="21"/>
        <v>4</v>
      </c>
      <c r="M669" s="32">
        <f>INDEX(数值规划!$AL$33:$AL$42,(特技天赋!C669-1)*2+特技天赋!D669)</f>
        <v>4</v>
      </c>
      <c r="N669" s="31">
        <v>2</v>
      </c>
      <c r="Q669" s="32">
        <f>IF(特技天赋!F669&gt;0,INDEX(数值规划!$F$32:$F$63,(特技天赋!E669-1)*4+特技天赋!F669),E669)</f>
        <v>2</v>
      </c>
    </row>
    <row r="670" spans="1:17" ht="16.5" x14ac:dyDescent="0.2">
      <c r="A670" s="31">
        <v>667</v>
      </c>
      <c r="B670" s="31">
        <v>6</v>
      </c>
      <c r="C670" s="31">
        <v>2</v>
      </c>
      <c r="D670" s="31">
        <v>2</v>
      </c>
      <c r="E670" s="31">
        <v>2</v>
      </c>
      <c r="F670" s="31">
        <v>1</v>
      </c>
      <c r="G670" s="31" t="str">
        <f t="shared" si="20"/>
        <v>狮子座技能1_2线2号天赋1级</v>
      </c>
      <c r="H670" s="32">
        <f>INDEX(数值规划!$AH$33:$AK$42,(特技天赋!C670-1)*2+特技天赋!D670,特技天赋!E670)</f>
        <v>47</v>
      </c>
      <c r="I670" s="32">
        <f>INDEX(数值规划!$N$32:$Y$231,(((C670-1)*2+(D670-1))*4+(E670-1))*5+F670+1,(INDEX($T$3:$AI$3,B670)-1)*3+1)</f>
        <v>20</v>
      </c>
      <c r="J670" s="32">
        <f>INDEX(数值规划!$N$32:$Y$231,(((C670-1)*2+(D670-1))*4+(E670-1))*5+F670+1,(INDEX($T$3:$AI$3,B670)-1)*3+2)</f>
        <v>40</v>
      </c>
      <c r="K670" s="32">
        <f>INDEX(数值规划!$N$32:$Y$231,(((C670-1)*2+(D670-1))*4+(E670-1))*5+F670+1,(INDEX($T$3:$AI$3,B670)-1)*3+3)</f>
        <v>0</v>
      </c>
      <c r="L670" s="32">
        <f t="shared" si="21"/>
        <v>4</v>
      </c>
      <c r="M670" s="32">
        <f>INDEX(数值规划!$AL$33:$AL$42,(特技天赋!C670-1)*2+特技天赋!D670)</f>
        <v>4</v>
      </c>
      <c r="N670" s="31">
        <v>24</v>
      </c>
      <c r="Q670" s="32">
        <f>IF(特技天赋!F670&gt;0,INDEX(数值规划!$F$32:$F$63,(特技天赋!E670-1)*4+特技天赋!F670),E670)</f>
        <v>24</v>
      </c>
    </row>
    <row r="671" spans="1:17" ht="16.5" x14ac:dyDescent="0.2">
      <c r="A671" s="31">
        <v>668</v>
      </c>
      <c r="B671" s="31">
        <v>6</v>
      </c>
      <c r="C671" s="31">
        <v>2</v>
      </c>
      <c r="D671" s="31">
        <v>2</v>
      </c>
      <c r="E671" s="31">
        <v>2</v>
      </c>
      <c r="F671" s="31">
        <v>2</v>
      </c>
      <c r="G671" s="31" t="str">
        <f t="shared" si="20"/>
        <v>狮子座技能1_2线2号天赋2级</v>
      </c>
      <c r="H671" s="32">
        <f>INDEX(数值规划!$AH$33:$AK$42,(特技天赋!C671-1)*2+特技天赋!D671,特技天赋!E671)</f>
        <v>47</v>
      </c>
      <c r="I671" s="32">
        <f>INDEX(数值规划!$N$32:$Y$231,(((C671-1)*2+(D671-1))*4+(E671-1))*5+F671+1,(INDEX($T$3:$AI$3,B671)-1)*3+1)</f>
        <v>25</v>
      </c>
      <c r="J671" s="32">
        <f>INDEX(数值规划!$N$32:$Y$231,(((C671-1)*2+(D671-1))*4+(E671-1))*5+F671+1,(INDEX($T$3:$AI$3,B671)-1)*3+2)</f>
        <v>50</v>
      </c>
      <c r="K671" s="32">
        <f>INDEX(数值规划!$N$32:$Y$231,(((C671-1)*2+(D671-1))*4+(E671-1))*5+F671+1,(INDEX($T$3:$AI$3,B671)-1)*3+3)</f>
        <v>0</v>
      </c>
      <c r="L671" s="32">
        <f t="shared" si="21"/>
        <v>4</v>
      </c>
      <c r="M671" s="32">
        <f>INDEX(数值规划!$AL$33:$AL$42,(特技天赋!C671-1)*2+特技天赋!D671)</f>
        <v>4</v>
      </c>
      <c r="N671" s="31">
        <v>36</v>
      </c>
      <c r="Q671" s="32">
        <f>IF(特技天赋!F671&gt;0,INDEX(数值规划!$F$32:$F$63,(特技天赋!E671-1)*4+特技天赋!F671),E671)</f>
        <v>36</v>
      </c>
    </row>
    <row r="672" spans="1:17" ht="16.5" x14ac:dyDescent="0.2">
      <c r="A672" s="31">
        <v>669</v>
      </c>
      <c r="B672" s="31">
        <v>6</v>
      </c>
      <c r="C672" s="31">
        <v>2</v>
      </c>
      <c r="D672" s="31">
        <v>2</v>
      </c>
      <c r="E672" s="31">
        <v>2</v>
      </c>
      <c r="F672" s="31">
        <v>3</v>
      </c>
      <c r="G672" s="31" t="str">
        <f t="shared" si="20"/>
        <v>狮子座技能1_2线2号天赋3级</v>
      </c>
      <c r="H672" s="32">
        <f>INDEX(数值规划!$AH$33:$AK$42,(特技天赋!C672-1)*2+特技天赋!D672,特技天赋!E672)</f>
        <v>47</v>
      </c>
      <c r="I672" s="32">
        <f>INDEX(数值规划!$N$32:$Y$231,(((C672-1)*2+(D672-1))*4+(E672-1))*5+F672+1,(INDEX($T$3:$AI$3,B672)-1)*3+1)</f>
        <v>30</v>
      </c>
      <c r="J672" s="32">
        <f>INDEX(数值规划!$N$32:$Y$231,(((C672-1)*2+(D672-1))*4+(E672-1))*5+F672+1,(INDEX($T$3:$AI$3,B672)-1)*3+2)</f>
        <v>60</v>
      </c>
      <c r="K672" s="32">
        <f>INDEX(数值规划!$N$32:$Y$231,(((C672-1)*2+(D672-1))*4+(E672-1))*5+F672+1,(INDEX($T$3:$AI$3,B672)-1)*3+3)</f>
        <v>0</v>
      </c>
      <c r="L672" s="32">
        <f t="shared" si="21"/>
        <v>4</v>
      </c>
      <c r="M672" s="32">
        <f>INDEX(数值规划!$AL$33:$AL$42,(特技天赋!C672-1)*2+特技天赋!D672)</f>
        <v>4</v>
      </c>
      <c r="N672" s="31">
        <v>48</v>
      </c>
      <c r="Q672" s="32">
        <f>IF(特技天赋!F672&gt;0,INDEX(数值规划!$F$32:$F$63,(特技天赋!E672-1)*4+特技天赋!F672),E672)</f>
        <v>48</v>
      </c>
    </row>
    <row r="673" spans="1:17" ht="16.5" x14ac:dyDescent="0.2">
      <c r="A673" s="31">
        <v>670</v>
      </c>
      <c r="B673" s="31">
        <v>6</v>
      </c>
      <c r="C673" s="31">
        <v>2</v>
      </c>
      <c r="D673" s="31">
        <v>2</v>
      </c>
      <c r="E673" s="31">
        <v>2</v>
      </c>
      <c r="F673" s="31">
        <v>4</v>
      </c>
      <c r="G673" s="31" t="str">
        <f t="shared" si="20"/>
        <v>狮子座技能1_2线2号天赋4级</v>
      </c>
      <c r="H673" s="32">
        <f>INDEX(数值规划!$AH$33:$AK$42,(特技天赋!C673-1)*2+特技天赋!D673,特技天赋!E673)</f>
        <v>47</v>
      </c>
      <c r="I673" s="32">
        <f>INDEX(数值规划!$N$32:$Y$231,(((C673-1)*2+(D673-1))*4+(E673-1))*5+F673+1,(INDEX($T$3:$AI$3,B673)-1)*3+1)</f>
        <v>35</v>
      </c>
      <c r="J673" s="32">
        <f>INDEX(数值规划!$N$32:$Y$231,(((C673-1)*2+(D673-1))*4+(E673-1))*5+F673+1,(INDEX($T$3:$AI$3,B673)-1)*3+2)</f>
        <v>70</v>
      </c>
      <c r="K673" s="32">
        <f>INDEX(数值规划!$N$32:$Y$231,(((C673-1)*2+(D673-1))*4+(E673-1))*5+F673+1,(INDEX($T$3:$AI$3,B673)-1)*3+3)</f>
        <v>0</v>
      </c>
      <c r="L673" s="32">
        <f t="shared" si="21"/>
        <v>4</v>
      </c>
      <c r="M673" s="32">
        <f>INDEX(数值规划!$AL$33:$AL$42,(特技天赋!C673-1)*2+特技天赋!D673)</f>
        <v>4</v>
      </c>
      <c r="N673" s="31">
        <v>72</v>
      </c>
      <c r="Q673" s="32">
        <f>IF(特技天赋!F673&gt;0,INDEX(数值规划!$F$32:$F$63,(特技天赋!E673-1)*4+特技天赋!F673),E673)</f>
        <v>72</v>
      </c>
    </row>
    <row r="674" spans="1:17" ht="16.5" x14ac:dyDescent="0.2">
      <c r="A674" s="31">
        <v>671</v>
      </c>
      <c r="B674" s="31">
        <v>6</v>
      </c>
      <c r="C674" s="31">
        <v>2</v>
      </c>
      <c r="D674" s="31">
        <v>2</v>
      </c>
      <c r="E674" s="31">
        <v>3</v>
      </c>
      <c r="F674" s="31">
        <v>0</v>
      </c>
      <c r="G674" s="31" t="str">
        <f t="shared" si="20"/>
        <v>狮子座技能1_2线3号天赋解锁</v>
      </c>
      <c r="H674" s="32">
        <f>INDEX(数值规划!$AH$33:$AK$42,(特技天赋!C674-1)*2+特技天赋!D674,特技天赋!E674)</f>
        <v>67</v>
      </c>
      <c r="I674" s="32">
        <f>INDEX(数值规划!$N$32:$Y$231,(((C674-1)*2+(D674-1))*4+(E674-1))*5+F674+1,(INDEX($T$3:$AI$3,B674)-1)*3+1)</f>
        <v>23</v>
      </c>
      <c r="J674" s="32">
        <f>INDEX(数值规划!$N$32:$Y$231,(((C674-1)*2+(D674-1))*4+(E674-1))*5+F674+1,(INDEX($T$3:$AI$3,B674)-1)*3+2)</f>
        <v>45</v>
      </c>
      <c r="K674" s="32">
        <f>INDEX(数值规划!$N$32:$Y$231,(((C674-1)*2+(D674-1))*4+(E674-1))*5+F674+1,(INDEX($T$3:$AI$3,B674)-1)*3+3)</f>
        <v>0</v>
      </c>
      <c r="L674" s="32">
        <f t="shared" si="21"/>
        <v>6</v>
      </c>
      <c r="M674" s="32">
        <f>INDEX(数值规划!$AL$33:$AL$42,(特技天赋!C674-1)*2+特技天赋!D674)</f>
        <v>4</v>
      </c>
      <c r="N674" s="31">
        <v>3</v>
      </c>
      <c r="Q674" s="32">
        <f>IF(特技天赋!F674&gt;0,INDEX(数值规划!$F$32:$F$63,(特技天赋!E674-1)*4+特技天赋!F674),E674)</f>
        <v>3</v>
      </c>
    </row>
    <row r="675" spans="1:17" ht="16.5" x14ac:dyDescent="0.2">
      <c r="A675" s="31">
        <v>672</v>
      </c>
      <c r="B675" s="31">
        <v>6</v>
      </c>
      <c r="C675" s="31">
        <v>2</v>
      </c>
      <c r="D675" s="31">
        <v>2</v>
      </c>
      <c r="E675" s="31">
        <v>3</v>
      </c>
      <c r="F675" s="31">
        <v>1</v>
      </c>
      <c r="G675" s="31" t="str">
        <f t="shared" si="20"/>
        <v>狮子座技能1_2线3号天赋1级</v>
      </c>
      <c r="H675" s="32">
        <f>INDEX(数值规划!$AH$33:$AK$42,(特技天赋!C675-1)*2+特技天赋!D675,特技天赋!E675)</f>
        <v>67</v>
      </c>
      <c r="I675" s="32">
        <f>INDEX(数值规划!$N$32:$Y$231,(((C675-1)*2+(D675-1))*4+(E675-1))*5+F675+1,(INDEX($T$3:$AI$3,B675)-1)*3+1)</f>
        <v>28</v>
      </c>
      <c r="J675" s="32">
        <f>INDEX(数值规划!$N$32:$Y$231,(((C675-1)*2+(D675-1))*4+(E675-1))*5+F675+1,(INDEX($T$3:$AI$3,B675)-1)*3+2)</f>
        <v>55</v>
      </c>
      <c r="K675" s="32">
        <f>INDEX(数值规划!$N$32:$Y$231,(((C675-1)*2+(D675-1))*4+(E675-1))*5+F675+1,(INDEX($T$3:$AI$3,B675)-1)*3+3)</f>
        <v>0</v>
      </c>
      <c r="L675" s="32">
        <f t="shared" si="21"/>
        <v>6</v>
      </c>
      <c r="M675" s="32">
        <f>INDEX(数值规划!$AL$33:$AL$42,(特技天赋!C675-1)*2+特技天赋!D675)</f>
        <v>4</v>
      </c>
      <c r="N675" s="31">
        <v>29</v>
      </c>
      <c r="Q675" s="32">
        <f>IF(特技天赋!F675&gt;0,INDEX(数值规划!$F$32:$F$63,(特技天赋!E675-1)*4+特技天赋!F675),E675)</f>
        <v>29</v>
      </c>
    </row>
    <row r="676" spans="1:17" ht="16.5" x14ac:dyDescent="0.2">
      <c r="A676" s="31">
        <v>673</v>
      </c>
      <c r="B676" s="31">
        <v>6</v>
      </c>
      <c r="C676" s="31">
        <v>2</v>
      </c>
      <c r="D676" s="31">
        <v>2</v>
      </c>
      <c r="E676" s="31">
        <v>3</v>
      </c>
      <c r="F676" s="31">
        <v>2</v>
      </c>
      <c r="G676" s="31" t="str">
        <f t="shared" si="20"/>
        <v>狮子座技能1_2线3号天赋2级</v>
      </c>
      <c r="H676" s="32">
        <f>INDEX(数值规划!$AH$33:$AK$42,(特技天赋!C676-1)*2+特技天赋!D676,特技天赋!E676)</f>
        <v>67</v>
      </c>
      <c r="I676" s="32">
        <f>INDEX(数值规划!$N$32:$Y$231,(((C676-1)*2+(D676-1))*4+(E676-1))*5+F676+1,(INDEX($T$3:$AI$3,B676)-1)*3+1)</f>
        <v>33</v>
      </c>
      <c r="J676" s="32">
        <f>INDEX(数值规划!$N$32:$Y$231,(((C676-1)*2+(D676-1))*4+(E676-1))*5+F676+1,(INDEX($T$3:$AI$3,B676)-1)*3+2)</f>
        <v>65</v>
      </c>
      <c r="K676" s="32">
        <f>INDEX(数值规划!$N$32:$Y$231,(((C676-1)*2+(D676-1))*4+(E676-1))*5+F676+1,(INDEX($T$3:$AI$3,B676)-1)*3+3)</f>
        <v>0</v>
      </c>
      <c r="L676" s="32">
        <f t="shared" si="21"/>
        <v>6</v>
      </c>
      <c r="M676" s="32">
        <f>INDEX(数值规划!$AL$33:$AL$42,(特技天赋!C676-1)*2+特技天赋!D676)</f>
        <v>4</v>
      </c>
      <c r="N676" s="31">
        <v>43</v>
      </c>
      <c r="Q676" s="32">
        <f>IF(特技天赋!F676&gt;0,INDEX(数值规划!$F$32:$F$63,(特技天赋!E676-1)*4+特技天赋!F676),E676)</f>
        <v>43</v>
      </c>
    </row>
    <row r="677" spans="1:17" ht="16.5" x14ac:dyDescent="0.2">
      <c r="A677" s="31">
        <v>674</v>
      </c>
      <c r="B677" s="31">
        <v>6</v>
      </c>
      <c r="C677" s="31">
        <v>2</v>
      </c>
      <c r="D677" s="31">
        <v>2</v>
      </c>
      <c r="E677" s="31">
        <v>3</v>
      </c>
      <c r="F677" s="31">
        <v>3</v>
      </c>
      <c r="G677" s="31" t="str">
        <f t="shared" si="20"/>
        <v>狮子座技能1_2线3号天赋3级</v>
      </c>
      <c r="H677" s="32">
        <f>INDEX(数值规划!$AH$33:$AK$42,(特技天赋!C677-1)*2+特技天赋!D677,特技天赋!E677)</f>
        <v>67</v>
      </c>
      <c r="I677" s="32">
        <f>INDEX(数值规划!$N$32:$Y$231,(((C677-1)*2+(D677-1))*4+(E677-1))*5+F677+1,(INDEX($T$3:$AI$3,B677)-1)*3+1)</f>
        <v>38</v>
      </c>
      <c r="J677" s="32">
        <f>INDEX(数值规划!$N$32:$Y$231,(((C677-1)*2+(D677-1))*4+(E677-1))*5+F677+1,(INDEX($T$3:$AI$3,B677)-1)*3+2)</f>
        <v>75</v>
      </c>
      <c r="K677" s="32">
        <f>INDEX(数值规划!$N$32:$Y$231,(((C677-1)*2+(D677-1))*4+(E677-1))*5+F677+1,(INDEX($T$3:$AI$3,B677)-1)*3+3)</f>
        <v>0</v>
      </c>
      <c r="L677" s="32">
        <f t="shared" si="21"/>
        <v>6</v>
      </c>
      <c r="M677" s="32">
        <f>INDEX(数值规划!$AL$33:$AL$42,(特技天赋!C677-1)*2+特技天赋!D677)</f>
        <v>4</v>
      </c>
      <c r="N677" s="31">
        <v>58</v>
      </c>
      <c r="Q677" s="32">
        <f>IF(特技天赋!F677&gt;0,INDEX(数值规划!$F$32:$F$63,(特技天赋!E677-1)*4+特技天赋!F677),E677)</f>
        <v>58</v>
      </c>
    </row>
    <row r="678" spans="1:17" ht="16.5" x14ac:dyDescent="0.2">
      <c r="A678" s="31">
        <v>675</v>
      </c>
      <c r="B678" s="31">
        <v>6</v>
      </c>
      <c r="C678" s="31">
        <v>2</v>
      </c>
      <c r="D678" s="31">
        <v>2</v>
      </c>
      <c r="E678" s="31">
        <v>3</v>
      </c>
      <c r="F678" s="31">
        <v>4</v>
      </c>
      <c r="G678" s="31" t="str">
        <f t="shared" si="20"/>
        <v>狮子座技能1_2线3号天赋4级</v>
      </c>
      <c r="H678" s="32">
        <f>INDEX(数值规划!$AH$33:$AK$42,(特技天赋!C678-1)*2+特技天赋!D678,特技天赋!E678)</f>
        <v>67</v>
      </c>
      <c r="I678" s="32">
        <f>INDEX(数值规划!$N$32:$Y$231,(((C678-1)*2+(D678-1))*4+(E678-1))*5+F678+1,(INDEX($T$3:$AI$3,B678)-1)*3+1)</f>
        <v>43</v>
      </c>
      <c r="J678" s="32">
        <f>INDEX(数值规划!$N$32:$Y$231,(((C678-1)*2+(D678-1))*4+(E678-1))*5+F678+1,(INDEX($T$3:$AI$3,B678)-1)*3+2)</f>
        <v>85</v>
      </c>
      <c r="K678" s="32">
        <f>INDEX(数值规划!$N$32:$Y$231,(((C678-1)*2+(D678-1))*4+(E678-1))*5+F678+1,(INDEX($T$3:$AI$3,B678)-1)*3+3)</f>
        <v>0</v>
      </c>
      <c r="L678" s="32">
        <f t="shared" si="21"/>
        <v>6</v>
      </c>
      <c r="M678" s="32">
        <f>INDEX(数值规划!$AL$33:$AL$42,(特技天赋!C678-1)*2+特技天赋!D678)</f>
        <v>4</v>
      </c>
      <c r="N678" s="31">
        <v>87</v>
      </c>
      <c r="Q678" s="32">
        <f>IF(特技天赋!F678&gt;0,INDEX(数值规划!$F$32:$F$63,(特技天赋!E678-1)*4+特技天赋!F678),E678)</f>
        <v>87</v>
      </c>
    </row>
    <row r="679" spans="1:17" ht="16.5" x14ac:dyDescent="0.2">
      <c r="A679" s="31">
        <v>676</v>
      </c>
      <c r="B679" s="31">
        <v>6</v>
      </c>
      <c r="C679" s="31">
        <v>2</v>
      </c>
      <c r="D679" s="31">
        <v>2</v>
      </c>
      <c r="E679" s="31">
        <v>4</v>
      </c>
      <c r="F679" s="31">
        <v>0</v>
      </c>
      <c r="G679" s="31" t="str">
        <f t="shared" si="20"/>
        <v>狮子座技能1_2线4号天赋解锁</v>
      </c>
      <c r="H679" s="32">
        <f>INDEX(数值规划!$AH$33:$AK$42,(特技天赋!C679-1)*2+特技天赋!D679,特技天赋!E679)</f>
        <v>87</v>
      </c>
      <c r="I679" s="32">
        <f>INDEX(数值规划!$N$32:$Y$231,(((C679-1)*2+(D679-1))*4+(E679-1))*5+F679+1,(INDEX($T$3:$AI$3,B679)-1)*3+1)</f>
        <v>30</v>
      </c>
      <c r="J679" s="32">
        <f>INDEX(数值规划!$N$32:$Y$231,(((C679-1)*2+(D679-1))*4+(E679-1))*5+F679+1,(INDEX($T$3:$AI$3,B679)-1)*3+2)</f>
        <v>60</v>
      </c>
      <c r="K679" s="32">
        <f>INDEX(数值规划!$N$32:$Y$231,(((C679-1)*2+(D679-1))*4+(E679-1))*5+F679+1,(INDEX($T$3:$AI$3,B679)-1)*3+3)</f>
        <v>0</v>
      </c>
      <c r="L679" s="32">
        <f t="shared" si="21"/>
        <v>8</v>
      </c>
      <c r="M679" s="32">
        <f>INDEX(数值规划!$AL$33:$AL$42,(特技天赋!C679-1)*2+特技天赋!D679)</f>
        <v>4</v>
      </c>
      <c r="N679" s="31">
        <v>4</v>
      </c>
      <c r="Q679" s="32">
        <f>IF(特技天赋!F679&gt;0,INDEX(数值规划!$F$32:$F$63,(特技天赋!E679-1)*4+特技天赋!F679),E679)</f>
        <v>4</v>
      </c>
    </row>
    <row r="680" spans="1:17" ht="16.5" x14ac:dyDescent="0.2">
      <c r="A680" s="31">
        <v>677</v>
      </c>
      <c r="B680" s="31">
        <v>6</v>
      </c>
      <c r="C680" s="31">
        <v>2</v>
      </c>
      <c r="D680" s="31">
        <v>2</v>
      </c>
      <c r="E680" s="31">
        <v>4</v>
      </c>
      <c r="F680" s="31">
        <v>1</v>
      </c>
      <c r="G680" s="31" t="str">
        <f t="shared" si="20"/>
        <v>狮子座技能1_2线4号天赋1级</v>
      </c>
      <c r="H680" s="32">
        <f>INDEX(数值规划!$AH$33:$AK$42,(特技天赋!C680-1)*2+特技天赋!D680,特技天赋!E680)</f>
        <v>87</v>
      </c>
      <c r="I680" s="32">
        <f>INDEX(数值规划!$N$32:$Y$231,(((C680-1)*2+(D680-1))*4+(E680-1))*5+F680+1,(INDEX($T$3:$AI$3,B680)-1)*3+1)</f>
        <v>35</v>
      </c>
      <c r="J680" s="32">
        <f>INDEX(数值规划!$N$32:$Y$231,(((C680-1)*2+(D680-1))*4+(E680-1))*5+F680+1,(INDEX($T$3:$AI$3,B680)-1)*3+2)</f>
        <v>70</v>
      </c>
      <c r="K680" s="32">
        <f>INDEX(数值规划!$N$32:$Y$231,(((C680-1)*2+(D680-1))*4+(E680-1))*5+F680+1,(INDEX($T$3:$AI$3,B680)-1)*3+3)</f>
        <v>0</v>
      </c>
      <c r="L680" s="32">
        <f t="shared" si="21"/>
        <v>8</v>
      </c>
      <c r="M680" s="32">
        <f>INDEX(数值规划!$AL$33:$AL$42,(特技天赋!C680-1)*2+特技天赋!D680)</f>
        <v>4</v>
      </c>
      <c r="N680" s="31">
        <v>29</v>
      </c>
      <c r="Q680" s="32">
        <f>IF(特技天赋!F680&gt;0,INDEX(数值规划!$F$32:$F$63,(特技天赋!E680-1)*4+特技天赋!F680),E680)</f>
        <v>29</v>
      </c>
    </row>
    <row r="681" spans="1:17" ht="16.5" x14ac:dyDescent="0.2">
      <c r="A681" s="31">
        <v>678</v>
      </c>
      <c r="B681" s="31">
        <v>6</v>
      </c>
      <c r="C681" s="31">
        <v>2</v>
      </c>
      <c r="D681" s="31">
        <v>2</v>
      </c>
      <c r="E681" s="31">
        <v>4</v>
      </c>
      <c r="F681" s="31">
        <v>2</v>
      </c>
      <c r="G681" s="31" t="str">
        <f t="shared" si="20"/>
        <v>狮子座技能1_2线4号天赋2级</v>
      </c>
      <c r="H681" s="32">
        <f>INDEX(数值规划!$AH$33:$AK$42,(特技天赋!C681-1)*2+特技天赋!D681,特技天赋!E681)</f>
        <v>87</v>
      </c>
      <c r="I681" s="32">
        <f>INDEX(数值规划!$N$32:$Y$231,(((C681-1)*2+(D681-1))*4+(E681-1))*5+F681+1,(INDEX($T$3:$AI$3,B681)-1)*3+1)</f>
        <v>40</v>
      </c>
      <c r="J681" s="32">
        <f>INDEX(数值规划!$N$32:$Y$231,(((C681-1)*2+(D681-1))*4+(E681-1))*5+F681+1,(INDEX($T$3:$AI$3,B681)-1)*3+2)</f>
        <v>80</v>
      </c>
      <c r="K681" s="32">
        <f>INDEX(数值规划!$N$32:$Y$231,(((C681-1)*2+(D681-1))*4+(E681-1))*5+F681+1,(INDEX($T$3:$AI$3,B681)-1)*3+3)</f>
        <v>0</v>
      </c>
      <c r="L681" s="32">
        <f t="shared" si="21"/>
        <v>8</v>
      </c>
      <c r="M681" s="32">
        <f>INDEX(数值规划!$AL$33:$AL$42,(特技天赋!C681-1)*2+特技天赋!D681)</f>
        <v>4</v>
      </c>
      <c r="N681" s="31">
        <v>43</v>
      </c>
      <c r="Q681" s="32">
        <f>IF(特技天赋!F681&gt;0,INDEX(数值规划!$F$32:$F$63,(特技天赋!E681-1)*4+特技天赋!F681),E681)</f>
        <v>43</v>
      </c>
    </row>
    <row r="682" spans="1:17" ht="16.5" x14ac:dyDescent="0.2">
      <c r="A682" s="31">
        <v>679</v>
      </c>
      <c r="B682" s="31">
        <v>6</v>
      </c>
      <c r="C682" s="31">
        <v>2</v>
      </c>
      <c r="D682" s="31">
        <v>2</v>
      </c>
      <c r="E682" s="31">
        <v>4</v>
      </c>
      <c r="F682" s="31">
        <v>3</v>
      </c>
      <c r="G682" s="31" t="str">
        <f t="shared" si="20"/>
        <v>狮子座技能1_2线4号天赋3级</v>
      </c>
      <c r="H682" s="32">
        <f>INDEX(数值规划!$AH$33:$AK$42,(特技天赋!C682-1)*2+特技天赋!D682,特技天赋!E682)</f>
        <v>87</v>
      </c>
      <c r="I682" s="32">
        <f>INDEX(数值规划!$N$32:$Y$231,(((C682-1)*2+(D682-1))*4+(E682-1))*5+F682+1,(INDEX($T$3:$AI$3,B682)-1)*3+1)</f>
        <v>45</v>
      </c>
      <c r="J682" s="32">
        <f>INDEX(数值规划!$N$32:$Y$231,(((C682-1)*2+(D682-1))*4+(E682-1))*5+F682+1,(INDEX($T$3:$AI$3,B682)-1)*3+2)</f>
        <v>90</v>
      </c>
      <c r="K682" s="32">
        <f>INDEX(数值规划!$N$32:$Y$231,(((C682-1)*2+(D682-1))*4+(E682-1))*5+F682+1,(INDEX($T$3:$AI$3,B682)-1)*3+3)</f>
        <v>0</v>
      </c>
      <c r="L682" s="32">
        <f t="shared" si="21"/>
        <v>8</v>
      </c>
      <c r="M682" s="32">
        <f>INDEX(数值规划!$AL$33:$AL$42,(特技天赋!C682-1)*2+特技天赋!D682)</f>
        <v>4</v>
      </c>
      <c r="N682" s="31">
        <v>58</v>
      </c>
      <c r="Q682" s="32">
        <f>IF(特技天赋!F682&gt;0,INDEX(数值规划!$F$32:$F$63,(特技天赋!E682-1)*4+特技天赋!F682),E682)</f>
        <v>58</v>
      </c>
    </row>
    <row r="683" spans="1:17" ht="16.5" x14ac:dyDescent="0.2">
      <c r="A683" s="31">
        <v>680</v>
      </c>
      <c r="B683" s="31">
        <v>6</v>
      </c>
      <c r="C683" s="31">
        <v>2</v>
      </c>
      <c r="D683" s="31">
        <v>2</v>
      </c>
      <c r="E683" s="31">
        <v>4</v>
      </c>
      <c r="F683" s="31">
        <v>4</v>
      </c>
      <c r="G683" s="31" t="str">
        <f t="shared" si="20"/>
        <v>狮子座技能1_2线4号天赋4级</v>
      </c>
      <c r="H683" s="32">
        <f>INDEX(数值规划!$AH$33:$AK$42,(特技天赋!C683-1)*2+特技天赋!D683,特技天赋!E683)</f>
        <v>87</v>
      </c>
      <c r="I683" s="32">
        <f>INDEX(数值规划!$N$32:$Y$231,(((C683-1)*2+(D683-1))*4+(E683-1))*5+F683+1,(INDEX($T$3:$AI$3,B683)-1)*3+1)</f>
        <v>50</v>
      </c>
      <c r="J683" s="32">
        <f>INDEX(数值规划!$N$32:$Y$231,(((C683-1)*2+(D683-1))*4+(E683-1))*5+F683+1,(INDEX($T$3:$AI$3,B683)-1)*3+2)</f>
        <v>100</v>
      </c>
      <c r="K683" s="32">
        <f>INDEX(数值规划!$N$32:$Y$231,(((C683-1)*2+(D683-1))*4+(E683-1))*5+F683+1,(INDEX($T$3:$AI$3,B683)-1)*3+3)</f>
        <v>0</v>
      </c>
      <c r="L683" s="32">
        <f t="shared" si="21"/>
        <v>8</v>
      </c>
      <c r="M683" s="32">
        <f>INDEX(数值规划!$AL$33:$AL$42,(特技天赋!C683-1)*2+特技天赋!D683)</f>
        <v>4</v>
      </c>
      <c r="N683" s="31">
        <v>87</v>
      </c>
      <c r="Q683" s="32">
        <f>IF(特技天赋!F683&gt;0,INDEX(数值规划!$F$32:$F$63,(特技天赋!E683-1)*4+特技天赋!F683),E683)</f>
        <v>87</v>
      </c>
    </row>
    <row r="684" spans="1:17" ht="16.5" x14ac:dyDescent="0.2">
      <c r="A684" s="31">
        <v>681</v>
      </c>
      <c r="B684" s="31">
        <v>6</v>
      </c>
      <c r="C684" s="31">
        <v>3</v>
      </c>
      <c r="D684" s="31">
        <v>1</v>
      </c>
      <c r="E684" s="31">
        <v>1</v>
      </c>
      <c r="F684" s="31">
        <v>0</v>
      </c>
      <c r="G684" s="31" t="str">
        <f t="shared" si="20"/>
        <v>狮子座技能2_1线1号天赋解锁</v>
      </c>
      <c r="H684" s="32">
        <f>INDEX(数值规划!$AH$33:$AK$42,(特技天赋!C684-1)*2+特技天赋!D684,特技天赋!E684)</f>
        <v>19</v>
      </c>
      <c r="I684" s="32">
        <f>INDEX(数值规划!$N$32:$Y$231,(((C684-1)*2+(D684-1))*4+(E684-1))*5+F684+1,(INDEX($T$3:$AI$3,B684)-1)*3+1)</f>
        <v>4</v>
      </c>
      <c r="J684" s="32">
        <f>INDEX(数值规划!$N$32:$Y$231,(((C684-1)*2+(D684-1))*4+(E684-1))*5+F684+1,(INDEX($T$3:$AI$3,B684)-1)*3+2)</f>
        <v>10</v>
      </c>
      <c r="K684" s="32">
        <f>INDEX(数值规划!$N$32:$Y$231,(((C684-1)*2+(D684-1))*4+(E684-1))*5+F684+1,(INDEX($T$3:$AI$3,B684)-1)*3+3)</f>
        <v>16</v>
      </c>
      <c r="L684" s="32">
        <f t="shared" si="21"/>
        <v>1</v>
      </c>
      <c r="M684" s="32">
        <f>INDEX(数值规划!$AL$33:$AL$42,(特技天赋!C684-1)*2+特技天赋!D684)</f>
        <v>4</v>
      </c>
      <c r="N684" s="31">
        <v>1</v>
      </c>
      <c r="Q684" s="32">
        <f>IF(特技天赋!F684&gt;0,INDEX(数值规划!$F$32:$F$63,(特技天赋!E684-1)*4+特技天赋!F684),E684)</f>
        <v>1</v>
      </c>
    </row>
    <row r="685" spans="1:17" ht="16.5" x14ac:dyDescent="0.2">
      <c r="A685" s="31">
        <v>682</v>
      </c>
      <c r="B685" s="31">
        <v>6</v>
      </c>
      <c r="C685" s="31">
        <v>3</v>
      </c>
      <c r="D685" s="31">
        <v>1</v>
      </c>
      <c r="E685" s="31">
        <v>1</v>
      </c>
      <c r="F685" s="31">
        <v>1</v>
      </c>
      <c r="G685" s="31" t="str">
        <f t="shared" si="20"/>
        <v>狮子座技能2_1线1号天赋1级</v>
      </c>
      <c r="H685" s="32">
        <f>INDEX(数值规划!$AH$33:$AK$42,(特技天赋!C685-1)*2+特技天赋!D685,特技天赋!E685)</f>
        <v>19</v>
      </c>
      <c r="I685" s="32">
        <f>INDEX(数值规划!$N$32:$Y$231,(((C685-1)*2+(D685-1))*4+(E685-1))*5+F685+1,(INDEX($T$3:$AI$3,B685)-1)*3+1)</f>
        <v>6</v>
      </c>
      <c r="J685" s="32">
        <f>INDEX(数值规划!$N$32:$Y$231,(((C685-1)*2+(D685-1))*4+(E685-1))*5+F685+1,(INDEX($T$3:$AI$3,B685)-1)*3+2)</f>
        <v>15</v>
      </c>
      <c r="K685" s="32">
        <f>INDEX(数值规划!$N$32:$Y$231,(((C685-1)*2+(D685-1))*4+(E685-1))*5+F685+1,(INDEX($T$3:$AI$3,B685)-1)*3+3)</f>
        <v>24</v>
      </c>
      <c r="L685" s="32">
        <f t="shared" si="21"/>
        <v>1</v>
      </c>
      <c r="M685" s="32">
        <f>INDEX(数值规划!$AL$33:$AL$42,(特技天赋!C685-1)*2+特技天赋!D685)</f>
        <v>4</v>
      </c>
      <c r="N685" s="31">
        <v>19</v>
      </c>
      <c r="Q685" s="32">
        <f>IF(特技天赋!F685&gt;0,INDEX(数值规划!$F$32:$F$63,(特技天赋!E685-1)*4+特技天赋!F685),E685)</f>
        <v>19</v>
      </c>
    </row>
    <row r="686" spans="1:17" ht="16.5" x14ac:dyDescent="0.2">
      <c r="A686" s="31">
        <v>683</v>
      </c>
      <c r="B686" s="31">
        <v>6</v>
      </c>
      <c r="C686" s="31">
        <v>3</v>
      </c>
      <c r="D686" s="31">
        <v>1</v>
      </c>
      <c r="E686" s="31">
        <v>1</v>
      </c>
      <c r="F686" s="31">
        <v>2</v>
      </c>
      <c r="G686" s="31" t="str">
        <f t="shared" si="20"/>
        <v>狮子座技能2_1线1号天赋2级</v>
      </c>
      <c r="H686" s="32">
        <f>INDEX(数值规划!$AH$33:$AK$42,(特技天赋!C686-1)*2+特技天赋!D686,特技天赋!E686)</f>
        <v>19</v>
      </c>
      <c r="I686" s="32">
        <f>INDEX(数值规划!$N$32:$Y$231,(((C686-1)*2+(D686-1))*4+(E686-1))*5+F686+1,(INDEX($T$3:$AI$3,B686)-1)*3+1)</f>
        <v>8</v>
      </c>
      <c r="J686" s="32">
        <f>INDEX(数值规划!$N$32:$Y$231,(((C686-1)*2+(D686-1))*4+(E686-1))*5+F686+1,(INDEX($T$3:$AI$3,B686)-1)*3+2)</f>
        <v>20</v>
      </c>
      <c r="K686" s="32">
        <f>INDEX(数值规划!$N$32:$Y$231,(((C686-1)*2+(D686-1))*4+(E686-1))*5+F686+1,(INDEX($T$3:$AI$3,B686)-1)*3+3)</f>
        <v>32</v>
      </c>
      <c r="L686" s="32">
        <f t="shared" si="21"/>
        <v>1</v>
      </c>
      <c r="M686" s="32">
        <f>INDEX(数值规划!$AL$33:$AL$42,(特技天赋!C686-1)*2+特技天赋!D686)</f>
        <v>4</v>
      </c>
      <c r="N686" s="31">
        <v>29</v>
      </c>
      <c r="Q686" s="32">
        <f>IF(特技天赋!F686&gt;0,INDEX(数值规划!$F$32:$F$63,(特技天赋!E686-1)*4+特技天赋!F686),E686)</f>
        <v>29</v>
      </c>
    </row>
    <row r="687" spans="1:17" ht="16.5" x14ac:dyDescent="0.2">
      <c r="A687" s="31">
        <v>684</v>
      </c>
      <c r="B687" s="31">
        <v>6</v>
      </c>
      <c r="C687" s="31">
        <v>3</v>
      </c>
      <c r="D687" s="31">
        <v>1</v>
      </c>
      <c r="E687" s="31">
        <v>1</v>
      </c>
      <c r="F687" s="31">
        <v>3</v>
      </c>
      <c r="G687" s="31" t="str">
        <f t="shared" si="20"/>
        <v>狮子座技能2_1线1号天赋3级</v>
      </c>
      <c r="H687" s="32">
        <f>INDEX(数值规划!$AH$33:$AK$42,(特技天赋!C687-1)*2+特技天赋!D687,特技天赋!E687)</f>
        <v>19</v>
      </c>
      <c r="I687" s="32">
        <f>INDEX(数值规划!$N$32:$Y$231,(((C687-1)*2+(D687-1))*4+(E687-1))*5+F687+1,(INDEX($T$3:$AI$3,B687)-1)*3+1)</f>
        <v>10</v>
      </c>
      <c r="J687" s="32">
        <f>INDEX(数值规划!$N$32:$Y$231,(((C687-1)*2+(D687-1))*4+(E687-1))*5+F687+1,(INDEX($T$3:$AI$3,B687)-1)*3+2)</f>
        <v>25</v>
      </c>
      <c r="K687" s="32">
        <f>INDEX(数值规划!$N$32:$Y$231,(((C687-1)*2+(D687-1))*4+(E687-1))*5+F687+1,(INDEX($T$3:$AI$3,B687)-1)*3+3)</f>
        <v>40</v>
      </c>
      <c r="L687" s="32">
        <f t="shared" si="21"/>
        <v>1</v>
      </c>
      <c r="M687" s="32">
        <f>INDEX(数值规划!$AL$33:$AL$42,(特技天赋!C687-1)*2+特技天赋!D687)</f>
        <v>4</v>
      </c>
      <c r="N687" s="31">
        <v>38</v>
      </c>
      <c r="Q687" s="32">
        <f>IF(特技天赋!F687&gt;0,INDEX(数值规划!$F$32:$F$63,(特技天赋!E687-1)*4+特技天赋!F687),E687)</f>
        <v>38</v>
      </c>
    </row>
    <row r="688" spans="1:17" ht="16.5" x14ac:dyDescent="0.2">
      <c r="A688" s="31">
        <v>685</v>
      </c>
      <c r="B688" s="31">
        <v>6</v>
      </c>
      <c r="C688" s="31">
        <v>3</v>
      </c>
      <c r="D688" s="31">
        <v>1</v>
      </c>
      <c r="E688" s="31">
        <v>1</v>
      </c>
      <c r="F688" s="31">
        <v>4</v>
      </c>
      <c r="G688" s="31" t="str">
        <f t="shared" si="20"/>
        <v>狮子座技能2_1线1号天赋4级</v>
      </c>
      <c r="H688" s="32">
        <f>INDEX(数值规划!$AH$33:$AK$42,(特技天赋!C688-1)*2+特技天赋!D688,特技天赋!E688)</f>
        <v>19</v>
      </c>
      <c r="I688" s="32">
        <f>INDEX(数值规划!$N$32:$Y$231,(((C688-1)*2+(D688-1))*4+(E688-1))*5+F688+1,(INDEX($T$3:$AI$3,B688)-1)*3+1)</f>
        <v>12</v>
      </c>
      <c r="J688" s="32">
        <f>INDEX(数值规划!$N$32:$Y$231,(((C688-1)*2+(D688-1))*4+(E688-1))*5+F688+1,(INDEX($T$3:$AI$3,B688)-1)*3+2)</f>
        <v>30</v>
      </c>
      <c r="K688" s="32">
        <f>INDEX(数值规划!$N$32:$Y$231,(((C688-1)*2+(D688-1))*4+(E688-1))*5+F688+1,(INDEX($T$3:$AI$3,B688)-1)*3+3)</f>
        <v>48</v>
      </c>
      <c r="L688" s="32">
        <f t="shared" si="21"/>
        <v>1</v>
      </c>
      <c r="M688" s="32">
        <f>INDEX(数值规划!$AL$33:$AL$42,(特技天赋!C688-1)*2+特技天赋!D688)</f>
        <v>4</v>
      </c>
      <c r="N688" s="31">
        <v>58</v>
      </c>
      <c r="Q688" s="32">
        <f>IF(特技天赋!F688&gt;0,INDEX(数值规划!$F$32:$F$63,(特技天赋!E688-1)*4+特技天赋!F688),E688)</f>
        <v>58</v>
      </c>
    </row>
    <row r="689" spans="1:17" ht="16.5" x14ac:dyDescent="0.2">
      <c r="A689" s="31">
        <v>686</v>
      </c>
      <c r="B689" s="31">
        <v>6</v>
      </c>
      <c r="C689" s="31">
        <v>3</v>
      </c>
      <c r="D689" s="31">
        <v>1</v>
      </c>
      <c r="E689" s="31">
        <v>2</v>
      </c>
      <c r="F689" s="31">
        <v>0</v>
      </c>
      <c r="G689" s="31" t="str">
        <f t="shared" si="20"/>
        <v>狮子座技能2_1线2号天赋解锁</v>
      </c>
      <c r="H689" s="32">
        <f>INDEX(数值规划!$AH$33:$AK$42,(特技天赋!C689-1)*2+特技天赋!D689,特技天赋!E689)</f>
        <v>39</v>
      </c>
      <c r="I689" s="32">
        <f>INDEX(数值规划!$N$32:$Y$231,(((C689-1)*2+(D689-1))*4+(E689-1))*5+F689+1,(INDEX($T$3:$AI$3,B689)-1)*3+1)</f>
        <v>6</v>
      </c>
      <c r="J689" s="32">
        <f>INDEX(数值规划!$N$32:$Y$231,(((C689-1)*2+(D689-1))*4+(E689-1))*5+F689+1,(INDEX($T$3:$AI$3,B689)-1)*3+2)</f>
        <v>15</v>
      </c>
      <c r="K689" s="32">
        <f>INDEX(数值规划!$N$32:$Y$231,(((C689-1)*2+(D689-1))*4+(E689-1))*5+F689+1,(INDEX($T$3:$AI$3,B689)-1)*3+3)</f>
        <v>24</v>
      </c>
      <c r="L689" s="32">
        <f t="shared" si="21"/>
        <v>3</v>
      </c>
      <c r="M689" s="32">
        <f>INDEX(数值规划!$AL$33:$AL$42,(特技天赋!C689-1)*2+特技天赋!D689)</f>
        <v>4</v>
      </c>
      <c r="N689" s="31">
        <v>2</v>
      </c>
      <c r="Q689" s="32">
        <f>IF(特技天赋!F689&gt;0,INDEX(数值规划!$F$32:$F$63,(特技天赋!E689-1)*4+特技天赋!F689),E689)</f>
        <v>2</v>
      </c>
    </row>
    <row r="690" spans="1:17" ht="16.5" x14ac:dyDescent="0.2">
      <c r="A690" s="31">
        <v>687</v>
      </c>
      <c r="B690" s="31">
        <v>6</v>
      </c>
      <c r="C690" s="31">
        <v>3</v>
      </c>
      <c r="D690" s="31">
        <v>1</v>
      </c>
      <c r="E690" s="31">
        <v>2</v>
      </c>
      <c r="F690" s="31">
        <v>1</v>
      </c>
      <c r="G690" s="31" t="str">
        <f t="shared" si="20"/>
        <v>狮子座技能2_1线2号天赋1级</v>
      </c>
      <c r="H690" s="32">
        <f>INDEX(数值规划!$AH$33:$AK$42,(特技天赋!C690-1)*2+特技天赋!D690,特技天赋!E690)</f>
        <v>39</v>
      </c>
      <c r="I690" s="32">
        <f>INDEX(数值规划!$N$32:$Y$231,(((C690-1)*2+(D690-1))*4+(E690-1))*5+F690+1,(INDEX($T$3:$AI$3,B690)-1)*3+1)</f>
        <v>8</v>
      </c>
      <c r="J690" s="32">
        <f>INDEX(数值规划!$N$32:$Y$231,(((C690-1)*2+(D690-1))*4+(E690-1))*5+F690+1,(INDEX($T$3:$AI$3,B690)-1)*3+2)</f>
        <v>20</v>
      </c>
      <c r="K690" s="32">
        <f>INDEX(数值规划!$N$32:$Y$231,(((C690-1)*2+(D690-1))*4+(E690-1))*5+F690+1,(INDEX($T$3:$AI$3,B690)-1)*3+3)</f>
        <v>32</v>
      </c>
      <c r="L690" s="32">
        <f t="shared" si="21"/>
        <v>3</v>
      </c>
      <c r="M690" s="32">
        <f>INDEX(数值规划!$AL$33:$AL$42,(特技天赋!C690-1)*2+特技天赋!D690)</f>
        <v>4</v>
      </c>
      <c r="N690" s="31">
        <v>24</v>
      </c>
      <c r="Q690" s="32">
        <f>IF(特技天赋!F690&gt;0,INDEX(数值规划!$F$32:$F$63,(特技天赋!E690-1)*4+特技天赋!F690),E690)</f>
        <v>24</v>
      </c>
    </row>
    <row r="691" spans="1:17" ht="16.5" x14ac:dyDescent="0.2">
      <c r="A691" s="31">
        <v>688</v>
      </c>
      <c r="B691" s="31">
        <v>6</v>
      </c>
      <c r="C691" s="31">
        <v>3</v>
      </c>
      <c r="D691" s="31">
        <v>1</v>
      </c>
      <c r="E691" s="31">
        <v>2</v>
      </c>
      <c r="F691" s="31">
        <v>2</v>
      </c>
      <c r="G691" s="31" t="str">
        <f t="shared" si="20"/>
        <v>狮子座技能2_1线2号天赋2级</v>
      </c>
      <c r="H691" s="32">
        <f>INDEX(数值规划!$AH$33:$AK$42,(特技天赋!C691-1)*2+特技天赋!D691,特技天赋!E691)</f>
        <v>39</v>
      </c>
      <c r="I691" s="32">
        <f>INDEX(数值规划!$N$32:$Y$231,(((C691-1)*2+(D691-1))*4+(E691-1))*5+F691+1,(INDEX($T$3:$AI$3,B691)-1)*3+1)</f>
        <v>10</v>
      </c>
      <c r="J691" s="32">
        <f>INDEX(数值规划!$N$32:$Y$231,(((C691-1)*2+(D691-1))*4+(E691-1))*5+F691+1,(INDEX($T$3:$AI$3,B691)-1)*3+2)</f>
        <v>25</v>
      </c>
      <c r="K691" s="32">
        <f>INDEX(数值规划!$N$32:$Y$231,(((C691-1)*2+(D691-1))*4+(E691-1))*5+F691+1,(INDEX($T$3:$AI$3,B691)-1)*3+3)</f>
        <v>40</v>
      </c>
      <c r="L691" s="32">
        <f t="shared" si="21"/>
        <v>3</v>
      </c>
      <c r="M691" s="32">
        <f>INDEX(数值规划!$AL$33:$AL$42,(特技天赋!C691-1)*2+特技天赋!D691)</f>
        <v>4</v>
      </c>
      <c r="N691" s="31">
        <v>36</v>
      </c>
      <c r="Q691" s="32">
        <f>IF(特技天赋!F691&gt;0,INDEX(数值规划!$F$32:$F$63,(特技天赋!E691-1)*4+特技天赋!F691),E691)</f>
        <v>36</v>
      </c>
    </row>
    <row r="692" spans="1:17" ht="16.5" x14ac:dyDescent="0.2">
      <c r="A692" s="31">
        <v>689</v>
      </c>
      <c r="B692" s="31">
        <v>6</v>
      </c>
      <c r="C692" s="31">
        <v>3</v>
      </c>
      <c r="D692" s="31">
        <v>1</v>
      </c>
      <c r="E692" s="31">
        <v>2</v>
      </c>
      <c r="F692" s="31">
        <v>3</v>
      </c>
      <c r="G692" s="31" t="str">
        <f t="shared" si="20"/>
        <v>狮子座技能2_1线2号天赋3级</v>
      </c>
      <c r="H692" s="32">
        <f>INDEX(数值规划!$AH$33:$AK$42,(特技天赋!C692-1)*2+特技天赋!D692,特技天赋!E692)</f>
        <v>39</v>
      </c>
      <c r="I692" s="32">
        <f>INDEX(数值规划!$N$32:$Y$231,(((C692-1)*2+(D692-1))*4+(E692-1))*5+F692+1,(INDEX($T$3:$AI$3,B692)-1)*3+1)</f>
        <v>12</v>
      </c>
      <c r="J692" s="32">
        <f>INDEX(数值规划!$N$32:$Y$231,(((C692-1)*2+(D692-1))*4+(E692-1))*5+F692+1,(INDEX($T$3:$AI$3,B692)-1)*3+2)</f>
        <v>30</v>
      </c>
      <c r="K692" s="32">
        <f>INDEX(数值规划!$N$32:$Y$231,(((C692-1)*2+(D692-1))*4+(E692-1))*5+F692+1,(INDEX($T$3:$AI$3,B692)-1)*3+3)</f>
        <v>48</v>
      </c>
      <c r="L692" s="32">
        <f t="shared" si="21"/>
        <v>3</v>
      </c>
      <c r="M692" s="32">
        <f>INDEX(数值规划!$AL$33:$AL$42,(特技天赋!C692-1)*2+特技天赋!D692)</f>
        <v>4</v>
      </c>
      <c r="N692" s="31">
        <v>48</v>
      </c>
      <c r="Q692" s="32">
        <f>IF(特技天赋!F692&gt;0,INDEX(数值规划!$F$32:$F$63,(特技天赋!E692-1)*4+特技天赋!F692),E692)</f>
        <v>48</v>
      </c>
    </row>
    <row r="693" spans="1:17" ht="16.5" x14ac:dyDescent="0.2">
      <c r="A693" s="31">
        <v>690</v>
      </c>
      <c r="B693" s="31">
        <v>6</v>
      </c>
      <c r="C693" s="31">
        <v>3</v>
      </c>
      <c r="D693" s="31">
        <v>1</v>
      </c>
      <c r="E693" s="31">
        <v>2</v>
      </c>
      <c r="F693" s="31">
        <v>4</v>
      </c>
      <c r="G693" s="31" t="str">
        <f t="shared" si="20"/>
        <v>狮子座技能2_1线2号天赋4级</v>
      </c>
      <c r="H693" s="32">
        <f>INDEX(数值规划!$AH$33:$AK$42,(特技天赋!C693-1)*2+特技天赋!D693,特技天赋!E693)</f>
        <v>39</v>
      </c>
      <c r="I693" s="32">
        <f>INDEX(数值规划!$N$32:$Y$231,(((C693-1)*2+(D693-1))*4+(E693-1))*5+F693+1,(INDEX($T$3:$AI$3,B693)-1)*3+1)</f>
        <v>14</v>
      </c>
      <c r="J693" s="32">
        <f>INDEX(数值规划!$N$32:$Y$231,(((C693-1)*2+(D693-1))*4+(E693-1))*5+F693+1,(INDEX($T$3:$AI$3,B693)-1)*3+2)</f>
        <v>35</v>
      </c>
      <c r="K693" s="32">
        <f>INDEX(数值规划!$N$32:$Y$231,(((C693-1)*2+(D693-1))*4+(E693-1))*5+F693+1,(INDEX($T$3:$AI$3,B693)-1)*3+3)</f>
        <v>56</v>
      </c>
      <c r="L693" s="32">
        <f t="shared" si="21"/>
        <v>3</v>
      </c>
      <c r="M693" s="32">
        <f>INDEX(数值规划!$AL$33:$AL$42,(特技天赋!C693-1)*2+特技天赋!D693)</f>
        <v>4</v>
      </c>
      <c r="N693" s="31">
        <v>72</v>
      </c>
      <c r="Q693" s="32">
        <f>IF(特技天赋!F693&gt;0,INDEX(数值规划!$F$32:$F$63,(特技天赋!E693-1)*4+特技天赋!F693),E693)</f>
        <v>72</v>
      </c>
    </row>
    <row r="694" spans="1:17" ht="16.5" x14ac:dyDescent="0.2">
      <c r="A694" s="31">
        <v>691</v>
      </c>
      <c r="B694" s="31">
        <v>6</v>
      </c>
      <c r="C694" s="31">
        <v>3</v>
      </c>
      <c r="D694" s="31">
        <v>1</v>
      </c>
      <c r="E694" s="31">
        <v>3</v>
      </c>
      <c r="F694" s="31">
        <v>0</v>
      </c>
      <c r="G694" s="31" t="str">
        <f t="shared" si="20"/>
        <v>狮子座技能2_1线3号天赋解锁</v>
      </c>
      <c r="H694" s="32">
        <f>INDEX(数值规划!$AH$33:$AK$42,(特技天赋!C694-1)*2+特技天赋!D694,特技天赋!E694)</f>
        <v>59</v>
      </c>
      <c r="I694" s="32">
        <f>INDEX(数值规划!$N$32:$Y$231,(((C694-1)*2+(D694-1))*4+(E694-1))*5+F694+1,(INDEX($T$3:$AI$3,B694)-1)*3+1)</f>
        <v>9</v>
      </c>
      <c r="J694" s="32">
        <f>INDEX(数值规划!$N$32:$Y$231,(((C694-1)*2+(D694-1))*4+(E694-1))*5+F694+1,(INDEX($T$3:$AI$3,B694)-1)*3+2)</f>
        <v>23</v>
      </c>
      <c r="K694" s="32">
        <f>INDEX(数值规划!$N$32:$Y$231,(((C694-1)*2+(D694-1))*4+(E694-1))*5+F694+1,(INDEX($T$3:$AI$3,B694)-1)*3+3)</f>
        <v>36</v>
      </c>
      <c r="L694" s="32">
        <f t="shared" si="21"/>
        <v>5</v>
      </c>
      <c r="M694" s="32">
        <f>INDEX(数值规划!$AL$33:$AL$42,(特技天赋!C694-1)*2+特技天赋!D694)</f>
        <v>4</v>
      </c>
      <c r="N694" s="31">
        <v>3</v>
      </c>
      <c r="Q694" s="32">
        <f>IF(特技天赋!F694&gt;0,INDEX(数值规划!$F$32:$F$63,(特技天赋!E694-1)*4+特技天赋!F694),E694)</f>
        <v>3</v>
      </c>
    </row>
    <row r="695" spans="1:17" ht="16.5" x14ac:dyDescent="0.2">
      <c r="A695" s="31">
        <v>692</v>
      </c>
      <c r="B695" s="31">
        <v>6</v>
      </c>
      <c r="C695" s="31">
        <v>3</v>
      </c>
      <c r="D695" s="31">
        <v>1</v>
      </c>
      <c r="E695" s="31">
        <v>3</v>
      </c>
      <c r="F695" s="31">
        <v>1</v>
      </c>
      <c r="G695" s="31" t="str">
        <f t="shared" si="20"/>
        <v>狮子座技能2_1线3号天赋1级</v>
      </c>
      <c r="H695" s="32">
        <f>INDEX(数值规划!$AH$33:$AK$42,(特技天赋!C695-1)*2+特技天赋!D695,特技天赋!E695)</f>
        <v>59</v>
      </c>
      <c r="I695" s="32">
        <f>INDEX(数值规划!$N$32:$Y$231,(((C695-1)*2+(D695-1))*4+(E695-1))*5+F695+1,(INDEX($T$3:$AI$3,B695)-1)*3+1)</f>
        <v>11</v>
      </c>
      <c r="J695" s="32">
        <f>INDEX(数值规划!$N$32:$Y$231,(((C695-1)*2+(D695-1))*4+(E695-1))*5+F695+1,(INDEX($T$3:$AI$3,B695)-1)*3+2)</f>
        <v>28</v>
      </c>
      <c r="K695" s="32">
        <f>INDEX(数值规划!$N$32:$Y$231,(((C695-1)*2+(D695-1))*4+(E695-1))*5+F695+1,(INDEX($T$3:$AI$3,B695)-1)*3+3)</f>
        <v>44</v>
      </c>
      <c r="L695" s="32">
        <f t="shared" si="21"/>
        <v>5</v>
      </c>
      <c r="M695" s="32">
        <f>INDEX(数值规划!$AL$33:$AL$42,(特技天赋!C695-1)*2+特技天赋!D695)</f>
        <v>4</v>
      </c>
      <c r="N695" s="31">
        <v>29</v>
      </c>
      <c r="Q695" s="32">
        <f>IF(特技天赋!F695&gt;0,INDEX(数值规划!$F$32:$F$63,(特技天赋!E695-1)*4+特技天赋!F695),E695)</f>
        <v>29</v>
      </c>
    </row>
    <row r="696" spans="1:17" ht="16.5" x14ac:dyDescent="0.2">
      <c r="A696" s="31">
        <v>693</v>
      </c>
      <c r="B696" s="31">
        <v>6</v>
      </c>
      <c r="C696" s="31">
        <v>3</v>
      </c>
      <c r="D696" s="31">
        <v>1</v>
      </c>
      <c r="E696" s="31">
        <v>3</v>
      </c>
      <c r="F696" s="31">
        <v>2</v>
      </c>
      <c r="G696" s="31" t="str">
        <f t="shared" si="20"/>
        <v>狮子座技能2_1线3号天赋2级</v>
      </c>
      <c r="H696" s="32">
        <f>INDEX(数值规划!$AH$33:$AK$42,(特技天赋!C696-1)*2+特技天赋!D696,特技天赋!E696)</f>
        <v>59</v>
      </c>
      <c r="I696" s="32">
        <f>INDEX(数值规划!$N$32:$Y$231,(((C696-1)*2+(D696-1))*4+(E696-1))*5+F696+1,(INDEX($T$3:$AI$3,B696)-1)*3+1)</f>
        <v>13</v>
      </c>
      <c r="J696" s="32">
        <f>INDEX(数值规划!$N$32:$Y$231,(((C696-1)*2+(D696-1))*4+(E696-1))*5+F696+1,(INDEX($T$3:$AI$3,B696)-1)*3+2)</f>
        <v>33</v>
      </c>
      <c r="K696" s="32">
        <f>INDEX(数值规划!$N$32:$Y$231,(((C696-1)*2+(D696-1))*4+(E696-1))*5+F696+1,(INDEX($T$3:$AI$3,B696)-1)*3+3)</f>
        <v>52</v>
      </c>
      <c r="L696" s="32">
        <f t="shared" si="21"/>
        <v>5</v>
      </c>
      <c r="M696" s="32">
        <f>INDEX(数值规划!$AL$33:$AL$42,(特技天赋!C696-1)*2+特技天赋!D696)</f>
        <v>4</v>
      </c>
      <c r="N696" s="31">
        <v>43</v>
      </c>
      <c r="Q696" s="32">
        <f>IF(特技天赋!F696&gt;0,INDEX(数值规划!$F$32:$F$63,(特技天赋!E696-1)*4+特技天赋!F696),E696)</f>
        <v>43</v>
      </c>
    </row>
    <row r="697" spans="1:17" ht="16.5" x14ac:dyDescent="0.2">
      <c r="A697" s="31">
        <v>694</v>
      </c>
      <c r="B697" s="31">
        <v>6</v>
      </c>
      <c r="C697" s="31">
        <v>3</v>
      </c>
      <c r="D697" s="31">
        <v>1</v>
      </c>
      <c r="E697" s="31">
        <v>3</v>
      </c>
      <c r="F697" s="31">
        <v>3</v>
      </c>
      <c r="G697" s="31" t="str">
        <f t="shared" si="20"/>
        <v>狮子座技能2_1线3号天赋3级</v>
      </c>
      <c r="H697" s="32">
        <f>INDEX(数值规划!$AH$33:$AK$42,(特技天赋!C697-1)*2+特技天赋!D697,特技天赋!E697)</f>
        <v>59</v>
      </c>
      <c r="I697" s="32">
        <f>INDEX(数值规划!$N$32:$Y$231,(((C697-1)*2+(D697-1))*4+(E697-1))*5+F697+1,(INDEX($T$3:$AI$3,B697)-1)*3+1)</f>
        <v>15</v>
      </c>
      <c r="J697" s="32">
        <f>INDEX(数值规划!$N$32:$Y$231,(((C697-1)*2+(D697-1))*4+(E697-1))*5+F697+1,(INDEX($T$3:$AI$3,B697)-1)*3+2)</f>
        <v>38</v>
      </c>
      <c r="K697" s="32">
        <f>INDEX(数值规划!$N$32:$Y$231,(((C697-1)*2+(D697-1))*4+(E697-1))*5+F697+1,(INDEX($T$3:$AI$3,B697)-1)*3+3)</f>
        <v>60</v>
      </c>
      <c r="L697" s="32">
        <f t="shared" si="21"/>
        <v>5</v>
      </c>
      <c r="M697" s="32">
        <f>INDEX(数值规划!$AL$33:$AL$42,(特技天赋!C697-1)*2+特技天赋!D697)</f>
        <v>4</v>
      </c>
      <c r="N697" s="31">
        <v>58</v>
      </c>
      <c r="Q697" s="32">
        <f>IF(特技天赋!F697&gt;0,INDEX(数值规划!$F$32:$F$63,(特技天赋!E697-1)*4+特技天赋!F697),E697)</f>
        <v>58</v>
      </c>
    </row>
    <row r="698" spans="1:17" ht="16.5" x14ac:dyDescent="0.2">
      <c r="A698" s="31">
        <v>695</v>
      </c>
      <c r="B698" s="31">
        <v>6</v>
      </c>
      <c r="C698" s="31">
        <v>3</v>
      </c>
      <c r="D698" s="31">
        <v>1</v>
      </c>
      <c r="E698" s="31">
        <v>3</v>
      </c>
      <c r="F698" s="31">
        <v>4</v>
      </c>
      <c r="G698" s="31" t="str">
        <f t="shared" si="20"/>
        <v>狮子座技能2_1线3号天赋4级</v>
      </c>
      <c r="H698" s="32">
        <f>INDEX(数值规划!$AH$33:$AK$42,(特技天赋!C698-1)*2+特技天赋!D698,特技天赋!E698)</f>
        <v>59</v>
      </c>
      <c r="I698" s="32">
        <f>INDEX(数值规划!$N$32:$Y$231,(((C698-1)*2+(D698-1))*4+(E698-1))*5+F698+1,(INDEX($T$3:$AI$3,B698)-1)*3+1)</f>
        <v>17</v>
      </c>
      <c r="J698" s="32">
        <f>INDEX(数值规划!$N$32:$Y$231,(((C698-1)*2+(D698-1))*4+(E698-1))*5+F698+1,(INDEX($T$3:$AI$3,B698)-1)*3+2)</f>
        <v>43</v>
      </c>
      <c r="K698" s="32">
        <f>INDEX(数值规划!$N$32:$Y$231,(((C698-1)*2+(D698-1))*4+(E698-1))*5+F698+1,(INDEX($T$3:$AI$3,B698)-1)*3+3)</f>
        <v>68</v>
      </c>
      <c r="L698" s="32">
        <f t="shared" si="21"/>
        <v>5</v>
      </c>
      <c r="M698" s="32">
        <f>INDEX(数值规划!$AL$33:$AL$42,(特技天赋!C698-1)*2+特技天赋!D698)</f>
        <v>4</v>
      </c>
      <c r="N698" s="31">
        <v>87</v>
      </c>
      <c r="Q698" s="32">
        <f>IF(特技天赋!F698&gt;0,INDEX(数值规划!$F$32:$F$63,(特技天赋!E698-1)*4+特技天赋!F698),E698)</f>
        <v>87</v>
      </c>
    </row>
    <row r="699" spans="1:17" ht="16.5" x14ac:dyDescent="0.2">
      <c r="A699" s="31">
        <v>696</v>
      </c>
      <c r="B699" s="31">
        <v>6</v>
      </c>
      <c r="C699" s="31">
        <v>3</v>
      </c>
      <c r="D699" s="31">
        <v>1</v>
      </c>
      <c r="E699" s="31">
        <v>4</v>
      </c>
      <c r="F699" s="31">
        <v>0</v>
      </c>
      <c r="G699" s="31" t="str">
        <f t="shared" si="20"/>
        <v>狮子座技能2_1线4号天赋解锁</v>
      </c>
      <c r="H699" s="32">
        <f>INDEX(数值规划!$AH$33:$AK$42,(特技天赋!C699-1)*2+特技天赋!D699,特技天赋!E699)</f>
        <v>79</v>
      </c>
      <c r="I699" s="32">
        <f>INDEX(数值规划!$N$32:$Y$231,(((C699-1)*2+(D699-1))*4+(E699-1))*5+F699+1,(INDEX($T$3:$AI$3,B699)-1)*3+1)</f>
        <v>12</v>
      </c>
      <c r="J699" s="32">
        <f>INDEX(数值规划!$N$32:$Y$231,(((C699-1)*2+(D699-1))*4+(E699-1))*5+F699+1,(INDEX($T$3:$AI$3,B699)-1)*3+2)</f>
        <v>30</v>
      </c>
      <c r="K699" s="32">
        <f>INDEX(数值规划!$N$32:$Y$231,(((C699-1)*2+(D699-1))*4+(E699-1))*5+F699+1,(INDEX($T$3:$AI$3,B699)-1)*3+3)</f>
        <v>48</v>
      </c>
      <c r="L699" s="32">
        <f t="shared" si="21"/>
        <v>7</v>
      </c>
      <c r="M699" s="32">
        <f>INDEX(数值规划!$AL$33:$AL$42,(特技天赋!C699-1)*2+特技天赋!D699)</f>
        <v>4</v>
      </c>
      <c r="N699" s="31">
        <v>4</v>
      </c>
      <c r="Q699" s="32">
        <f>IF(特技天赋!F699&gt;0,INDEX(数值规划!$F$32:$F$63,(特技天赋!E699-1)*4+特技天赋!F699),E699)</f>
        <v>4</v>
      </c>
    </row>
    <row r="700" spans="1:17" ht="16.5" x14ac:dyDescent="0.2">
      <c r="A700" s="31">
        <v>697</v>
      </c>
      <c r="B700" s="31">
        <v>6</v>
      </c>
      <c r="C700" s="31">
        <v>3</v>
      </c>
      <c r="D700" s="31">
        <v>1</v>
      </c>
      <c r="E700" s="31">
        <v>4</v>
      </c>
      <c r="F700" s="31">
        <v>1</v>
      </c>
      <c r="G700" s="31" t="str">
        <f t="shared" si="20"/>
        <v>狮子座技能2_1线4号天赋1级</v>
      </c>
      <c r="H700" s="32">
        <f>INDEX(数值规划!$AH$33:$AK$42,(特技天赋!C700-1)*2+特技天赋!D700,特技天赋!E700)</f>
        <v>79</v>
      </c>
      <c r="I700" s="32">
        <f>INDEX(数值规划!$N$32:$Y$231,(((C700-1)*2+(D700-1))*4+(E700-1))*5+F700+1,(INDEX($T$3:$AI$3,B700)-1)*3+1)</f>
        <v>14</v>
      </c>
      <c r="J700" s="32">
        <f>INDEX(数值规划!$N$32:$Y$231,(((C700-1)*2+(D700-1))*4+(E700-1))*5+F700+1,(INDEX($T$3:$AI$3,B700)-1)*3+2)</f>
        <v>35</v>
      </c>
      <c r="K700" s="32">
        <f>INDEX(数值规划!$N$32:$Y$231,(((C700-1)*2+(D700-1))*4+(E700-1))*5+F700+1,(INDEX($T$3:$AI$3,B700)-1)*3+3)</f>
        <v>56</v>
      </c>
      <c r="L700" s="32">
        <f t="shared" si="21"/>
        <v>7</v>
      </c>
      <c r="M700" s="32">
        <f>INDEX(数值规划!$AL$33:$AL$42,(特技天赋!C700-1)*2+特技天赋!D700)</f>
        <v>4</v>
      </c>
      <c r="N700" s="31">
        <v>29</v>
      </c>
      <c r="Q700" s="32">
        <f>IF(特技天赋!F700&gt;0,INDEX(数值规划!$F$32:$F$63,(特技天赋!E700-1)*4+特技天赋!F700),E700)</f>
        <v>29</v>
      </c>
    </row>
    <row r="701" spans="1:17" ht="16.5" x14ac:dyDescent="0.2">
      <c r="A701" s="31">
        <v>698</v>
      </c>
      <c r="B701" s="31">
        <v>6</v>
      </c>
      <c r="C701" s="31">
        <v>3</v>
      </c>
      <c r="D701" s="31">
        <v>1</v>
      </c>
      <c r="E701" s="31">
        <v>4</v>
      </c>
      <c r="F701" s="31">
        <v>2</v>
      </c>
      <c r="G701" s="31" t="str">
        <f t="shared" si="20"/>
        <v>狮子座技能2_1线4号天赋2级</v>
      </c>
      <c r="H701" s="32">
        <f>INDEX(数值规划!$AH$33:$AK$42,(特技天赋!C701-1)*2+特技天赋!D701,特技天赋!E701)</f>
        <v>79</v>
      </c>
      <c r="I701" s="32">
        <f>INDEX(数值规划!$N$32:$Y$231,(((C701-1)*2+(D701-1))*4+(E701-1))*5+F701+1,(INDEX($T$3:$AI$3,B701)-1)*3+1)</f>
        <v>16</v>
      </c>
      <c r="J701" s="32">
        <f>INDEX(数值规划!$N$32:$Y$231,(((C701-1)*2+(D701-1))*4+(E701-1))*5+F701+1,(INDEX($T$3:$AI$3,B701)-1)*3+2)</f>
        <v>40</v>
      </c>
      <c r="K701" s="32">
        <f>INDEX(数值规划!$N$32:$Y$231,(((C701-1)*2+(D701-1))*4+(E701-1))*5+F701+1,(INDEX($T$3:$AI$3,B701)-1)*3+3)</f>
        <v>64</v>
      </c>
      <c r="L701" s="32">
        <f t="shared" si="21"/>
        <v>7</v>
      </c>
      <c r="M701" s="32">
        <f>INDEX(数值规划!$AL$33:$AL$42,(特技天赋!C701-1)*2+特技天赋!D701)</f>
        <v>4</v>
      </c>
      <c r="N701" s="31">
        <v>43</v>
      </c>
      <c r="Q701" s="32">
        <f>IF(特技天赋!F701&gt;0,INDEX(数值规划!$F$32:$F$63,(特技天赋!E701-1)*4+特技天赋!F701),E701)</f>
        <v>43</v>
      </c>
    </row>
    <row r="702" spans="1:17" ht="16.5" x14ac:dyDescent="0.2">
      <c r="A702" s="31">
        <v>699</v>
      </c>
      <c r="B702" s="31">
        <v>6</v>
      </c>
      <c r="C702" s="31">
        <v>3</v>
      </c>
      <c r="D702" s="31">
        <v>1</v>
      </c>
      <c r="E702" s="31">
        <v>4</v>
      </c>
      <c r="F702" s="31">
        <v>3</v>
      </c>
      <c r="G702" s="31" t="str">
        <f t="shared" si="20"/>
        <v>狮子座技能2_1线4号天赋3级</v>
      </c>
      <c r="H702" s="32">
        <f>INDEX(数值规划!$AH$33:$AK$42,(特技天赋!C702-1)*2+特技天赋!D702,特技天赋!E702)</f>
        <v>79</v>
      </c>
      <c r="I702" s="32">
        <f>INDEX(数值规划!$N$32:$Y$231,(((C702-1)*2+(D702-1))*4+(E702-1))*5+F702+1,(INDEX($T$3:$AI$3,B702)-1)*3+1)</f>
        <v>18</v>
      </c>
      <c r="J702" s="32">
        <f>INDEX(数值规划!$N$32:$Y$231,(((C702-1)*2+(D702-1))*4+(E702-1))*5+F702+1,(INDEX($T$3:$AI$3,B702)-1)*3+2)</f>
        <v>45</v>
      </c>
      <c r="K702" s="32">
        <f>INDEX(数值规划!$N$32:$Y$231,(((C702-1)*2+(D702-1))*4+(E702-1))*5+F702+1,(INDEX($T$3:$AI$3,B702)-1)*3+3)</f>
        <v>72</v>
      </c>
      <c r="L702" s="32">
        <f t="shared" si="21"/>
        <v>7</v>
      </c>
      <c r="M702" s="32">
        <f>INDEX(数值规划!$AL$33:$AL$42,(特技天赋!C702-1)*2+特技天赋!D702)</f>
        <v>4</v>
      </c>
      <c r="N702" s="31">
        <v>58</v>
      </c>
      <c r="Q702" s="32">
        <f>IF(特技天赋!F702&gt;0,INDEX(数值规划!$F$32:$F$63,(特技天赋!E702-1)*4+特技天赋!F702),E702)</f>
        <v>58</v>
      </c>
    </row>
    <row r="703" spans="1:17" ht="16.5" x14ac:dyDescent="0.2">
      <c r="A703" s="31">
        <v>700</v>
      </c>
      <c r="B703" s="31">
        <v>6</v>
      </c>
      <c r="C703" s="31">
        <v>3</v>
      </c>
      <c r="D703" s="31">
        <v>1</v>
      </c>
      <c r="E703" s="31">
        <v>4</v>
      </c>
      <c r="F703" s="31">
        <v>4</v>
      </c>
      <c r="G703" s="31" t="str">
        <f t="shared" si="20"/>
        <v>狮子座技能2_1线4号天赋4级</v>
      </c>
      <c r="H703" s="32">
        <f>INDEX(数值规划!$AH$33:$AK$42,(特技天赋!C703-1)*2+特技天赋!D703,特技天赋!E703)</f>
        <v>79</v>
      </c>
      <c r="I703" s="32">
        <f>INDEX(数值规划!$N$32:$Y$231,(((C703-1)*2+(D703-1))*4+(E703-1))*5+F703+1,(INDEX($T$3:$AI$3,B703)-1)*3+1)</f>
        <v>20</v>
      </c>
      <c r="J703" s="32">
        <f>INDEX(数值规划!$N$32:$Y$231,(((C703-1)*2+(D703-1))*4+(E703-1))*5+F703+1,(INDEX($T$3:$AI$3,B703)-1)*3+2)</f>
        <v>50</v>
      </c>
      <c r="K703" s="32">
        <f>INDEX(数值规划!$N$32:$Y$231,(((C703-1)*2+(D703-1))*4+(E703-1))*5+F703+1,(INDEX($T$3:$AI$3,B703)-1)*3+3)</f>
        <v>80</v>
      </c>
      <c r="L703" s="32">
        <f t="shared" si="21"/>
        <v>7</v>
      </c>
      <c r="M703" s="32">
        <f>INDEX(数值规划!$AL$33:$AL$42,(特技天赋!C703-1)*2+特技天赋!D703)</f>
        <v>4</v>
      </c>
      <c r="N703" s="31">
        <v>87</v>
      </c>
      <c r="Q703" s="32">
        <f>IF(特技天赋!F703&gt;0,INDEX(数值规划!$F$32:$F$63,(特技天赋!E703-1)*4+特技天赋!F703),E703)</f>
        <v>87</v>
      </c>
    </row>
    <row r="704" spans="1:17" ht="16.5" x14ac:dyDescent="0.2">
      <c r="A704" s="31">
        <v>701</v>
      </c>
      <c r="B704" s="31">
        <v>6</v>
      </c>
      <c r="C704" s="31">
        <v>3</v>
      </c>
      <c r="D704" s="31">
        <v>2</v>
      </c>
      <c r="E704" s="31">
        <v>1</v>
      </c>
      <c r="F704" s="31">
        <v>0</v>
      </c>
      <c r="G704" s="31" t="str">
        <f t="shared" si="20"/>
        <v>狮子座技能2_2线1号天赋解锁</v>
      </c>
      <c r="H704" s="32">
        <f>INDEX(数值规划!$AH$33:$AK$42,(特技天赋!C704-1)*2+特技天赋!D704,特技天赋!E704)</f>
        <v>29</v>
      </c>
      <c r="I704" s="32">
        <f>INDEX(数值规划!$N$32:$Y$231,(((C704-1)*2+(D704-1))*4+(E704-1))*5+F704+1,(INDEX($T$3:$AI$3,B704)-1)*3+1)</f>
        <v>20</v>
      </c>
      <c r="J704" s="32">
        <f>INDEX(数值规划!$N$32:$Y$231,(((C704-1)*2+(D704-1))*4+(E704-1))*5+F704+1,(INDEX($T$3:$AI$3,B704)-1)*3+2)</f>
        <v>10</v>
      </c>
      <c r="K704" s="32">
        <f>INDEX(数值规划!$N$32:$Y$231,(((C704-1)*2+(D704-1))*4+(E704-1))*5+F704+1,(INDEX($T$3:$AI$3,B704)-1)*3+3)</f>
        <v>0</v>
      </c>
      <c r="L704" s="32">
        <f t="shared" si="21"/>
        <v>2</v>
      </c>
      <c r="M704" s="32">
        <f>INDEX(数值规划!$AL$33:$AL$42,(特技天赋!C704-1)*2+特技天赋!D704)</f>
        <v>5</v>
      </c>
      <c r="N704" s="31">
        <v>1</v>
      </c>
      <c r="Q704" s="32">
        <f>IF(特技天赋!F704&gt;0,INDEX(数值规划!$F$32:$F$63,(特技天赋!E704-1)*4+特技天赋!F704),E704)</f>
        <v>1</v>
      </c>
    </row>
    <row r="705" spans="1:17" ht="16.5" x14ac:dyDescent="0.2">
      <c r="A705" s="31">
        <v>702</v>
      </c>
      <c r="B705" s="31">
        <v>6</v>
      </c>
      <c r="C705" s="31">
        <v>3</v>
      </c>
      <c r="D705" s="31">
        <v>2</v>
      </c>
      <c r="E705" s="31">
        <v>1</v>
      </c>
      <c r="F705" s="31">
        <v>1</v>
      </c>
      <c r="G705" s="31" t="str">
        <f t="shared" si="20"/>
        <v>狮子座技能2_2线1号天赋1级</v>
      </c>
      <c r="H705" s="32">
        <f>INDEX(数值规划!$AH$33:$AK$42,(特技天赋!C705-1)*2+特技天赋!D705,特技天赋!E705)</f>
        <v>29</v>
      </c>
      <c r="I705" s="32">
        <f>INDEX(数值规划!$N$32:$Y$231,(((C705-1)*2+(D705-1))*4+(E705-1))*5+F705+1,(INDEX($T$3:$AI$3,B705)-1)*3+1)</f>
        <v>30</v>
      </c>
      <c r="J705" s="32">
        <f>INDEX(数值规划!$N$32:$Y$231,(((C705-1)*2+(D705-1))*4+(E705-1))*5+F705+1,(INDEX($T$3:$AI$3,B705)-1)*3+2)</f>
        <v>15</v>
      </c>
      <c r="K705" s="32">
        <f>INDEX(数值规划!$N$32:$Y$231,(((C705-1)*2+(D705-1))*4+(E705-1))*5+F705+1,(INDEX($T$3:$AI$3,B705)-1)*3+3)</f>
        <v>0</v>
      </c>
      <c r="L705" s="32">
        <f t="shared" si="21"/>
        <v>2</v>
      </c>
      <c r="M705" s="32">
        <f>INDEX(数值规划!$AL$33:$AL$42,(特技天赋!C705-1)*2+特技天赋!D705)</f>
        <v>5</v>
      </c>
      <c r="N705" s="31">
        <v>19</v>
      </c>
      <c r="Q705" s="32">
        <f>IF(特技天赋!F705&gt;0,INDEX(数值规划!$F$32:$F$63,(特技天赋!E705-1)*4+特技天赋!F705),E705)</f>
        <v>19</v>
      </c>
    </row>
    <row r="706" spans="1:17" ht="16.5" x14ac:dyDescent="0.2">
      <c r="A706" s="31">
        <v>703</v>
      </c>
      <c r="B706" s="31">
        <v>6</v>
      </c>
      <c r="C706" s="31">
        <v>3</v>
      </c>
      <c r="D706" s="31">
        <v>2</v>
      </c>
      <c r="E706" s="31">
        <v>1</v>
      </c>
      <c r="F706" s="31">
        <v>2</v>
      </c>
      <c r="G706" s="31" t="str">
        <f t="shared" si="20"/>
        <v>狮子座技能2_2线1号天赋2级</v>
      </c>
      <c r="H706" s="32">
        <f>INDEX(数值规划!$AH$33:$AK$42,(特技天赋!C706-1)*2+特技天赋!D706,特技天赋!E706)</f>
        <v>29</v>
      </c>
      <c r="I706" s="32">
        <f>INDEX(数值规划!$N$32:$Y$231,(((C706-1)*2+(D706-1))*4+(E706-1))*5+F706+1,(INDEX($T$3:$AI$3,B706)-1)*3+1)</f>
        <v>40</v>
      </c>
      <c r="J706" s="32">
        <f>INDEX(数值规划!$N$32:$Y$231,(((C706-1)*2+(D706-1))*4+(E706-1))*5+F706+1,(INDEX($T$3:$AI$3,B706)-1)*3+2)</f>
        <v>20</v>
      </c>
      <c r="K706" s="32">
        <f>INDEX(数值规划!$N$32:$Y$231,(((C706-1)*2+(D706-1))*4+(E706-1))*5+F706+1,(INDEX($T$3:$AI$3,B706)-1)*3+3)</f>
        <v>0</v>
      </c>
      <c r="L706" s="32">
        <f t="shared" si="21"/>
        <v>2</v>
      </c>
      <c r="M706" s="32">
        <f>INDEX(数值规划!$AL$33:$AL$42,(特技天赋!C706-1)*2+特技天赋!D706)</f>
        <v>5</v>
      </c>
      <c r="N706" s="31">
        <v>29</v>
      </c>
      <c r="Q706" s="32">
        <f>IF(特技天赋!F706&gt;0,INDEX(数值规划!$F$32:$F$63,(特技天赋!E706-1)*4+特技天赋!F706),E706)</f>
        <v>29</v>
      </c>
    </row>
    <row r="707" spans="1:17" ht="16.5" x14ac:dyDescent="0.2">
      <c r="A707" s="31">
        <v>704</v>
      </c>
      <c r="B707" s="31">
        <v>6</v>
      </c>
      <c r="C707" s="31">
        <v>3</v>
      </c>
      <c r="D707" s="31">
        <v>2</v>
      </c>
      <c r="E707" s="31">
        <v>1</v>
      </c>
      <c r="F707" s="31">
        <v>3</v>
      </c>
      <c r="G707" s="31" t="str">
        <f t="shared" si="20"/>
        <v>狮子座技能2_2线1号天赋3级</v>
      </c>
      <c r="H707" s="32">
        <f>INDEX(数值规划!$AH$33:$AK$42,(特技天赋!C707-1)*2+特技天赋!D707,特技天赋!E707)</f>
        <v>29</v>
      </c>
      <c r="I707" s="32">
        <f>INDEX(数值规划!$N$32:$Y$231,(((C707-1)*2+(D707-1))*4+(E707-1))*5+F707+1,(INDEX($T$3:$AI$3,B707)-1)*3+1)</f>
        <v>50</v>
      </c>
      <c r="J707" s="32">
        <f>INDEX(数值规划!$N$32:$Y$231,(((C707-1)*2+(D707-1))*4+(E707-1))*5+F707+1,(INDEX($T$3:$AI$3,B707)-1)*3+2)</f>
        <v>25</v>
      </c>
      <c r="K707" s="32">
        <f>INDEX(数值规划!$N$32:$Y$231,(((C707-1)*2+(D707-1))*4+(E707-1))*5+F707+1,(INDEX($T$3:$AI$3,B707)-1)*3+3)</f>
        <v>0</v>
      </c>
      <c r="L707" s="32">
        <f t="shared" si="21"/>
        <v>2</v>
      </c>
      <c r="M707" s="32">
        <f>INDEX(数值规划!$AL$33:$AL$42,(特技天赋!C707-1)*2+特技天赋!D707)</f>
        <v>5</v>
      </c>
      <c r="N707" s="31">
        <v>38</v>
      </c>
      <c r="Q707" s="32">
        <f>IF(特技天赋!F707&gt;0,INDEX(数值规划!$F$32:$F$63,(特技天赋!E707-1)*4+特技天赋!F707),E707)</f>
        <v>38</v>
      </c>
    </row>
    <row r="708" spans="1:17" ht="16.5" x14ac:dyDescent="0.2">
      <c r="A708" s="31">
        <v>705</v>
      </c>
      <c r="B708" s="31">
        <v>6</v>
      </c>
      <c r="C708" s="31">
        <v>3</v>
      </c>
      <c r="D708" s="31">
        <v>2</v>
      </c>
      <c r="E708" s="31">
        <v>1</v>
      </c>
      <c r="F708" s="31">
        <v>4</v>
      </c>
      <c r="G708" s="31" t="str">
        <f t="shared" si="20"/>
        <v>狮子座技能2_2线1号天赋4级</v>
      </c>
      <c r="H708" s="32">
        <f>INDEX(数值规划!$AH$33:$AK$42,(特技天赋!C708-1)*2+特技天赋!D708,特技天赋!E708)</f>
        <v>29</v>
      </c>
      <c r="I708" s="32">
        <f>INDEX(数值规划!$N$32:$Y$231,(((C708-1)*2+(D708-1))*4+(E708-1))*5+F708+1,(INDEX($T$3:$AI$3,B708)-1)*3+1)</f>
        <v>60</v>
      </c>
      <c r="J708" s="32">
        <f>INDEX(数值规划!$N$32:$Y$231,(((C708-1)*2+(D708-1))*4+(E708-1))*5+F708+1,(INDEX($T$3:$AI$3,B708)-1)*3+2)</f>
        <v>30</v>
      </c>
      <c r="K708" s="32">
        <f>INDEX(数值规划!$N$32:$Y$231,(((C708-1)*2+(D708-1))*4+(E708-1))*5+F708+1,(INDEX($T$3:$AI$3,B708)-1)*3+3)</f>
        <v>0</v>
      </c>
      <c r="L708" s="32">
        <f t="shared" si="21"/>
        <v>2</v>
      </c>
      <c r="M708" s="32">
        <f>INDEX(数值规划!$AL$33:$AL$42,(特技天赋!C708-1)*2+特技天赋!D708)</f>
        <v>5</v>
      </c>
      <c r="N708" s="31">
        <v>58</v>
      </c>
      <c r="Q708" s="32">
        <f>IF(特技天赋!F708&gt;0,INDEX(数值规划!$F$32:$F$63,(特技天赋!E708-1)*4+特技天赋!F708),E708)</f>
        <v>58</v>
      </c>
    </row>
    <row r="709" spans="1:17" ht="16.5" x14ac:dyDescent="0.2">
      <c r="A709" s="31">
        <v>706</v>
      </c>
      <c r="B709" s="31">
        <v>6</v>
      </c>
      <c r="C709" s="31">
        <v>3</v>
      </c>
      <c r="D709" s="31">
        <v>2</v>
      </c>
      <c r="E709" s="31">
        <v>2</v>
      </c>
      <c r="F709" s="31">
        <v>0</v>
      </c>
      <c r="G709" s="31" t="str">
        <f t="shared" ref="G709:G772" si="22">INDEX($T$4:$AI$4,B709)&amp;INDEX($T$5:$X$5,C709)&amp;"_"&amp;D709&amp;"线"&amp;E709&amp;"号天赋"&amp;IF(F709&gt;0,F709&amp;"级","解锁")</f>
        <v>狮子座技能2_2线2号天赋解锁</v>
      </c>
      <c r="H709" s="32">
        <f>INDEX(数值规划!$AH$33:$AK$42,(特技天赋!C709-1)*2+特技天赋!D709,特技天赋!E709)</f>
        <v>49</v>
      </c>
      <c r="I709" s="32">
        <f>INDEX(数值规划!$N$32:$Y$231,(((C709-1)*2+(D709-1))*4+(E709-1))*5+F709+1,(INDEX($T$3:$AI$3,B709)-1)*3+1)</f>
        <v>30</v>
      </c>
      <c r="J709" s="32">
        <f>INDEX(数值规划!$N$32:$Y$231,(((C709-1)*2+(D709-1))*4+(E709-1))*5+F709+1,(INDEX($T$3:$AI$3,B709)-1)*3+2)</f>
        <v>15</v>
      </c>
      <c r="K709" s="32">
        <f>INDEX(数值规划!$N$32:$Y$231,(((C709-1)*2+(D709-1))*4+(E709-1))*5+F709+1,(INDEX($T$3:$AI$3,B709)-1)*3+3)</f>
        <v>0</v>
      </c>
      <c r="L709" s="32">
        <f t="shared" ref="L709:L772" si="23">(E709-1)*2+D709</f>
        <v>4</v>
      </c>
      <c r="M709" s="32">
        <f>INDEX(数值规划!$AL$33:$AL$42,(特技天赋!C709-1)*2+特技天赋!D709)</f>
        <v>5</v>
      </c>
      <c r="N709" s="31">
        <v>2</v>
      </c>
      <c r="Q709" s="32">
        <f>IF(特技天赋!F709&gt;0,INDEX(数值规划!$F$32:$F$63,(特技天赋!E709-1)*4+特技天赋!F709),E709)</f>
        <v>2</v>
      </c>
    </row>
    <row r="710" spans="1:17" ht="16.5" x14ac:dyDescent="0.2">
      <c r="A710" s="31">
        <v>707</v>
      </c>
      <c r="B710" s="31">
        <v>6</v>
      </c>
      <c r="C710" s="31">
        <v>3</v>
      </c>
      <c r="D710" s="31">
        <v>2</v>
      </c>
      <c r="E710" s="31">
        <v>2</v>
      </c>
      <c r="F710" s="31">
        <v>1</v>
      </c>
      <c r="G710" s="31" t="str">
        <f t="shared" si="22"/>
        <v>狮子座技能2_2线2号天赋1级</v>
      </c>
      <c r="H710" s="32">
        <f>INDEX(数值规划!$AH$33:$AK$42,(特技天赋!C710-1)*2+特技天赋!D710,特技天赋!E710)</f>
        <v>49</v>
      </c>
      <c r="I710" s="32">
        <f>INDEX(数值规划!$N$32:$Y$231,(((C710-1)*2+(D710-1))*4+(E710-1))*5+F710+1,(INDEX($T$3:$AI$3,B710)-1)*3+1)</f>
        <v>40</v>
      </c>
      <c r="J710" s="32">
        <f>INDEX(数值规划!$N$32:$Y$231,(((C710-1)*2+(D710-1))*4+(E710-1))*5+F710+1,(INDEX($T$3:$AI$3,B710)-1)*3+2)</f>
        <v>20</v>
      </c>
      <c r="K710" s="32">
        <f>INDEX(数值规划!$N$32:$Y$231,(((C710-1)*2+(D710-1))*4+(E710-1))*5+F710+1,(INDEX($T$3:$AI$3,B710)-1)*3+3)</f>
        <v>0</v>
      </c>
      <c r="L710" s="32">
        <f t="shared" si="23"/>
        <v>4</v>
      </c>
      <c r="M710" s="32">
        <f>INDEX(数值规划!$AL$33:$AL$42,(特技天赋!C710-1)*2+特技天赋!D710)</f>
        <v>5</v>
      </c>
      <c r="N710" s="31">
        <v>24</v>
      </c>
      <c r="Q710" s="32">
        <f>IF(特技天赋!F710&gt;0,INDEX(数值规划!$F$32:$F$63,(特技天赋!E710-1)*4+特技天赋!F710),E710)</f>
        <v>24</v>
      </c>
    </row>
    <row r="711" spans="1:17" ht="16.5" x14ac:dyDescent="0.2">
      <c r="A711" s="31">
        <v>708</v>
      </c>
      <c r="B711" s="31">
        <v>6</v>
      </c>
      <c r="C711" s="31">
        <v>3</v>
      </c>
      <c r="D711" s="31">
        <v>2</v>
      </c>
      <c r="E711" s="31">
        <v>2</v>
      </c>
      <c r="F711" s="31">
        <v>2</v>
      </c>
      <c r="G711" s="31" t="str">
        <f t="shared" si="22"/>
        <v>狮子座技能2_2线2号天赋2级</v>
      </c>
      <c r="H711" s="32">
        <f>INDEX(数值规划!$AH$33:$AK$42,(特技天赋!C711-1)*2+特技天赋!D711,特技天赋!E711)</f>
        <v>49</v>
      </c>
      <c r="I711" s="32">
        <f>INDEX(数值规划!$N$32:$Y$231,(((C711-1)*2+(D711-1))*4+(E711-1))*5+F711+1,(INDEX($T$3:$AI$3,B711)-1)*3+1)</f>
        <v>50</v>
      </c>
      <c r="J711" s="32">
        <f>INDEX(数值规划!$N$32:$Y$231,(((C711-1)*2+(D711-1))*4+(E711-1))*5+F711+1,(INDEX($T$3:$AI$3,B711)-1)*3+2)</f>
        <v>25</v>
      </c>
      <c r="K711" s="32">
        <f>INDEX(数值规划!$N$32:$Y$231,(((C711-1)*2+(D711-1))*4+(E711-1))*5+F711+1,(INDEX($T$3:$AI$3,B711)-1)*3+3)</f>
        <v>0</v>
      </c>
      <c r="L711" s="32">
        <f t="shared" si="23"/>
        <v>4</v>
      </c>
      <c r="M711" s="32">
        <f>INDEX(数值规划!$AL$33:$AL$42,(特技天赋!C711-1)*2+特技天赋!D711)</f>
        <v>5</v>
      </c>
      <c r="N711" s="31">
        <v>36</v>
      </c>
      <c r="Q711" s="32">
        <f>IF(特技天赋!F711&gt;0,INDEX(数值规划!$F$32:$F$63,(特技天赋!E711-1)*4+特技天赋!F711),E711)</f>
        <v>36</v>
      </c>
    </row>
    <row r="712" spans="1:17" ht="16.5" x14ac:dyDescent="0.2">
      <c r="A712" s="31">
        <v>709</v>
      </c>
      <c r="B712" s="31">
        <v>6</v>
      </c>
      <c r="C712" s="31">
        <v>3</v>
      </c>
      <c r="D712" s="31">
        <v>2</v>
      </c>
      <c r="E712" s="31">
        <v>2</v>
      </c>
      <c r="F712" s="31">
        <v>3</v>
      </c>
      <c r="G712" s="31" t="str">
        <f t="shared" si="22"/>
        <v>狮子座技能2_2线2号天赋3级</v>
      </c>
      <c r="H712" s="32">
        <f>INDEX(数值规划!$AH$33:$AK$42,(特技天赋!C712-1)*2+特技天赋!D712,特技天赋!E712)</f>
        <v>49</v>
      </c>
      <c r="I712" s="32">
        <f>INDEX(数值规划!$N$32:$Y$231,(((C712-1)*2+(D712-1))*4+(E712-1))*5+F712+1,(INDEX($T$3:$AI$3,B712)-1)*3+1)</f>
        <v>60</v>
      </c>
      <c r="J712" s="32">
        <f>INDEX(数值规划!$N$32:$Y$231,(((C712-1)*2+(D712-1))*4+(E712-1))*5+F712+1,(INDEX($T$3:$AI$3,B712)-1)*3+2)</f>
        <v>30</v>
      </c>
      <c r="K712" s="32">
        <f>INDEX(数值规划!$N$32:$Y$231,(((C712-1)*2+(D712-1))*4+(E712-1))*5+F712+1,(INDEX($T$3:$AI$3,B712)-1)*3+3)</f>
        <v>0</v>
      </c>
      <c r="L712" s="32">
        <f t="shared" si="23"/>
        <v>4</v>
      </c>
      <c r="M712" s="32">
        <f>INDEX(数值规划!$AL$33:$AL$42,(特技天赋!C712-1)*2+特技天赋!D712)</f>
        <v>5</v>
      </c>
      <c r="N712" s="31">
        <v>48</v>
      </c>
      <c r="Q712" s="32">
        <f>IF(特技天赋!F712&gt;0,INDEX(数值规划!$F$32:$F$63,(特技天赋!E712-1)*4+特技天赋!F712),E712)</f>
        <v>48</v>
      </c>
    </row>
    <row r="713" spans="1:17" ht="16.5" x14ac:dyDescent="0.2">
      <c r="A713" s="31">
        <v>710</v>
      </c>
      <c r="B713" s="31">
        <v>6</v>
      </c>
      <c r="C713" s="31">
        <v>3</v>
      </c>
      <c r="D713" s="31">
        <v>2</v>
      </c>
      <c r="E713" s="31">
        <v>2</v>
      </c>
      <c r="F713" s="31">
        <v>4</v>
      </c>
      <c r="G713" s="31" t="str">
        <f t="shared" si="22"/>
        <v>狮子座技能2_2线2号天赋4级</v>
      </c>
      <c r="H713" s="32">
        <f>INDEX(数值规划!$AH$33:$AK$42,(特技天赋!C713-1)*2+特技天赋!D713,特技天赋!E713)</f>
        <v>49</v>
      </c>
      <c r="I713" s="32">
        <f>INDEX(数值规划!$N$32:$Y$231,(((C713-1)*2+(D713-1))*4+(E713-1))*5+F713+1,(INDEX($T$3:$AI$3,B713)-1)*3+1)</f>
        <v>70</v>
      </c>
      <c r="J713" s="32">
        <f>INDEX(数值规划!$N$32:$Y$231,(((C713-1)*2+(D713-1))*4+(E713-1))*5+F713+1,(INDEX($T$3:$AI$3,B713)-1)*3+2)</f>
        <v>35</v>
      </c>
      <c r="K713" s="32">
        <f>INDEX(数值规划!$N$32:$Y$231,(((C713-1)*2+(D713-1))*4+(E713-1))*5+F713+1,(INDEX($T$3:$AI$3,B713)-1)*3+3)</f>
        <v>0</v>
      </c>
      <c r="L713" s="32">
        <f t="shared" si="23"/>
        <v>4</v>
      </c>
      <c r="M713" s="32">
        <f>INDEX(数值规划!$AL$33:$AL$42,(特技天赋!C713-1)*2+特技天赋!D713)</f>
        <v>5</v>
      </c>
      <c r="N713" s="31">
        <v>72</v>
      </c>
      <c r="Q713" s="32">
        <f>IF(特技天赋!F713&gt;0,INDEX(数值规划!$F$32:$F$63,(特技天赋!E713-1)*4+特技天赋!F713),E713)</f>
        <v>72</v>
      </c>
    </row>
    <row r="714" spans="1:17" ht="16.5" x14ac:dyDescent="0.2">
      <c r="A714" s="31">
        <v>711</v>
      </c>
      <c r="B714" s="31">
        <v>6</v>
      </c>
      <c r="C714" s="31">
        <v>3</v>
      </c>
      <c r="D714" s="31">
        <v>2</v>
      </c>
      <c r="E714" s="31">
        <v>3</v>
      </c>
      <c r="F714" s="31">
        <v>0</v>
      </c>
      <c r="G714" s="31" t="str">
        <f t="shared" si="22"/>
        <v>狮子座技能2_2线3号天赋解锁</v>
      </c>
      <c r="H714" s="32">
        <f>INDEX(数值规划!$AH$33:$AK$42,(特技天赋!C714-1)*2+特技天赋!D714,特技天赋!E714)</f>
        <v>69</v>
      </c>
      <c r="I714" s="32">
        <f>INDEX(数值规划!$N$32:$Y$231,(((C714-1)*2+(D714-1))*4+(E714-1))*5+F714+1,(INDEX($T$3:$AI$3,B714)-1)*3+1)</f>
        <v>45</v>
      </c>
      <c r="J714" s="32">
        <f>INDEX(数值规划!$N$32:$Y$231,(((C714-1)*2+(D714-1))*4+(E714-1))*5+F714+1,(INDEX($T$3:$AI$3,B714)-1)*3+2)</f>
        <v>23</v>
      </c>
      <c r="K714" s="32">
        <f>INDEX(数值规划!$N$32:$Y$231,(((C714-1)*2+(D714-1))*4+(E714-1))*5+F714+1,(INDEX($T$3:$AI$3,B714)-1)*3+3)</f>
        <v>0</v>
      </c>
      <c r="L714" s="32">
        <f t="shared" si="23"/>
        <v>6</v>
      </c>
      <c r="M714" s="32">
        <f>INDEX(数值规划!$AL$33:$AL$42,(特技天赋!C714-1)*2+特技天赋!D714)</f>
        <v>5</v>
      </c>
      <c r="N714" s="31">
        <v>3</v>
      </c>
      <c r="Q714" s="32">
        <f>IF(特技天赋!F714&gt;0,INDEX(数值规划!$F$32:$F$63,(特技天赋!E714-1)*4+特技天赋!F714),E714)</f>
        <v>3</v>
      </c>
    </row>
    <row r="715" spans="1:17" ht="16.5" x14ac:dyDescent="0.2">
      <c r="A715" s="31">
        <v>712</v>
      </c>
      <c r="B715" s="31">
        <v>6</v>
      </c>
      <c r="C715" s="31">
        <v>3</v>
      </c>
      <c r="D715" s="31">
        <v>2</v>
      </c>
      <c r="E715" s="31">
        <v>3</v>
      </c>
      <c r="F715" s="31">
        <v>1</v>
      </c>
      <c r="G715" s="31" t="str">
        <f t="shared" si="22"/>
        <v>狮子座技能2_2线3号天赋1级</v>
      </c>
      <c r="H715" s="32">
        <f>INDEX(数值规划!$AH$33:$AK$42,(特技天赋!C715-1)*2+特技天赋!D715,特技天赋!E715)</f>
        <v>69</v>
      </c>
      <c r="I715" s="32">
        <f>INDEX(数值规划!$N$32:$Y$231,(((C715-1)*2+(D715-1))*4+(E715-1))*5+F715+1,(INDEX($T$3:$AI$3,B715)-1)*3+1)</f>
        <v>55</v>
      </c>
      <c r="J715" s="32">
        <f>INDEX(数值规划!$N$32:$Y$231,(((C715-1)*2+(D715-1))*4+(E715-1))*5+F715+1,(INDEX($T$3:$AI$3,B715)-1)*3+2)</f>
        <v>28</v>
      </c>
      <c r="K715" s="32">
        <f>INDEX(数值规划!$N$32:$Y$231,(((C715-1)*2+(D715-1))*4+(E715-1))*5+F715+1,(INDEX($T$3:$AI$3,B715)-1)*3+3)</f>
        <v>0</v>
      </c>
      <c r="L715" s="32">
        <f t="shared" si="23"/>
        <v>6</v>
      </c>
      <c r="M715" s="32">
        <f>INDEX(数值规划!$AL$33:$AL$42,(特技天赋!C715-1)*2+特技天赋!D715)</f>
        <v>5</v>
      </c>
      <c r="N715" s="31">
        <v>29</v>
      </c>
      <c r="Q715" s="32">
        <f>IF(特技天赋!F715&gt;0,INDEX(数值规划!$F$32:$F$63,(特技天赋!E715-1)*4+特技天赋!F715),E715)</f>
        <v>29</v>
      </c>
    </row>
    <row r="716" spans="1:17" ht="16.5" x14ac:dyDescent="0.2">
      <c r="A716" s="31">
        <v>713</v>
      </c>
      <c r="B716" s="31">
        <v>6</v>
      </c>
      <c r="C716" s="31">
        <v>3</v>
      </c>
      <c r="D716" s="31">
        <v>2</v>
      </c>
      <c r="E716" s="31">
        <v>3</v>
      </c>
      <c r="F716" s="31">
        <v>2</v>
      </c>
      <c r="G716" s="31" t="str">
        <f t="shared" si="22"/>
        <v>狮子座技能2_2线3号天赋2级</v>
      </c>
      <c r="H716" s="32">
        <f>INDEX(数值规划!$AH$33:$AK$42,(特技天赋!C716-1)*2+特技天赋!D716,特技天赋!E716)</f>
        <v>69</v>
      </c>
      <c r="I716" s="32">
        <f>INDEX(数值规划!$N$32:$Y$231,(((C716-1)*2+(D716-1))*4+(E716-1))*5+F716+1,(INDEX($T$3:$AI$3,B716)-1)*3+1)</f>
        <v>65</v>
      </c>
      <c r="J716" s="32">
        <f>INDEX(数值规划!$N$32:$Y$231,(((C716-1)*2+(D716-1))*4+(E716-1))*5+F716+1,(INDEX($T$3:$AI$3,B716)-1)*3+2)</f>
        <v>33</v>
      </c>
      <c r="K716" s="32">
        <f>INDEX(数值规划!$N$32:$Y$231,(((C716-1)*2+(D716-1))*4+(E716-1))*5+F716+1,(INDEX($T$3:$AI$3,B716)-1)*3+3)</f>
        <v>0</v>
      </c>
      <c r="L716" s="32">
        <f t="shared" si="23"/>
        <v>6</v>
      </c>
      <c r="M716" s="32">
        <f>INDEX(数值规划!$AL$33:$AL$42,(特技天赋!C716-1)*2+特技天赋!D716)</f>
        <v>5</v>
      </c>
      <c r="N716" s="31">
        <v>43</v>
      </c>
      <c r="Q716" s="32">
        <f>IF(特技天赋!F716&gt;0,INDEX(数值规划!$F$32:$F$63,(特技天赋!E716-1)*4+特技天赋!F716),E716)</f>
        <v>43</v>
      </c>
    </row>
    <row r="717" spans="1:17" ht="16.5" x14ac:dyDescent="0.2">
      <c r="A717" s="31">
        <v>714</v>
      </c>
      <c r="B717" s="31">
        <v>6</v>
      </c>
      <c r="C717" s="31">
        <v>3</v>
      </c>
      <c r="D717" s="31">
        <v>2</v>
      </c>
      <c r="E717" s="31">
        <v>3</v>
      </c>
      <c r="F717" s="31">
        <v>3</v>
      </c>
      <c r="G717" s="31" t="str">
        <f t="shared" si="22"/>
        <v>狮子座技能2_2线3号天赋3级</v>
      </c>
      <c r="H717" s="32">
        <f>INDEX(数值规划!$AH$33:$AK$42,(特技天赋!C717-1)*2+特技天赋!D717,特技天赋!E717)</f>
        <v>69</v>
      </c>
      <c r="I717" s="32">
        <f>INDEX(数值规划!$N$32:$Y$231,(((C717-1)*2+(D717-1))*4+(E717-1))*5+F717+1,(INDEX($T$3:$AI$3,B717)-1)*3+1)</f>
        <v>75</v>
      </c>
      <c r="J717" s="32">
        <f>INDEX(数值规划!$N$32:$Y$231,(((C717-1)*2+(D717-1))*4+(E717-1))*5+F717+1,(INDEX($T$3:$AI$3,B717)-1)*3+2)</f>
        <v>38</v>
      </c>
      <c r="K717" s="32">
        <f>INDEX(数值规划!$N$32:$Y$231,(((C717-1)*2+(D717-1))*4+(E717-1))*5+F717+1,(INDEX($T$3:$AI$3,B717)-1)*3+3)</f>
        <v>0</v>
      </c>
      <c r="L717" s="32">
        <f t="shared" si="23"/>
        <v>6</v>
      </c>
      <c r="M717" s="32">
        <f>INDEX(数值规划!$AL$33:$AL$42,(特技天赋!C717-1)*2+特技天赋!D717)</f>
        <v>5</v>
      </c>
      <c r="N717" s="31">
        <v>58</v>
      </c>
      <c r="Q717" s="32">
        <f>IF(特技天赋!F717&gt;0,INDEX(数值规划!$F$32:$F$63,(特技天赋!E717-1)*4+特技天赋!F717),E717)</f>
        <v>58</v>
      </c>
    </row>
    <row r="718" spans="1:17" ht="16.5" x14ac:dyDescent="0.2">
      <c r="A718" s="31">
        <v>715</v>
      </c>
      <c r="B718" s="31">
        <v>6</v>
      </c>
      <c r="C718" s="31">
        <v>3</v>
      </c>
      <c r="D718" s="31">
        <v>2</v>
      </c>
      <c r="E718" s="31">
        <v>3</v>
      </c>
      <c r="F718" s="31">
        <v>4</v>
      </c>
      <c r="G718" s="31" t="str">
        <f t="shared" si="22"/>
        <v>狮子座技能2_2线3号天赋4级</v>
      </c>
      <c r="H718" s="32">
        <f>INDEX(数值规划!$AH$33:$AK$42,(特技天赋!C718-1)*2+特技天赋!D718,特技天赋!E718)</f>
        <v>69</v>
      </c>
      <c r="I718" s="32">
        <f>INDEX(数值规划!$N$32:$Y$231,(((C718-1)*2+(D718-1))*4+(E718-1))*5+F718+1,(INDEX($T$3:$AI$3,B718)-1)*3+1)</f>
        <v>85</v>
      </c>
      <c r="J718" s="32">
        <f>INDEX(数值规划!$N$32:$Y$231,(((C718-1)*2+(D718-1))*4+(E718-1))*5+F718+1,(INDEX($T$3:$AI$3,B718)-1)*3+2)</f>
        <v>43</v>
      </c>
      <c r="K718" s="32">
        <f>INDEX(数值规划!$N$32:$Y$231,(((C718-1)*2+(D718-1))*4+(E718-1))*5+F718+1,(INDEX($T$3:$AI$3,B718)-1)*3+3)</f>
        <v>0</v>
      </c>
      <c r="L718" s="32">
        <f t="shared" si="23"/>
        <v>6</v>
      </c>
      <c r="M718" s="32">
        <f>INDEX(数值规划!$AL$33:$AL$42,(特技天赋!C718-1)*2+特技天赋!D718)</f>
        <v>5</v>
      </c>
      <c r="N718" s="31">
        <v>87</v>
      </c>
      <c r="Q718" s="32">
        <f>IF(特技天赋!F718&gt;0,INDEX(数值规划!$F$32:$F$63,(特技天赋!E718-1)*4+特技天赋!F718),E718)</f>
        <v>87</v>
      </c>
    </row>
    <row r="719" spans="1:17" ht="16.5" x14ac:dyDescent="0.2">
      <c r="A719" s="31">
        <v>716</v>
      </c>
      <c r="B719" s="31">
        <v>6</v>
      </c>
      <c r="C719" s="31">
        <v>3</v>
      </c>
      <c r="D719" s="31">
        <v>2</v>
      </c>
      <c r="E719" s="31">
        <v>4</v>
      </c>
      <c r="F719" s="31">
        <v>0</v>
      </c>
      <c r="G719" s="31" t="str">
        <f t="shared" si="22"/>
        <v>狮子座技能2_2线4号天赋解锁</v>
      </c>
      <c r="H719" s="32">
        <f>INDEX(数值规划!$AH$33:$AK$42,(特技天赋!C719-1)*2+特技天赋!D719,特技天赋!E719)</f>
        <v>89</v>
      </c>
      <c r="I719" s="32">
        <f>INDEX(数值规划!$N$32:$Y$231,(((C719-1)*2+(D719-1))*4+(E719-1))*5+F719+1,(INDEX($T$3:$AI$3,B719)-1)*3+1)</f>
        <v>60</v>
      </c>
      <c r="J719" s="32">
        <f>INDEX(数值规划!$N$32:$Y$231,(((C719-1)*2+(D719-1))*4+(E719-1))*5+F719+1,(INDEX($T$3:$AI$3,B719)-1)*3+2)</f>
        <v>30</v>
      </c>
      <c r="K719" s="32">
        <f>INDEX(数值规划!$N$32:$Y$231,(((C719-1)*2+(D719-1))*4+(E719-1))*5+F719+1,(INDEX($T$3:$AI$3,B719)-1)*3+3)</f>
        <v>0</v>
      </c>
      <c r="L719" s="32">
        <f t="shared" si="23"/>
        <v>8</v>
      </c>
      <c r="M719" s="32">
        <f>INDEX(数值规划!$AL$33:$AL$42,(特技天赋!C719-1)*2+特技天赋!D719)</f>
        <v>5</v>
      </c>
      <c r="N719" s="31">
        <v>4</v>
      </c>
      <c r="Q719" s="32">
        <f>IF(特技天赋!F719&gt;0,INDEX(数值规划!$F$32:$F$63,(特技天赋!E719-1)*4+特技天赋!F719),E719)</f>
        <v>4</v>
      </c>
    </row>
    <row r="720" spans="1:17" ht="16.5" x14ac:dyDescent="0.2">
      <c r="A720" s="31">
        <v>717</v>
      </c>
      <c r="B720" s="31">
        <v>6</v>
      </c>
      <c r="C720" s="31">
        <v>3</v>
      </c>
      <c r="D720" s="31">
        <v>2</v>
      </c>
      <c r="E720" s="31">
        <v>4</v>
      </c>
      <c r="F720" s="31">
        <v>1</v>
      </c>
      <c r="G720" s="31" t="str">
        <f t="shared" si="22"/>
        <v>狮子座技能2_2线4号天赋1级</v>
      </c>
      <c r="H720" s="32">
        <f>INDEX(数值规划!$AH$33:$AK$42,(特技天赋!C720-1)*2+特技天赋!D720,特技天赋!E720)</f>
        <v>89</v>
      </c>
      <c r="I720" s="32">
        <f>INDEX(数值规划!$N$32:$Y$231,(((C720-1)*2+(D720-1))*4+(E720-1))*5+F720+1,(INDEX($T$3:$AI$3,B720)-1)*3+1)</f>
        <v>70</v>
      </c>
      <c r="J720" s="32">
        <f>INDEX(数值规划!$N$32:$Y$231,(((C720-1)*2+(D720-1))*4+(E720-1))*5+F720+1,(INDEX($T$3:$AI$3,B720)-1)*3+2)</f>
        <v>35</v>
      </c>
      <c r="K720" s="32">
        <f>INDEX(数值规划!$N$32:$Y$231,(((C720-1)*2+(D720-1))*4+(E720-1))*5+F720+1,(INDEX($T$3:$AI$3,B720)-1)*3+3)</f>
        <v>0</v>
      </c>
      <c r="L720" s="32">
        <f t="shared" si="23"/>
        <v>8</v>
      </c>
      <c r="M720" s="32">
        <f>INDEX(数值规划!$AL$33:$AL$42,(特技天赋!C720-1)*2+特技天赋!D720)</f>
        <v>5</v>
      </c>
      <c r="N720" s="31">
        <v>29</v>
      </c>
      <c r="Q720" s="32">
        <f>IF(特技天赋!F720&gt;0,INDEX(数值规划!$F$32:$F$63,(特技天赋!E720-1)*4+特技天赋!F720),E720)</f>
        <v>29</v>
      </c>
    </row>
    <row r="721" spans="1:17" ht="16.5" x14ac:dyDescent="0.2">
      <c r="A721" s="31">
        <v>718</v>
      </c>
      <c r="B721" s="31">
        <v>6</v>
      </c>
      <c r="C721" s="31">
        <v>3</v>
      </c>
      <c r="D721" s="31">
        <v>2</v>
      </c>
      <c r="E721" s="31">
        <v>4</v>
      </c>
      <c r="F721" s="31">
        <v>2</v>
      </c>
      <c r="G721" s="31" t="str">
        <f t="shared" si="22"/>
        <v>狮子座技能2_2线4号天赋2级</v>
      </c>
      <c r="H721" s="32">
        <f>INDEX(数值规划!$AH$33:$AK$42,(特技天赋!C721-1)*2+特技天赋!D721,特技天赋!E721)</f>
        <v>89</v>
      </c>
      <c r="I721" s="32">
        <f>INDEX(数值规划!$N$32:$Y$231,(((C721-1)*2+(D721-1))*4+(E721-1))*5+F721+1,(INDEX($T$3:$AI$3,B721)-1)*3+1)</f>
        <v>80</v>
      </c>
      <c r="J721" s="32">
        <f>INDEX(数值规划!$N$32:$Y$231,(((C721-1)*2+(D721-1))*4+(E721-1))*5+F721+1,(INDEX($T$3:$AI$3,B721)-1)*3+2)</f>
        <v>40</v>
      </c>
      <c r="K721" s="32">
        <f>INDEX(数值规划!$N$32:$Y$231,(((C721-1)*2+(D721-1))*4+(E721-1))*5+F721+1,(INDEX($T$3:$AI$3,B721)-1)*3+3)</f>
        <v>0</v>
      </c>
      <c r="L721" s="32">
        <f t="shared" si="23"/>
        <v>8</v>
      </c>
      <c r="M721" s="32">
        <f>INDEX(数值规划!$AL$33:$AL$42,(特技天赋!C721-1)*2+特技天赋!D721)</f>
        <v>5</v>
      </c>
      <c r="N721" s="31">
        <v>43</v>
      </c>
      <c r="Q721" s="32">
        <f>IF(特技天赋!F721&gt;0,INDEX(数值规划!$F$32:$F$63,(特技天赋!E721-1)*4+特技天赋!F721),E721)</f>
        <v>43</v>
      </c>
    </row>
    <row r="722" spans="1:17" ht="16.5" x14ac:dyDescent="0.2">
      <c r="A722" s="31">
        <v>719</v>
      </c>
      <c r="B722" s="31">
        <v>6</v>
      </c>
      <c r="C722" s="31">
        <v>3</v>
      </c>
      <c r="D722" s="31">
        <v>2</v>
      </c>
      <c r="E722" s="31">
        <v>4</v>
      </c>
      <c r="F722" s="31">
        <v>3</v>
      </c>
      <c r="G722" s="31" t="str">
        <f t="shared" si="22"/>
        <v>狮子座技能2_2线4号天赋3级</v>
      </c>
      <c r="H722" s="32">
        <f>INDEX(数值规划!$AH$33:$AK$42,(特技天赋!C722-1)*2+特技天赋!D722,特技天赋!E722)</f>
        <v>89</v>
      </c>
      <c r="I722" s="32">
        <f>INDEX(数值规划!$N$32:$Y$231,(((C722-1)*2+(D722-1))*4+(E722-1))*5+F722+1,(INDEX($T$3:$AI$3,B722)-1)*3+1)</f>
        <v>90</v>
      </c>
      <c r="J722" s="32">
        <f>INDEX(数值规划!$N$32:$Y$231,(((C722-1)*2+(D722-1))*4+(E722-1))*5+F722+1,(INDEX($T$3:$AI$3,B722)-1)*3+2)</f>
        <v>45</v>
      </c>
      <c r="K722" s="32">
        <f>INDEX(数值规划!$N$32:$Y$231,(((C722-1)*2+(D722-1))*4+(E722-1))*5+F722+1,(INDEX($T$3:$AI$3,B722)-1)*3+3)</f>
        <v>0</v>
      </c>
      <c r="L722" s="32">
        <f t="shared" si="23"/>
        <v>8</v>
      </c>
      <c r="M722" s="32">
        <f>INDEX(数值规划!$AL$33:$AL$42,(特技天赋!C722-1)*2+特技天赋!D722)</f>
        <v>5</v>
      </c>
      <c r="N722" s="31">
        <v>58</v>
      </c>
      <c r="Q722" s="32">
        <f>IF(特技天赋!F722&gt;0,INDEX(数值规划!$F$32:$F$63,(特技天赋!E722-1)*4+特技天赋!F722),E722)</f>
        <v>58</v>
      </c>
    </row>
    <row r="723" spans="1:17" ht="16.5" x14ac:dyDescent="0.2">
      <c r="A723" s="31">
        <v>720</v>
      </c>
      <c r="B723" s="31">
        <v>6</v>
      </c>
      <c r="C723" s="31">
        <v>3</v>
      </c>
      <c r="D723" s="31">
        <v>2</v>
      </c>
      <c r="E723" s="31">
        <v>4</v>
      </c>
      <c r="F723" s="31">
        <v>4</v>
      </c>
      <c r="G723" s="31" t="str">
        <f t="shared" si="22"/>
        <v>狮子座技能2_2线4号天赋4级</v>
      </c>
      <c r="H723" s="32">
        <f>INDEX(数值规划!$AH$33:$AK$42,(特技天赋!C723-1)*2+特技天赋!D723,特技天赋!E723)</f>
        <v>89</v>
      </c>
      <c r="I723" s="32">
        <f>INDEX(数值规划!$N$32:$Y$231,(((C723-1)*2+(D723-1))*4+(E723-1))*5+F723+1,(INDEX($T$3:$AI$3,B723)-1)*3+1)</f>
        <v>100</v>
      </c>
      <c r="J723" s="32">
        <f>INDEX(数值规划!$N$32:$Y$231,(((C723-1)*2+(D723-1))*4+(E723-1))*5+F723+1,(INDEX($T$3:$AI$3,B723)-1)*3+2)</f>
        <v>50</v>
      </c>
      <c r="K723" s="32">
        <f>INDEX(数值规划!$N$32:$Y$231,(((C723-1)*2+(D723-1))*4+(E723-1))*5+F723+1,(INDEX($T$3:$AI$3,B723)-1)*3+3)</f>
        <v>0</v>
      </c>
      <c r="L723" s="32">
        <f t="shared" si="23"/>
        <v>8</v>
      </c>
      <c r="M723" s="32">
        <f>INDEX(数值规划!$AL$33:$AL$42,(特技天赋!C723-1)*2+特技天赋!D723)</f>
        <v>5</v>
      </c>
      <c r="N723" s="31">
        <v>87</v>
      </c>
      <c r="Q723" s="32">
        <f>IF(特技天赋!F723&gt;0,INDEX(数值规划!$F$32:$F$63,(特技天赋!E723-1)*4+特技天赋!F723),E723)</f>
        <v>87</v>
      </c>
    </row>
    <row r="724" spans="1:17" ht="16.5" x14ac:dyDescent="0.2">
      <c r="A724" s="31">
        <v>721</v>
      </c>
      <c r="B724" s="31">
        <v>6</v>
      </c>
      <c r="C724" s="31">
        <v>4</v>
      </c>
      <c r="D724" s="31">
        <v>1</v>
      </c>
      <c r="E724" s="31">
        <v>1</v>
      </c>
      <c r="F724" s="31">
        <v>0</v>
      </c>
      <c r="G724" s="31" t="str">
        <f t="shared" si="22"/>
        <v>狮子座技能3_1线1号天赋解锁</v>
      </c>
      <c r="H724" s="32">
        <f>INDEX(数值规划!$AH$33:$AK$42,(特技天赋!C724-1)*2+特技天赋!D724,特技天赋!E724)</f>
        <v>21</v>
      </c>
      <c r="I724" s="32">
        <f>INDEX(数值规划!$N$32:$Y$231,(((C724-1)*2+(D724-1))*4+(E724-1))*5+F724+1,(INDEX($T$3:$AI$3,B724)-1)*3+1)</f>
        <v>16</v>
      </c>
      <c r="J724" s="32">
        <f>INDEX(数值规划!$N$32:$Y$231,(((C724-1)*2+(D724-1))*4+(E724-1))*5+F724+1,(INDEX($T$3:$AI$3,B724)-1)*3+2)</f>
        <v>10</v>
      </c>
      <c r="K724" s="32">
        <f>INDEX(数值规划!$N$32:$Y$231,(((C724-1)*2+(D724-1))*4+(E724-1))*5+F724+1,(INDEX($T$3:$AI$3,B724)-1)*3+3)</f>
        <v>4</v>
      </c>
      <c r="L724" s="32">
        <f t="shared" si="23"/>
        <v>1</v>
      </c>
      <c r="M724" s="32">
        <f>INDEX(数值规划!$AL$33:$AL$42,(特技天赋!C724-1)*2+特技天赋!D724)</f>
        <v>5</v>
      </c>
      <c r="N724" s="31">
        <v>1</v>
      </c>
      <c r="Q724" s="32">
        <f>IF(特技天赋!F724&gt;0,INDEX(数值规划!$F$32:$F$63,(特技天赋!E724-1)*4+特技天赋!F724),E724)</f>
        <v>1</v>
      </c>
    </row>
    <row r="725" spans="1:17" ht="16.5" x14ac:dyDescent="0.2">
      <c r="A725" s="31">
        <v>722</v>
      </c>
      <c r="B725" s="31">
        <v>6</v>
      </c>
      <c r="C725" s="31">
        <v>4</v>
      </c>
      <c r="D725" s="31">
        <v>1</v>
      </c>
      <c r="E725" s="31">
        <v>1</v>
      </c>
      <c r="F725" s="31">
        <v>1</v>
      </c>
      <c r="G725" s="31" t="str">
        <f t="shared" si="22"/>
        <v>狮子座技能3_1线1号天赋1级</v>
      </c>
      <c r="H725" s="32">
        <f>INDEX(数值规划!$AH$33:$AK$42,(特技天赋!C725-1)*2+特技天赋!D725,特技天赋!E725)</f>
        <v>21</v>
      </c>
      <c r="I725" s="32">
        <f>INDEX(数值规划!$N$32:$Y$231,(((C725-1)*2+(D725-1))*4+(E725-1))*5+F725+1,(INDEX($T$3:$AI$3,B725)-1)*3+1)</f>
        <v>24</v>
      </c>
      <c r="J725" s="32">
        <f>INDEX(数值规划!$N$32:$Y$231,(((C725-1)*2+(D725-1))*4+(E725-1))*5+F725+1,(INDEX($T$3:$AI$3,B725)-1)*3+2)</f>
        <v>15</v>
      </c>
      <c r="K725" s="32">
        <f>INDEX(数值规划!$N$32:$Y$231,(((C725-1)*2+(D725-1))*4+(E725-1))*5+F725+1,(INDEX($T$3:$AI$3,B725)-1)*3+3)</f>
        <v>6</v>
      </c>
      <c r="L725" s="32">
        <f t="shared" si="23"/>
        <v>1</v>
      </c>
      <c r="M725" s="32">
        <f>INDEX(数值规划!$AL$33:$AL$42,(特技天赋!C725-1)*2+特技天赋!D725)</f>
        <v>5</v>
      </c>
      <c r="N725" s="31">
        <v>19</v>
      </c>
      <c r="Q725" s="32">
        <f>IF(特技天赋!F725&gt;0,INDEX(数值规划!$F$32:$F$63,(特技天赋!E725-1)*4+特技天赋!F725),E725)</f>
        <v>19</v>
      </c>
    </row>
    <row r="726" spans="1:17" ht="16.5" x14ac:dyDescent="0.2">
      <c r="A726" s="31">
        <v>723</v>
      </c>
      <c r="B726" s="31">
        <v>6</v>
      </c>
      <c r="C726" s="31">
        <v>4</v>
      </c>
      <c r="D726" s="31">
        <v>1</v>
      </c>
      <c r="E726" s="31">
        <v>1</v>
      </c>
      <c r="F726" s="31">
        <v>2</v>
      </c>
      <c r="G726" s="31" t="str">
        <f t="shared" si="22"/>
        <v>狮子座技能3_1线1号天赋2级</v>
      </c>
      <c r="H726" s="32">
        <f>INDEX(数值规划!$AH$33:$AK$42,(特技天赋!C726-1)*2+特技天赋!D726,特技天赋!E726)</f>
        <v>21</v>
      </c>
      <c r="I726" s="32">
        <f>INDEX(数值规划!$N$32:$Y$231,(((C726-1)*2+(D726-1))*4+(E726-1))*5+F726+1,(INDEX($T$3:$AI$3,B726)-1)*3+1)</f>
        <v>32</v>
      </c>
      <c r="J726" s="32">
        <f>INDEX(数值规划!$N$32:$Y$231,(((C726-1)*2+(D726-1))*4+(E726-1))*5+F726+1,(INDEX($T$3:$AI$3,B726)-1)*3+2)</f>
        <v>20</v>
      </c>
      <c r="K726" s="32">
        <f>INDEX(数值规划!$N$32:$Y$231,(((C726-1)*2+(D726-1))*4+(E726-1))*5+F726+1,(INDEX($T$3:$AI$3,B726)-1)*3+3)</f>
        <v>8</v>
      </c>
      <c r="L726" s="32">
        <f t="shared" si="23"/>
        <v>1</v>
      </c>
      <c r="M726" s="32">
        <f>INDEX(数值规划!$AL$33:$AL$42,(特技天赋!C726-1)*2+特技天赋!D726)</f>
        <v>5</v>
      </c>
      <c r="N726" s="31">
        <v>29</v>
      </c>
      <c r="Q726" s="32">
        <f>IF(特技天赋!F726&gt;0,INDEX(数值规划!$F$32:$F$63,(特技天赋!E726-1)*4+特技天赋!F726),E726)</f>
        <v>29</v>
      </c>
    </row>
    <row r="727" spans="1:17" ht="16.5" x14ac:dyDescent="0.2">
      <c r="A727" s="31">
        <v>724</v>
      </c>
      <c r="B727" s="31">
        <v>6</v>
      </c>
      <c r="C727" s="31">
        <v>4</v>
      </c>
      <c r="D727" s="31">
        <v>1</v>
      </c>
      <c r="E727" s="31">
        <v>1</v>
      </c>
      <c r="F727" s="31">
        <v>3</v>
      </c>
      <c r="G727" s="31" t="str">
        <f t="shared" si="22"/>
        <v>狮子座技能3_1线1号天赋3级</v>
      </c>
      <c r="H727" s="32">
        <f>INDEX(数值规划!$AH$33:$AK$42,(特技天赋!C727-1)*2+特技天赋!D727,特技天赋!E727)</f>
        <v>21</v>
      </c>
      <c r="I727" s="32">
        <f>INDEX(数值规划!$N$32:$Y$231,(((C727-1)*2+(D727-1))*4+(E727-1))*5+F727+1,(INDEX($T$3:$AI$3,B727)-1)*3+1)</f>
        <v>40</v>
      </c>
      <c r="J727" s="32">
        <f>INDEX(数值规划!$N$32:$Y$231,(((C727-1)*2+(D727-1))*4+(E727-1))*5+F727+1,(INDEX($T$3:$AI$3,B727)-1)*3+2)</f>
        <v>25</v>
      </c>
      <c r="K727" s="32">
        <f>INDEX(数值规划!$N$32:$Y$231,(((C727-1)*2+(D727-1))*4+(E727-1))*5+F727+1,(INDEX($T$3:$AI$3,B727)-1)*3+3)</f>
        <v>10</v>
      </c>
      <c r="L727" s="32">
        <f t="shared" si="23"/>
        <v>1</v>
      </c>
      <c r="M727" s="32">
        <f>INDEX(数值规划!$AL$33:$AL$42,(特技天赋!C727-1)*2+特技天赋!D727)</f>
        <v>5</v>
      </c>
      <c r="N727" s="31">
        <v>38</v>
      </c>
      <c r="Q727" s="32">
        <f>IF(特技天赋!F727&gt;0,INDEX(数值规划!$F$32:$F$63,(特技天赋!E727-1)*4+特技天赋!F727),E727)</f>
        <v>38</v>
      </c>
    </row>
    <row r="728" spans="1:17" ht="16.5" x14ac:dyDescent="0.2">
      <c r="A728" s="31">
        <v>725</v>
      </c>
      <c r="B728" s="31">
        <v>6</v>
      </c>
      <c r="C728" s="31">
        <v>4</v>
      </c>
      <c r="D728" s="31">
        <v>1</v>
      </c>
      <c r="E728" s="31">
        <v>1</v>
      </c>
      <c r="F728" s="31">
        <v>4</v>
      </c>
      <c r="G728" s="31" t="str">
        <f t="shared" si="22"/>
        <v>狮子座技能3_1线1号天赋4级</v>
      </c>
      <c r="H728" s="32">
        <f>INDEX(数值规划!$AH$33:$AK$42,(特技天赋!C728-1)*2+特技天赋!D728,特技天赋!E728)</f>
        <v>21</v>
      </c>
      <c r="I728" s="32">
        <f>INDEX(数值规划!$N$32:$Y$231,(((C728-1)*2+(D728-1))*4+(E728-1))*5+F728+1,(INDEX($T$3:$AI$3,B728)-1)*3+1)</f>
        <v>48</v>
      </c>
      <c r="J728" s="32">
        <f>INDEX(数值规划!$N$32:$Y$231,(((C728-1)*2+(D728-1))*4+(E728-1))*5+F728+1,(INDEX($T$3:$AI$3,B728)-1)*3+2)</f>
        <v>30</v>
      </c>
      <c r="K728" s="32">
        <f>INDEX(数值规划!$N$32:$Y$231,(((C728-1)*2+(D728-1))*4+(E728-1))*5+F728+1,(INDEX($T$3:$AI$3,B728)-1)*3+3)</f>
        <v>12</v>
      </c>
      <c r="L728" s="32">
        <f t="shared" si="23"/>
        <v>1</v>
      </c>
      <c r="M728" s="32">
        <f>INDEX(数值规划!$AL$33:$AL$42,(特技天赋!C728-1)*2+特技天赋!D728)</f>
        <v>5</v>
      </c>
      <c r="N728" s="31">
        <v>58</v>
      </c>
      <c r="Q728" s="32">
        <f>IF(特技天赋!F728&gt;0,INDEX(数值规划!$F$32:$F$63,(特技天赋!E728-1)*4+特技天赋!F728),E728)</f>
        <v>58</v>
      </c>
    </row>
    <row r="729" spans="1:17" ht="16.5" x14ac:dyDescent="0.2">
      <c r="A729" s="31">
        <v>726</v>
      </c>
      <c r="B729" s="31">
        <v>6</v>
      </c>
      <c r="C729" s="31">
        <v>4</v>
      </c>
      <c r="D729" s="31">
        <v>1</v>
      </c>
      <c r="E729" s="31">
        <v>2</v>
      </c>
      <c r="F729" s="31">
        <v>0</v>
      </c>
      <c r="G729" s="31" t="str">
        <f t="shared" si="22"/>
        <v>狮子座技能3_1线2号天赋解锁</v>
      </c>
      <c r="H729" s="32">
        <f>INDEX(数值规划!$AH$33:$AK$42,(特技天赋!C729-1)*2+特技天赋!D729,特技天赋!E729)</f>
        <v>41</v>
      </c>
      <c r="I729" s="32">
        <f>INDEX(数值规划!$N$32:$Y$231,(((C729-1)*2+(D729-1))*4+(E729-1))*5+F729+1,(INDEX($T$3:$AI$3,B729)-1)*3+1)</f>
        <v>24</v>
      </c>
      <c r="J729" s="32">
        <f>INDEX(数值规划!$N$32:$Y$231,(((C729-1)*2+(D729-1))*4+(E729-1))*5+F729+1,(INDEX($T$3:$AI$3,B729)-1)*3+2)</f>
        <v>15</v>
      </c>
      <c r="K729" s="32">
        <f>INDEX(数值规划!$N$32:$Y$231,(((C729-1)*2+(D729-1))*4+(E729-1))*5+F729+1,(INDEX($T$3:$AI$3,B729)-1)*3+3)</f>
        <v>6</v>
      </c>
      <c r="L729" s="32">
        <f t="shared" si="23"/>
        <v>3</v>
      </c>
      <c r="M729" s="32">
        <f>INDEX(数值规划!$AL$33:$AL$42,(特技天赋!C729-1)*2+特技天赋!D729)</f>
        <v>5</v>
      </c>
      <c r="N729" s="31">
        <v>2</v>
      </c>
      <c r="Q729" s="32">
        <f>IF(特技天赋!F729&gt;0,INDEX(数值规划!$F$32:$F$63,(特技天赋!E729-1)*4+特技天赋!F729),E729)</f>
        <v>2</v>
      </c>
    </row>
    <row r="730" spans="1:17" ht="16.5" x14ac:dyDescent="0.2">
      <c r="A730" s="31">
        <v>727</v>
      </c>
      <c r="B730" s="31">
        <v>6</v>
      </c>
      <c r="C730" s="31">
        <v>4</v>
      </c>
      <c r="D730" s="31">
        <v>1</v>
      </c>
      <c r="E730" s="31">
        <v>2</v>
      </c>
      <c r="F730" s="31">
        <v>1</v>
      </c>
      <c r="G730" s="31" t="str">
        <f t="shared" si="22"/>
        <v>狮子座技能3_1线2号天赋1级</v>
      </c>
      <c r="H730" s="32">
        <f>INDEX(数值规划!$AH$33:$AK$42,(特技天赋!C730-1)*2+特技天赋!D730,特技天赋!E730)</f>
        <v>41</v>
      </c>
      <c r="I730" s="32">
        <f>INDEX(数值规划!$N$32:$Y$231,(((C730-1)*2+(D730-1))*4+(E730-1))*5+F730+1,(INDEX($T$3:$AI$3,B730)-1)*3+1)</f>
        <v>32</v>
      </c>
      <c r="J730" s="32">
        <f>INDEX(数值规划!$N$32:$Y$231,(((C730-1)*2+(D730-1))*4+(E730-1))*5+F730+1,(INDEX($T$3:$AI$3,B730)-1)*3+2)</f>
        <v>20</v>
      </c>
      <c r="K730" s="32">
        <f>INDEX(数值规划!$N$32:$Y$231,(((C730-1)*2+(D730-1))*4+(E730-1))*5+F730+1,(INDEX($T$3:$AI$3,B730)-1)*3+3)</f>
        <v>8</v>
      </c>
      <c r="L730" s="32">
        <f t="shared" si="23"/>
        <v>3</v>
      </c>
      <c r="M730" s="32">
        <f>INDEX(数值规划!$AL$33:$AL$42,(特技天赋!C730-1)*2+特技天赋!D730)</f>
        <v>5</v>
      </c>
      <c r="N730" s="31">
        <v>24</v>
      </c>
      <c r="Q730" s="32">
        <f>IF(特技天赋!F730&gt;0,INDEX(数值规划!$F$32:$F$63,(特技天赋!E730-1)*4+特技天赋!F730),E730)</f>
        <v>24</v>
      </c>
    </row>
    <row r="731" spans="1:17" ht="16.5" x14ac:dyDescent="0.2">
      <c r="A731" s="31">
        <v>728</v>
      </c>
      <c r="B731" s="31">
        <v>6</v>
      </c>
      <c r="C731" s="31">
        <v>4</v>
      </c>
      <c r="D731" s="31">
        <v>1</v>
      </c>
      <c r="E731" s="31">
        <v>2</v>
      </c>
      <c r="F731" s="31">
        <v>2</v>
      </c>
      <c r="G731" s="31" t="str">
        <f t="shared" si="22"/>
        <v>狮子座技能3_1线2号天赋2级</v>
      </c>
      <c r="H731" s="32">
        <f>INDEX(数值规划!$AH$33:$AK$42,(特技天赋!C731-1)*2+特技天赋!D731,特技天赋!E731)</f>
        <v>41</v>
      </c>
      <c r="I731" s="32">
        <f>INDEX(数值规划!$N$32:$Y$231,(((C731-1)*2+(D731-1))*4+(E731-1))*5+F731+1,(INDEX($T$3:$AI$3,B731)-1)*3+1)</f>
        <v>40</v>
      </c>
      <c r="J731" s="32">
        <f>INDEX(数值规划!$N$32:$Y$231,(((C731-1)*2+(D731-1))*4+(E731-1))*5+F731+1,(INDEX($T$3:$AI$3,B731)-1)*3+2)</f>
        <v>25</v>
      </c>
      <c r="K731" s="32">
        <f>INDEX(数值规划!$N$32:$Y$231,(((C731-1)*2+(D731-1))*4+(E731-1))*5+F731+1,(INDEX($T$3:$AI$3,B731)-1)*3+3)</f>
        <v>10</v>
      </c>
      <c r="L731" s="32">
        <f t="shared" si="23"/>
        <v>3</v>
      </c>
      <c r="M731" s="32">
        <f>INDEX(数值规划!$AL$33:$AL$42,(特技天赋!C731-1)*2+特技天赋!D731)</f>
        <v>5</v>
      </c>
      <c r="N731" s="31">
        <v>36</v>
      </c>
      <c r="Q731" s="32">
        <f>IF(特技天赋!F731&gt;0,INDEX(数值规划!$F$32:$F$63,(特技天赋!E731-1)*4+特技天赋!F731),E731)</f>
        <v>36</v>
      </c>
    </row>
    <row r="732" spans="1:17" ht="16.5" x14ac:dyDescent="0.2">
      <c r="A732" s="31">
        <v>729</v>
      </c>
      <c r="B732" s="31">
        <v>6</v>
      </c>
      <c r="C732" s="31">
        <v>4</v>
      </c>
      <c r="D732" s="31">
        <v>1</v>
      </c>
      <c r="E732" s="31">
        <v>2</v>
      </c>
      <c r="F732" s="31">
        <v>3</v>
      </c>
      <c r="G732" s="31" t="str">
        <f t="shared" si="22"/>
        <v>狮子座技能3_1线2号天赋3级</v>
      </c>
      <c r="H732" s="32">
        <f>INDEX(数值规划!$AH$33:$AK$42,(特技天赋!C732-1)*2+特技天赋!D732,特技天赋!E732)</f>
        <v>41</v>
      </c>
      <c r="I732" s="32">
        <f>INDEX(数值规划!$N$32:$Y$231,(((C732-1)*2+(D732-1))*4+(E732-1))*5+F732+1,(INDEX($T$3:$AI$3,B732)-1)*3+1)</f>
        <v>48</v>
      </c>
      <c r="J732" s="32">
        <f>INDEX(数值规划!$N$32:$Y$231,(((C732-1)*2+(D732-1))*4+(E732-1))*5+F732+1,(INDEX($T$3:$AI$3,B732)-1)*3+2)</f>
        <v>30</v>
      </c>
      <c r="K732" s="32">
        <f>INDEX(数值规划!$N$32:$Y$231,(((C732-1)*2+(D732-1))*4+(E732-1))*5+F732+1,(INDEX($T$3:$AI$3,B732)-1)*3+3)</f>
        <v>12</v>
      </c>
      <c r="L732" s="32">
        <f t="shared" si="23"/>
        <v>3</v>
      </c>
      <c r="M732" s="32">
        <f>INDEX(数值规划!$AL$33:$AL$42,(特技天赋!C732-1)*2+特技天赋!D732)</f>
        <v>5</v>
      </c>
      <c r="N732" s="31">
        <v>48</v>
      </c>
      <c r="Q732" s="32">
        <f>IF(特技天赋!F732&gt;0,INDEX(数值规划!$F$32:$F$63,(特技天赋!E732-1)*4+特技天赋!F732),E732)</f>
        <v>48</v>
      </c>
    </row>
    <row r="733" spans="1:17" ht="16.5" x14ac:dyDescent="0.2">
      <c r="A733" s="31">
        <v>730</v>
      </c>
      <c r="B733" s="31">
        <v>6</v>
      </c>
      <c r="C733" s="31">
        <v>4</v>
      </c>
      <c r="D733" s="31">
        <v>1</v>
      </c>
      <c r="E733" s="31">
        <v>2</v>
      </c>
      <c r="F733" s="31">
        <v>4</v>
      </c>
      <c r="G733" s="31" t="str">
        <f t="shared" si="22"/>
        <v>狮子座技能3_1线2号天赋4级</v>
      </c>
      <c r="H733" s="32">
        <f>INDEX(数值规划!$AH$33:$AK$42,(特技天赋!C733-1)*2+特技天赋!D733,特技天赋!E733)</f>
        <v>41</v>
      </c>
      <c r="I733" s="32">
        <f>INDEX(数值规划!$N$32:$Y$231,(((C733-1)*2+(D733-1))*4+(E733-1))*5+F733+1,(INDEX($T$3:$AI$3,B733)-1)*3+1)</f>
        <v>56</v>
      </c>
      <c r="J733" s="32">
        <f>INDEX(数值规划!$N$32:$Y$231,(((C733-1)*2+(D733-1))*4+(E733-1))*5+F733+1,(INDEX($T$3:$AI$3,B733)-1)*3+2)</f>
        <v>35</v>
      </c>
      <c r="K733" s="32">
        <f>INDEX(数值规划!$N$32:$Y$231,(((C733-1)*2+(D733-1))*4+(E733-1))*5+F733+1,(INDEX($T$3:$AI$3,B733)-1)*3+3)</f>
        <v>14</v>
      </c>
      <c r="L733" s="32">
        <f t="shared" si="23"/>
        <v>3</v>
      </c>
      <c r="M733" s="32">
        <f>INDEX(数值规划!$AL$33:$AL$42,(特技天赋!C733-1)*2+特技天赋!D733)</f>
        <v>5</v>
      </c>
      <c r="N733" s="31">
        <v>72</v>
      </c>
      <c r="Q733" s="32">
        <f>IF(特技天赋!F733&gt;0,INDEX(数值规划!$F$32:$F$63,(特技天赋!E733-1)*4+特技天赋!F733),E733)</f>
        <v>72</v>
      </c>
    </row>
    <row r="734" spans="1:17" ht="16.5" x14ac:dyDescent="0.2">
      <c r="A734" s="31">
        <v>731</v>
      </c>
      <c r="B734" s="31">
        <v>6</v>
      </c>
      <c r="C734" s="31">
        <v>4</v>
      </c>
      <c r="D734" s="31">
        <v>1</v>
      </c>
      <c r="E734" s="31">
        <v>3</v>
      </c>
      <c r="F734" s="31">
        <v>0</v>
      </c>
      <c r="G734" s="31" t="str">
        <f t="shared" si="22"/>
        <v>狮子座技能3_1线3号天赋解锁</v>
      </c>
      <c r="H734" s="32">
        <f>INDEX(数值规划!$AH$33:$AK$42,(特技天赋!C734-1)*2+特技天赋!D734,特技天赋!E734)</f>
        <v>61</v>
      </c>
      <c r="I734" s="32">
        <f>INDEX(数值规划!$N$32:$Y$231,(((C734-1)*2+(D734-1))*4+(E734-1))*5+F734+1,(INDEX($T$3:$AI$3,B734)-1)*3+1)</f>
        <v>36</v>
      </c>
      <c r="J734" s="32">
        <f>INDEX(数值规划!$N$32:$Y$231,(((C734-1)*2+(D734-1))*4+(E734-1))*5+F734+1,(INDEX($T$3:$AI$3,B734)-1)*3+2)</f>
        <v>23</v>
      </c>
      <c r="K734" s="32">
        <f>INDEX(数值规划!$N$32:$Y$231,(((C734-1)*2+(D734-1))*4+(E734-1))*5+F734+1,(INDEX($T$3:$AI$3,B734)-1)*3+3)</f>
        <v>9</v>
      </c>
      <c r="L734" s="32">
        <f t="shared" si="23"/>
        <v>5</v>
      </c>
      <c r="M734" s="32">
        <f>INDEX(数值规划!$AL$33:$AL$42,(特技天赋!C734-1)*2+特技天赋!D734)</f>
        <v>5</v>
      </c>
      <c r="N734" s="31">
        <v>3</v>
      </c>
      <c r="Q734" s="32">
        <f>IF(特技天赋!F734&gt;0,INDEX(数值规划!$F$32:$F$63,(特技天赋!E734-1)*4+特技天赋!F734),E734)</f>
        <v>3</v>
      </c>
    </row>
    <row r="735" spans="1:17" ht="16.5" x14ac:dyDescent="0.2">
      <c r="A735" s="31">
        <v>732</v>
      </c>
      <c r="B735" s="31">
        <v>6</v>
      </c>
      <c r="C735" s="31">
        <v>4</v>
      </c>
      <c r="D735" s="31">
        <v>1</v>
      </c>
      <c r="E735" s="31">
        <v>3</v>
      </c>
      <c r="F735" s="31">
        <v>1</v>
      </c>
      <c r="G735" s="31" t="str">
        <f t="shared" si="22"/>
        <v>狮子座技能3_1线3号天赋1级</v>
      </c>
      <c r="H735" s="32">
        <f>INDEX(数值规划!$AH$33:$AK$42,(特技天赋!C735-1)*2+特技天赋!D735,特技天赋!E735)</f>
        <v>61</v>
      </c>
      <c r="I735" s="32">
        <f>INDEX(数值规划!$N$32:$Y$231,(((C735-1)*2+(D735-1))*4+(E735-1))*5+F735+1,(INDEX($T$3:$AI$3,B735)-1)*3+1)</f>
        <v>44</v>
      </c>
      <c r="J735" s="32">
        <f>INDEX(数值规划!$N$32:$Y$231,(((C735-1)*2+(D735-1))*4+(E735-1))*5+F735+1,(INDEX($T$3:$AI$3,B735)-1)*3+2)</f>
        <v>28</v>
      </c>
      <c r="K735" s="32">
        <f>INDEX(数值规划!$N$32:$Y$231,(((C735-1)*2+(D735-1))*4+(E735-1))*5+F735+1,(INDEX($T$3:$AI$3,B735)-1)*3+3)</f>
        <v>11</v>
      </c>
      <c r="L735" s="32">
        <f t="shared" si="23"/>
        <v>5</v>
      </c>
      <c r="M735" s="32">
        <f>INDEX(数值规划!$AL$33:$AL$42,(特技天赋!C735-1)*2+特技天赋!D735)</f>
        <v>5</v>
      </c>
      <c r="N735" s="31">
        <v>29</v>
      </c>
      <c r="Q735" s="32">
        <f>IF(特技天赋!F735&gt;0,INDEX(数值规划!$F$32:$F$63,(特技天赋!E735-1)*4+特技天赋!F735),E735)</f>
        <v>29</v>
      </c>
    </row>
    <row r="736" spans="1:17" ht="16.5" x14ac:dyDescent="0.2">
      <c r="A736" s="31">
        <v>733</v>
      </c>
      <c r="B736" s="31">
        <v>6</v>
      </c>
      <c r="C736" s="31">
        <v>4</v>
      </c>
      <c r="D736" s="31">
        <v>1</v>
      </c>
      <c r="E736" s="31">
        <v>3</v>
      </c>
      <c r="F736" s="31">
        <v>2</v>
      </c>
      <c r="G736" s="31" t="str">
        <f t="shared" si="22"/>
        <v>狮子座技能3_1线3号天赋2级</v>
      </c>
      <c r="H736" s="32">
        <f>INDEX(数值规划!$AH$33:$AK$42,(特技天赋!C736-1)*2+特技天赋!D736,特技天赋!E736)</f>
        <v>61</v>
      </c>
      <c r="I736" s="32">
        <f>INDEX(数值规划!$N$32:$Y$231,(((C736-1)*2+(D736-1))*4+(E736-1))*5+F736+1,(INDEX($T$3:$AI$3,B736)-1)*3+1)</f>
        <v>52</v>
      </c>
      <c r="J736" s="32">
        <f>INDEX(数值规划!$N$32:$Y$231,(((C736-1)*2+(D736-1))*4+(E736-1))*5+F736+1,(INDEX($T$3:$AI$3,B736)-1)*3+2)</f>
        <v>33</v>
      </c>
      <c r="K736" s="32">
        <f>INDEX(数值规划!$N$32:$Y$231,(((C736-1)*2+(D736-1))*4+(E736-1))*5+F736+1,(INDEX($T$3:$AI$3,B736)-1)*3+3)</f>
        <v>13</v>
      </c>
      <c r="L736" s="32">
        <f t="shared" si="23"/>
        <v>5</v>
      </c>
      <c r="M736" s="32">
        <f>INDEX(数值规划!$AL$33:$AL$42,(特技天赋!C736-1)*2+特技天赋!D736)</f>
        <v>5</v>
      </c>
      <c r="N736" s="31">
        <v>43</v>
      </c>
      <c r="Q736" s="32">
        <f>IF(特技天赋!F736&gt;0,INDEX(数值规划!$F$32:$F$63,(特技天赋!E736-1)*4+特技天赋!F736),E736)</f>
        <v>43</v>
      </c>
    </row>
    <row r="737" spans="1:17" ht="16.5" x14ac:dyDescent="0.2">
      <c r="A737" s="31">
        <v>734</v>
      </c>
      <c r="B737" s="31">
        <v>6</v>
      </c>
      <c r="C737" s="31">
        <v>4</v>
      </c>
      <c r="D737" s="31">
        <v>1</v>
      </c>
      <c r="E737" s="31">
        <v>3</v>
      </c>
      <c r="F737" s="31">
        <v>3</v>
      </c>
      <c r="G737" s="31" t="str">
        <f t="shared" si="22"/>
        <v>狮子座技能3_1线3号天赋3级</v>
      </c>
      <c r="H737" s="32">
        <f>INDEX(数值规划!$AH$33:$AK$42,(特技天赋!C737-1)*2+特技天赋!D737,特技天赋!E737)</f>
        <v>61</v>
      </c>
      <c r="I737" s="32">
        <f>INDEX(数值规划!$N$32:$Y$231,(((C737-1)*2+(D737-1))*4+(E737-1))*5+F737+1,(INDEX($T$3:$AI$3,B737)-1)*3+1)</f>
        <v>60</v>
      </c>
      <c r="J737" s="32">
        <f>INDEX(数值规划!$N$32:$Y$231,(((C737-1)*2+(D737-1))*4+(E737-1))*5+F737+1,(INDEX($T$3:$AI$3,B737)-1)*3+2)</f>
        <v>38</v>
      </c>
      <c r="K737" s="32">
        <f>INDEX(数值规划!$N$32:$Y$231,(((C737-1)*2+(D737-1))*4+(E737-1))*5+F737+1,(INDEX($T$3:$AI$3,B737)-1)*3+3)</f>
        <v>15</v>
      </c>
      <c r="L737" s="32">
        <f t="shared" si="23"/>
        <v>5</v>
      </c>
      <c r="M737" s="32">
        <f>INDEX(数值规划!$AL$33:$AL$42,(特技天赋!C737-1)*2+特技天赋!D737)</f>
        <v>5</v>
      </c>
      <c r="N737" s="31">
        <v>58</v>
      </c>
      <c r="Q737" s="32">
        <f>IF(特技天赋!F737&gt;0,INDEX(数值规划!$F$32:$F$63,(特技天赋!E737-1)*4+特技天赋!F737),E737)</f>
        <v>58</v>
      </c>
    </row>
    <row r="738" spans="1:17" ht="16.5" x14ac:dyDescent="0.2">
      <c r="A738" s="31">
        <v>735</v>
      </c>
      <c r="B738" s="31">
        <v>6</v>
      </c>
      <c r="C738" s="31">
        <v>4</v>
      </c>
      <c r="D738" s="31">
        <v>1</v>
      </c>
      <c r="E738" s="31">
        <v>3</v>
      </c>
      <c r="F738" s="31">
        <v>4</v>
      </c>
      <c r="G738" s="31" t="str">
        <f t="shared" si="22"/>
        <v>狮子座技能3_1线3号天赋4级</v>
      </c>
      <c r="H738" s="32">
        <f>INDEX(数值规划!$AH$33:$AK$42,(特技天赋!C738-1)*2+特技天赋!D738,特技天赋!E738)</f>
        <v>61</v>
      </c>
      <c r="I738" s="32">
        <f>INDEX(数值规划!$N$32:$Y$231,(((C738-1)*2+(D738-1))*4+(E738-1))*5+F738+1,(INDEX($T$3:$AI$3,B738)-1)*3+1)</f>
        <v>68</v>
      </c>
      <c r="J738" s="32">
        <f>INDEX(数值规划!$N$32:$Y$231,(((C738-1)*2+(D738-1))*4+(E738-1))*5+F738+1,(INDEX($T$3:$AI$3,B738)-1)*3+2)</f>
        <v>43</v>
      </c>
      <c r="K738" s="32">
        <f>INDEX(数值规划!$N$32:$Y$231,(((C738-1)*2+(D738-1))*4+(E738-1))*5+F738+1,(INDEX($T$3:$AI$3,B738)-1)*3+3)</f>
        <v>17</v>
      </c>
      <c r="L738" s="32">
        <f t="shared" si="23"/>
        <v>5</v>
      </c>
      <c r="M738" s="32">
        <f>INDEX(数值规划!$AL$33:$AL$42,(特技天赋!C738-1)*2+特技天赋!D738)</f>
        <v>5</v>
      </c>
      <c r="N738" s="31">
        <v>87</v>
      </c>
      <c r="Q738" s="32">
        <f>IF(特技天赋!F738&gt;0,INDEX(数值规划!$F$32:$F$63,(特技天赋!E738-1)*4+特技天赋!F738),E738)</f>
        <v>87</v>
      </c>
    </row>
    <row r="739" spans="1:17" ht="16.5" x14ac:dyDescent="0.2">
      <c r="A739" s="31">
        <v>736</v>
      </c>
      <c r="B739" s="31">
        <v>6</v>
      </c>
      <c r="C739" s="31">
        <v>4</v>
      </c>
      <c r="D739" s="31">
        <v>1</v>
      </c>
      <c r="E739" s="31">
        <v>4</v>
      </c>
      <c r="F739" s="31">
        <v>0</v>
      </c>
      <c r="G739" s="31" t="str">
        <f t="shared" si="22"/>
        <v>狮子座技能3_1线4号天赋解锁</v>
      </c>
      <c r="H739" s="32">
        <f>INDEX(数值规划!$AH$33:$AK$42,(特技天赋!C739-1)*2+特技天赋!D739,特技天赋!E739)</f>
        <v>81</v>
      </c>
      <c r="I739" s="32">
        <f>INDEX(数值规划!$N$32:$Y$231,(((C739-1)*2+(D739-1))*4+(E739-1))*5+F739+1,(INDEX($T$3:$AI$3,B739)-1)*3+1)</f>
        <v>48</v>
      </c>
      <c r="J739" s="32">
        <f>INDEX(数值规划!$N$32:$Y$231,(((C739-1)*2+(D739-1))*4+(E739-1))*5+F739+1,(INDEX($T$3:$AI$3,B739)-1)*3+2)</f>
        <v>30</v>
      </c>
      <c r="K739" s="32">
        <f>INDEX(数值规划!$N$32:$Y$231,(((C739-1)*2+(D739-1))*4+(E739-1))*5+F739+1,(INDEX($T$3:$AI$3,B739)-1)*3+3)</f>
        <v>12</v>
      </c>
      <c r="L739" s="32">
        <f t="shared" si="23"/>
        <v>7</v>
      </c>
      <c r="M739" s="32">
        <f>INDEX(数值规划!$AL$33:$AL$42,(特技天赋!C739-1)*2+特技天赋!D739)</f>
        <v>5</v>
      </c>
      <c r="N739" s="31">
        <v>4</v>
      </c>
      <c r="Q739" s="32">
        <f>IF(特技天赋!F739&gt;0,INDEX(数值规划!$F$32:$F$63,(特技天赋!E739-1)*4+特技天赋!F739),E739)</f>
        <v>4</v>
      </c>
    </row>
    <row r="740" spans="1:17" ht="16.5" x14ac:dyDescent="0.2">
      <c r="A740" s="31">
        <v>737</v>
      </c>
      <c r="B740" s="31">
        <v>6</v>
      </c>
      <c r="C740" s="31">
        <v>4</v>
      </c>
      <c r="D740" s="31">
        <v>1</v>
      </c>
      <c r="E740" s="31">
        <v>4</v>
      </c>
      <c r="F740" s="31">
        <v>1</v>
      </c>
      <c r="G740" s="31" t="str">
        <f t="shared" si="22"/>
        <v>狮子座技能3_1线4号天赋1级</v>
      </c>
      <c r="H740" s="32">
        <f>INDEX(数值规划!$AH$33:$AK$42,(特技天赋!C740-1)*2+特技天赋!D740,特技天赋!E740)</f>
        <v>81</v>
      </c>
      <c r="I740" s="32">
        <f>INDEX(数值规划!$N$32:$Y$231,(((C740-1)*2+(D740-1))*4+(E740-1))*5+F740+1,(INDEX($T$3:$AI$3,B740)-1)*3+1)</f>
        <v>56</v>
      </c>
      <c r="J740" s="32">
        <f>INDEX(数值规划!$N$32:$Y$231,(((C740-1)*2+(D740-1))*4+(E740-1))*5+F740+1,(INDEX($T$3:$AI$3,B740)-1)*3+2)</f>
        <v>35</v>
      </c>
      <c r="K740" s="32">
        <f>INDEX(数值规划!$N$32:$Y$231,(((C740-1)*2+(D740-1))*4+(E740-1))*5+F740+1,(INDEX($T$3:$AI$3,B740)-1)*3+3)</f>
        <v>14</v>
      </c>
      <c r="L740" s="32">
        <f t="shared" si="23"/>
        <v>7</v>
      </c>
      <c r="M740" s="32">
        <f>INDEX(数值规划!$AL$33:$AL$42,(特技天赋!C740-1)*2+特技天赋!D740)</f>
        <v>5</v>
      </c>
      <c r="N740" s="31">
        <v>29</v>
      </c>
      <c r="Q740" s="32">
        <f>IF(特技天赋!F740&gt;0,INDEX(数值规划!$F$32:$F$63,(特技天赋!E740-1)*4+特技天赋!F740),E740)</f>
        <v>29</v>
      </c>
    </row>
    <row r="741" spans="1:17" ht="16.5" x14ac:dyDescent="0.2">
      <c r="A741" s="31">
        <v>738</v>
      </c>
      <c r="B741" s="31">
        <v>6</v>
      </c>
      <c r="C741" s="31">
        <v>4</v>
      </c>
      <c r="D741" s="31">
        <v>1</v>
      </c>
      <c r="E741" s="31">
        <v>4</v>
      </c>
      <c r="F741" s="31">
        <v>2</v>
      </c>
      <c r="G741" s="31" t="str">
        <f t="shared" si="22"/>
        <v>狮子座技能3_1线4号天赋2级</v>
      </c>
      <c r="H741" s="32">
        <f>INDEX(数值规划!$AH$33:$AK$42,(特技天赋!C741-1)*2+特技天赋!D741,特技天赋!E741)</f>
        <v>81</v>
      </c>
      <c r="I741" s="32">
        <f>INDEX(数值规划!$N$32:$Y$231,(((C741-1)*2+(D741-1))*4+(E741-1))*5+F741+1,(INDEX($T$3:$AI$3,B741)-1)*3+1)</f>
        <v>64</v>
      </c>
      <c r="J741" s="32">
        <f>INDEX(数值规划!$N$32:$Y$231,(((C741-1)*2+(D741-1))*4+(E741-1))*5+F741+1,(INDEX($T$3:$AI$3,B741)-1)*3+2)</f>
        <v>40</v>
      </c>
      <c r="K741" s="32">
        <f>INDEX(数值规划!$N$32:$Y$231,(((C741-1)*2+(D741-1))*4+(E741-1))*5+F741+1,(INDEX($T$3:$AI$3,B741)-1)*3+3)</f>
        <v>16</v>
      </c>
      <c r="L741" s="32">
        <f t="shared" si="23"/>
        <v>7</v>
      </c>
      <c r="M741" s="32">
        <f>INDEX(数值规划!$AL$33:$AL$42,(特技天赋!C741-1)*2+特技天赋!D741)</f>
        <v>5</v>
      </c>
      <c r="N741" s="31">
        <v>43</v>
      </c>
      <c r="Q741" s="32">
        <f>IF(特技天赋!F741&gt;0,INDEX(数值规划!$F$32:$F$63,(特技天赋!E741-1)*4+特技天赋!F741),E741)</f>
        <v>43</v>
      </c>
    </row>
    <row r="742" spans="1:17" ht="16.5" x14ac:dyDescent="0.2">
      <c r="A742" s="31">
        <v>739</v>
      </c>
      <c r="B742" s="31">
        <v>6</v>
      </c>
      <c r="C742" s="31">
        <v>4</v>
      </c>
      <c r="D742" s="31">
        <v>1</v>
      </c>
      <c r="E742" s="31">
        <v>4</v>
      </c>
      <c r="F742" s="31">
        <v>3</v>
      </c>
      <c r="G742" s="31" t="str">
        <f t="shared" si="22"/>
        <v>狮子座技能3_1线4号天赋3级</v>
      </c>
      <c r="H742" s="32">
        <f>INDEX(数值规划!$AH$33:$AK$42,(特技天赋!C742-1)*2+特技天赋!D742,特技天赋!E742)</f>
        <v>81</v>
      </c>
      <c r="I742" s="32">
        <f>INDEX(数值规划!$N$32:$Y$231,(((C742-1)*2+(D742-1))*4+(E742-1))*5+F742+1,(INDEX($T$3:$AI$3,B742)-1)*3+1)</f>
        <v>72</v>
      </c>
      <c r="J742" s="32">
        <f>INDEX(数值规划!$N$32:$Y$231,(((C742-1)*2+(D742-1))*4+(E742-1))*5+F742+1,(INDEX($T$3:$AI$3,B742)-1)*3+2)</f>
        <v>45</v>
      </c>
      <c r="K742" s="32">
        <f>INDEX(数值规划!$N$32:$Y$231,(((C742-1)*2+(D742-1))*4+(E742-1))*5+F742+1,(INDEX($T$3:$AI$3,B742)-1)*3+3)</f>
        <v>18</v>
      </c>
      <c r="L742" s="32">
        <f t="shared" si="23"/>
        <v>7</v>
      </c>
      <c r="M742" s="32">
        <f>INDEX(数值规划!$AL$33:$AL$42,(特技天赋!C742-1)*2+特技天赋!D742)</f>
        <v>5</v>
      </c>
      <c r="N742" s="31">
        <v>58</v>
      </c>
      <c r="Q742" s="32">
        <f>IF(特技天赋!F742&gt;0,INDEX(数值规划!$F$32:$F$63,(特技天赋!E742-1)*4+特技天赋!F742),E742)</f>
        <v>58</v>
      </c>
    </row>
    <row r="743" spans="1:17" ht="16.5" x14ac:dyDescent="0.2">
      <c r="A743" s="31">
        <v>740</v>
      </c>
      <c r="B743" s="31">
        <v>6</v>
      </c>
      <c r="C743" s="31">
        <v>4</v>
      </c>
      <c r="D743" s="31">
        <v>1</v>
      </c>
      <c r="E743" s="31">
        <v>4</v>
      </c>
      <c r="F743" s="31">
        <v>4</v>
      </c>
      <c r="G743" s="31" t="str">
        <f t="shared" si="22"/>
        <v>狮子座技能3_1线4号天赋4级</v>
      </c>
      <c r="H743" s="32">
        <f>INDEX(数值规划!$AH$33:$AK$42,(特技天赋!C743-1)*2+特技天赋!D743,特技天赋!E743)</f>
        <v>81</v>
      </c>
      <c r="I743" s="32">
        <f>INDEX(数值规划!$N$32:$Y$231,(((C743-1)*2+(D743-1))*4+(E743-1))*5+F743+1,(INDEX($T$3:$AI$3,B743)-1)*3+1)</f>
        <v>80</v>
      </c>
      <c r="J743" s="32">
        <f>INDEX(数值规划!$N$32:$Y$231,(((C743-1)*2+(D743-1))*4+(E743-1))*5+F743+1,(INDEX($T$3:$AI$3,B743)-1)*3+2)</f>
        <v>50</v>
      </c>
      <c r="K743" s="32">
        <f>INDEX(数值规划!$N$32:$Y$231,(((C743-1)*2+(D743-1))*4+(E743-1))*5+F743+1,(INDEX($T$3:$AI$3,B743)-1)*3+3)</f>
        <v>20</v>
      </c>
      <c r="L743" s="32">
        <f t="shared" si="23"/>
        <v>7</v>
      </c>
      <c r="M743" s="32">
        <f>INDEX(数值规划!$AL$33:$AL$42,(特技天赋!C743-1)*2+特技天赋!D743)</f>
        <v>5</v>
      </c>
      <c r="N743" s="31">
        <v>87</v>
      </c>
      <c r="Q743" s="32">
        <f>IF(特技天赋!F743&gt;0,INDEX(数值规划!$F$32:$F$63,(特技天赋!E743-1)*4+特技天赋!F743),E743)</f>
        <v>87</v>
      </c>
    </row>
    <row r="744" spans="1:17" ht="16.5" x14ac:dyDescent="0.2">
      <c r="A744" s="31">
        <v>741</v>
      </c>
      <c r="B744" s="31">
        <v>6</v>
      </c>
      <c r="C744" s="31">
        <v>4</v>
      </c>
      <c r="D744" s="31">
        <v>2</v>
      </c>
      <c r="E744" s="31">
        <v>1</v>
      </c>
      <c r="F744" s="31">
        <v>0</v>
      </c>
      <c r="G744" s="31" t="str">
        <f t="shared" si="22"/>
        <v>狮子座技能3_2线1号天赋解锁</v>
      </c>
      <c r="H744" s="32">
        <f>INDEX(数值规划!$AH$33:$AK$42,(特技天赋!C744-1)*2+特技天赋!D744,特技天赋!E744)</f>
        <v>31</v>
      </c>
      <c r="I744" s="32">
        <f>INDEX(数值规划!$N$32:$Y$231,(((C744-1)*2+(D744-1))*4+(E744-1))*5+F744+1,(INDEX($T$3:$AI$3,B744)-1)*3+1)</f>
        <v>0</v>
      </c>
      <c r="J744" s="32">
        <f>INDEX(数值规划!$N$32:$Y$231,(((C744-1)*2+(D744-1))*4+(E744-1))*5+F744+1,(INDEX($T$3:$AI$3,B744)-1)*3+2)</f>
        <v>10</v>
      </c>
      <c r="K744" s="32">
        <f>INDEX(数值规划!$N$32:$Y$231,(((C744-1)*2+(D744-1))*4+(E744-1))*5+F744+1,(INDEX($T$3:$AI$3,B744)-1)*3+3)</f>
        <v>20</v>
      </c>
      <c r="L744" s="32">
        <f t="shared" si="23"/>
        <v>2</v>
      </c>
      <c r="M744" s="32">
        <f>INDEX(数值规划!$AL$33:$AL$42,(特技天赋!C744-1)*2+特技天赋!D744)</f>
        <v>6</v>
      </c>
      <c r="N744" s="31">
        <v>1</v>
      </c>
      <c r="Q744" s="32">
        <f>IF(特技天赋!F744&gt;0,INDEX(数值规划!$F$32:$F$63,(特技天赋!E744-1)*4+特技天赋!F744),E744)</f>
        <v>1</v>
      </c>
    </row>
    <row r="745" spans="1:17" ht="16.5" x14ac:dyDescent="0.2">
      <c r="A745" s="31">
        <v>742</v>
      </c>
      <c r="B745" s="31">
        <v>6</v>
      </c>
      <c r="C745" s="31">
        <v>4</v>
      </c>
      <c r="D745" s="31">
        <v>2</v>
      </c>
      <c r="E745" s="31">
        <v>1</v>
      </c>
      <c r="F745" s="31">
        <v>1</v>
      </c>
      <c r="G745" s="31" t="str">
        <f t="shared" si="22"/>
        <v>狮子座技能3_2线1号天赋1级</v>
      </c>
      <c r="H745" s="32">
        <f>INDEX(数值规划!$AH$33:$AK$42,(特技天赋!C745-1)*2+特技天赋!D745,特技天赋!E745)</f>
        <v>31</v>
      </c>
      <c r="I745" s="32">
        <f>INDEX(数值规划!$N$32:$Y$231,(((C745-1)*2+(D745-1))*4+(E745-1))*5+F745+1,(INDEX($T$3:$AI$3,B745)-1)*3+1)</f>
        <v>0</v>
      </c>
      <c r="J745" s="32">
        <f>INDEX(数值规划!$N$32:$Y$231,(((C745-1)*2+(D745-1))*4+(E745-1))*5+F745+1,(INDEX($T$3:$AI$3,B745)-1)*3+2)</f>
        <v>15</v>
      </c>
      <c r="K745" s="32">
        <f>INDEX(数值规划!$N$32:$Y$231,(((C745-1)*2+(D745-1))*4+(E745-1))*5+F745+1,(INDEX($T$3:$AI$3,B745)-1)*3+3)</f>
        <v>30</v>
      </c>
      <c r="L745" s="32">
        <f t="shared" si="23"/>
        <v>2</v>
      </c>
      <c r="M745" s="32">
        <f>INDEX(数值规划!$AL$33:$AL$42,(特技天赋!C745-1)*2+特技天赋!D745)</f>
        <v>6</v>
      </c>
      <c r="N745" s="31">
        <v>19</v>
      </c>
      <c r="Q745" s="32">
        <f>IF(特技天赋!F745&gt;0,INDEX(数值规划!$F$32:$F$63,(特技天赋!E745-1)*4+特技天赋!F745),E745)</f>
        <v>19</v>
      </c>
    </row>
    <row r="746" spans="1:17" ht="16.5" x14ac:dyDescent="0.2">
      <c r="A746" s="31">
        <v>743</v>
      </c>
      <c r="B746" s="31">
        <v>6</v>
      </c>
      <c r="C746" s="31">
        <v>4</v>
      </c>
      <c r="D746" s="31">
        <v>2</v>
      </c>
      <c r="E746" s="31">
        <v>1</v>
      </c>
      <c r="F746" s="31">
        <v>2</v>
      </c>
      <c r="G746" s="31" t="str">
        <f t="shared" si="22"/>
        <v>狮子座技能3_2线1号天赋2级</v>
      </c>
      <c r="H746" s="32">
        <f>INDEX(数值规划!$AH$33:$AK$42,(特技天赋!C746-1)*2+特技天赋!D746,特技天赋!E746)</f>
        <v>31</v>
      </c>
      <c r="I746" s="32">
        <f>INDEX(数值规划!$N$32:$Y$231,(((C746-1)*2+(D746-1))*4+(E746-1))*5+F746+1,(INDEX($T$3:$AI$3,B746)-1)*3+1)</f>
        <v>0</v>
      </c>
      <c r="J746" s="32">
        <f>INDEX(数值规划!$N$32:$Y$231,(((C746-1)*2+(D746-1))*4+(E746-1))*5+F746+1,(INDEX($T$3:$AI$3,B746)-1)*3+2)</f>
        <v>20</v>
      </c>
      <c r="K746" s="32">
        <f>INDEX(数值规划!$N$32:$Y$231,(((C746-1)*2+(D746-1))*4+(E746-1))*5+F746+1,(INDEX($T$3:$AI$3,B746)-1)*3+3)</f>
        <v>40</v>
      </c>
      <c r="L746" s="32">
        <f t="shared" si="23"/>
        <v>2</v>
      </c>
      <c r="M746" s="32">
        <f>INDEX(数值规划!$AL$33:$AL$42,(特技天赋!C746-1)*2+特技天赋!D746)</f>
        <v>6</v>
      </c>
      <c r="N746" s="31">
        <v>29</v>
      </c>
      <c r="Q746" s="32">
        <f>IF(特技天赋!F746&gt;0,INDEX(数值规划!$F$32:$F$63,(特技天赋!E746-1)*4+特技天赋!F746),E746)</f>
        <v>29</v>
      </c>
    </row>
    <row r="747" spans="1:17" ht="16.5" x14ac:dyDescent="0.2">
      <c r="A747" s="31">
        <v>744</v>
      </c>
      <c r="B747" s="31">
        <v>6</v>
      </c>
      <c r="C747" s="31">
        <v>4</v>
      </c>
      <c r="D747" s="31">
        <v>2</v>
      </c>
      <c r="E747" s="31">
        <v>1</v>
      </c>
      <c r="F747" s="31">
        <v>3</v>
      </c>
      <c r="G747" s="31" t="str">
        <f t="shared" si="22"/>
        <v>狮子座技能3_2线1号天赋3级</v>
      </c>
      <c r="H747" s="32">
        <f>INDEX(数值规划!$AH$33:$AK$42,(特技天赋!C747-1)*2+特技天赋!D747,特技天赋!E747)</f>
        <v>31</v>
      </c>
      <c r="I747" s="32">
        <f>INDEX(数值规划!$N$32:$Y$231,(((C747-1)*2+(D747-1))*4+(E747-1))*5+F747+1,(INDEX($T$3:$AI$3,B747)-1)*3+1)</f>
        <v>0</v>
      </c>
      <c r="J747" s="32">
        <f>INDEX(数值规划!$N$32:$Y$231,(((C747-1)*2+(D747-1))*4+(E747-1))*5+F747+1,(INDEX($T$3:$AI$3,B747)-1)*3+2)</f>
        <v>25</v>
      </c>
      <c r="K747" s="32">
        <f>INDEX(数值规划!$N$32:$Y$231,(((C747-1)*2+(D747-1))*4+(E747-1))*5+F747+1,(INDEX($T$3:$AI$3,B747)-1)*3+3)</f>
        <v>50</v>
      </c>
      <c r="L747" s="32">
        <f t="shared" si="23"/>
        <v>2</v>
      </c>
      <c r="M747" s="32">
        <f>INDEX(数值规划!$AL$33:$AL$42,(特技天赋!C747-1)*2+特技天赋!D747)</f>
        <v>6</v>
      </c>
      <c r="N747" s="31">
        <v>38</v>
      </c>
      <c r="Q747" s="32">
        <f>IF(特技天赋!F747&gt;0,INDEX(数值规划!$F$32:$F$63,(特技天赋!E747-1)*4+特技天赋!F747),E747)</f>
        <v>38</v>
      </c>
    </row>
    <row r="748" spans="1:17" ht="16.5" x14ac:dyDescent="0.2">
      <c r="A748" s="31">
        <v>745</v>
      </c>
      <c r="B748" s="31">
        <v>6</v>
      </c>
      <c r="C748" s="31">
        <v>4</v>
      </c>
      <c r="D748" s="31">
        <v>2</v>
      </c>
      <c r="E748" s="31">
        <v>1</v>
      </c>
      <c r="F748" s="31">
        <v>4</v>
      </c>
      <c r="G748" s="31" t="str">
        <f t="shared" si="22"/>
        <v>狮子座技能3_2线1号天赋4级</v>
      </c>
      <c r="H748" s="32">
        <f>INDEX(数值规划!$AH$33:$AK$42,(特技天赋!C748-1)*2+特技天赋!D748,特技天赋!E748)</f>
        <v>31</v>
      </c>
      <c r="I748" s="32">
        <f>INDEX(数值规划!$N$32:$Y$231,(((C748-1)*2+(D748-1))*4+(E748-1))*5+F748+1,(INDEX($T$3:$AI$3,B748)-1)*3+1)</f>
        <v>0</v>
      </c>
      <c r="J748" s="32">
        <f>INDEX(数值规划!$N$32:$Y$231,(((C748-1)*2+(D748-1))*4+(E748-1))*5+F748+1,(INDEX($T$3:$AI$3,B748)-1)*3+2)</f>
        <v>30</v>
      </c>
      <c r="K748" s="32">
        <f>INDEX(数值规划!$N$32:$Y$231,(((C748-1)*2+(D748-1))*4+(E748-1))*5+F748+1,(INDEX($T$3:$AI$3,B748)-1)*3+3)</f>
        <v>60</v>
      </c>
      <c r="L748" s="32">
        <f t="shared" si="23"/>
        <v>2</v>
      </c>
      <c r="M748" s="32">
        <f>INDEX(数值规划!$AL$33:$AL$42,(特技天赋!C748-1)*2+特技天赋!D748)</f>
        <v>6</v>
      </c>
      <c r="N748" s="31">
        <v>58</v>
      </c>
      <c r="Q748" s="32">
        <f>IF(特技天赋!F748&gt;0,INDEX(数值规划!$F$32:$F$63,(特技天赋!E748-1)*4+特技天赋!F748),E748)</f>
        <v>58</v>
      </c>
    </row>
    <row r="749" spans="1:17" ht="16.5" x14ac:dyDescent="0.2">
      <c r="A749" s="31">
        <v>746</v>
      </c>
      <c r="B749" s="31">
        <v>6</v>
      </c>
      <c r="C749" s="31">
        <v>4</v>
      </c>
      <c r="D749" s="31">
        <v>2</v>
      </c>
      <c r="E749" s="31">
        <v>2</v>
      </c>
      <c r="F749" s="31">
        <v>0</v>
      </c>
      <c r="G749" s="31" t="str">
        <f t="shared" si="22"/>
        <v>狮子座技能3_2线2号天赋解锁</v>
      </c>
      <c r="H749" s="32">
        <f>INDEX(数值规划!$AH$33:$AK$42,(特技天赋!C749-1)*2+特技天赋!D749,特技天赋!E749)</f>
        <v>51</v>
      </c>
      <c r="I749" s="32">
        <f>INDEX(数值规划!$N$32:$Y$231,(((C749-1)*2+(D749-1))*4+(E749-1))*5+F749+1,(INDEX($T$3:$AI$3,B749)-1)*3+1)</f>
        <v>0</v>
      </c>
      <c r="J749" s="32">
        <f>INDEX(数值规划!$N$32:$Y$231,(((C749-1)*2+(D749-1))*4+(E749-1))*5+F749+1,(INDEX($T$3:$AI$3,B749)-1)*3+2)</f>
        <v>15</v>
      </c>
      <c r="K749" s="32">
        <f>INDEX(数值规划!$N$32:$Y$231,(((C749-1)*2+(D749-1))*4+(E749-1))*5+F749+1,(INDEX($T$3:$AI$3,B749)-1)*3+3)</f>
        <v>30</v>
      </c>
      <c r="L749" s="32">
        <f t="shared" si="23"/>
        <v>4</v>
      </c>
      <c r="M749" s="32">
        <f>INDEX(数值规划!$AL$33:$AL$42,(特技天赋!C749-1)*2+特技天赋!D749)</f>
        <v>6</v>
      </c>
      <c r="N749" s="31">
        <v>2</v>
      </c>
      <c r="Q749" s="32">
        <f>IF(特技天赋!F749&gt;0,INDEX(数值规划!$F$32:$F$63,(特技天赋!E749-1)*4+特技天赋!F749),E749)</f>
        <v>2</v>
      </c>
    </row>
    <row r="750" spans="1:17" ht="16.5" x14ac:dyDescent="0.2">
      <c r="A750" s="31">
        <v>747</v>
      </c>
      <c r="B750" s="31">
        <v>6</v>
      </c>
      <c r="C750" s="31">
        <v>4</v>
      </c>
      <c r="D750" s="31">
        <v>2</v>
      </c>
      <c r="E750" s="31">
        <v>2</v>
      </c>
      <c r="F750" s="31">
        <v>1</v>
      </c>
      <c r="G750" s="31" t="str">
        <f t="shared" si="22"/>
        <v>狮子座技能3_2线2号天赋1级</v>
      </c>
      <c r="H750" s="32">
        <f>INDEX(数值规划!$AH$33:$AK$42,(特技天赋!C750-1)*2+特技天赋!D750,特技天赋!E750)</f>
        <v>51</v>
      </c>
      <c r="I750" s="32">
        <f>INDEX(数值规划!$N$32:$Y$231,(((C750-1)*2+(D750-1))*4+(E750-1))*5+F750+1,(INDEX($T$3:$AI$3,B750)-1)*3+1)</f>
        <v>0</v>
      </c>
      <c r="J750" s="32">
        <f>INDEX(数值规划!$N$32:$Y$231,(((C750-1)*2+(D750-1))*4+(E750-1))*5+F750+1,(INDEX($T$3:$AI$3,B750)-1)*3+2)</f>
        <v>20</v>
      </c>
      <c r="K750" s="32">
        <f>INDEX(数值规划!$N$32:$Y$231,(((C750-1)*2+(D750-1))*4+(E750-1))*5+F750+1,(INDEX($T$3:$AI$3,B750)-1)*3+3)</f>
        <v>40</v>
      </c>
      <c r="L750" s="32">
        <f t="shared" si="23"/>
        <v>4</v>
      </c>
      <c r="M750" s="32">
        <f>INDEX(数值规划!$AL$33:$AL$42,(特技天赋!C750-1)*2+特技天赋!D750)</f>
        <v>6</v>
      </c>
      <c r="N750" s="31">
        <v>24</v>
      </c>
      <c r="Q750" s="32">
        <f>IF(特技天赋!F750&gt;0,INDEX(数值规划!$F$32:$F$63,(特技天赋!E750-1)*4+特技天赋!F750),E750)</f>
        <v>24</v>
      </c>
    </row>
    <row r="751" spans="1:17" ht="16.5" x14ac:dyDescent="0.2">
      <c r="A751" s="31">
        <v>748</v>
      </c>
      <c r="B751" s="31">
        <v>6</v>
      </c>
      <c r="C751" s="31">
        <v>4</v>
      </c>
      <c r="D751" s="31">
        <v>2</v>
      </c>
      <c r="E751" s="31">
        <v>2</v>
      </c>
      <c r="F751" s="31">
        <v>2</v>
      </c>
      <c r="G751" s="31" t="str">
        <f t="shared" si="22"/>
        <v>狮子座技能3_2线2号天赋2级</v>
      </c>
      <c r="H751" s="32">
        <f>INDEX(数值规划!$AH$33:$AK$42,(特技天赋!C751-1)*2+特技天赋!D751,特技天赋!E751)</f>
        <v>51</v>
      </c>
      <c r="I751" s="32">
        <f>INDEX(数值规划!$N$32:$Y$231,(((C751-1)*2+(D751-1))*4+(E751-1))*5+F751+1,(INDEX($T$3:$AI$3,B751)-1)*3+1)</f>
        <v>0</v>
      </c>
      <c r="J751" s="32">
        <f>INDEX(数值规划!$N$32:$Y$231,(((C751-1)*2+(D751-1))*4+(E751-1))*5+F751+1,(INDEX($T$3:$AI$3,B751)-1)*3+2)</f>
        <v>25</v>
      </c>
      <c r="K751" s="32">
        <f>INDEX(数值规划!$N$32:$Y$231,(((C751-1)*2+(D751-1))*4+(E751-1))*5+F751+1,(INDEX($T$3:$AI$3,B751)-1)*3+3)</f>
        <v>50</v>
      </c>
      <c r="L751" s="32">
        <f t="shared" si="23"/>
        <v>4</v>
      </c>
      <c r="M751" s="32">
        <f>INDEX(数值规划!$AL$33:$AL$42,(特技天赋!C751-1)*2+特技天赋!D751)</f>
        <v>6</v>
      </c>
      <c r="N751" s="31">
        <v>36</v>
      </c>
      <c r="Q751" s="32">
        <f>IF(特技天赋!F751&gt;0,INDEX(数值规划!$F$32:$F$63,(特技天赋!E751-1)*4+特技天赋!F751),E751)</f>
        <v>36</v>
      </c>
    </row>
    <row r="752" spans="1:17" ht="16.5" x14ac:dyDescent="0.2">
      <c r="A752" s="31">
        <v>749</v>
      </c>
      <c r="B752" s="31">
        <v>6</v>
      </c>
      <c r="C752" s="31">
        <v>4</v>
      </c>
      <c r="D752" s="31">
        <v>2</v>
      </c>
      <c r="E752" s="31">
        <v>2</v>
      </c>
      <c r="F752" s="31">
        <v>3</v>
      </c>
      <c r="G752" s="31" t="str">
        <f t="shared" si="22"/>
        <v>狮子座技能3_2线2号天赋3级</v>
      </c>
      <c r="H752" s="32">
        <f>INDEX(数值规划!$AH$33:$AK$42,(特技天赋!C752-1)*2+特技天赋!D752,特技天赋!E752)</f>
        <v>51</v>
      </c>
      <c r="I752" s="32">
        <f>INDEX(数值规划!$N$32:$Y$231,(((C752-1)*2+(D752-1))*4+(E752-1))*5+F752+1,(INDEX($T$3:$AI$3,B752)-1)*3+1)</f>
        <v>0</v>
      </c>
      <c r="J752" s="32">
        <f>INDEX(数值规划!$N$32:$Y$231,(((C752-1)*2+(D752-1))*4+(E752-1))*5+F752+1,(INDEX($T$3:$AI$3,B752)-1)*3+2)</f>
        <v>30</v>
      </c>
      <c r="K752" s="32">
        <f>INDEX(数值规划!$N$32:$Y$231,(((C752-1)*2+(D752-1))*4+(E752-1))*5+F752+1,(INDEX($T$3:$AI$3,B752)-1)*3+3)</f>
        <v>60</v>
      </c>
      <c r="L752" s="32">
        <f t="shared" si="23"/>
        <v>4</v>
      </c>
      <c r="M752" s="32">
        <f>INDEX(数值规划!$AL$33:$AL$42,(特技天赋!C752-1)*2+特技天赋!D752)</f>
        <v>6</v>
      </c>
      <c r="N752" s="31">
        <v>48</v>
      </c>
      <c r="Q752" s="32">
        <f>IF(特技天赋!F752&gt;0,INDEX(数值规划!$F$32:$F$63,(特技天赋!E752-1)*4+特技天赋!F752),E752)</f>
        <v>48</v>
      </c>
    </row>
    <row r="753" spans="1:17" ht="16.5" x14ac:dyDescent="0.2">
      <c r="A753" s="31">
        <v>750</v>
      </c>
      <c r="B753" s="31">
        <v>6</v>
      </c>
      <c r="C753" s="31">
        <v>4</v>
      </c>
      <c r="D753" s="31">
        <v>2</v>
      </c>
      <c r="E753" s="31">
        <v>2</v>
      </c>
      <c r="F753" s="31">
        <v>4</v>
      </c>
      <c r="G753" s="31" t="str">
        <f t="shared" si="22"/>
        <v>狮子座技能3_2线2号天赋4级</v>
      </c>
      <c r="H753" s="32">
        <f>INDEX(数值规划!$AH$33:$AK$42,(特技天赋!C753-1)*2+特技天赋!D753,特技天赋!E753)</f>
        <v>51</v>
      </c>
      <c r="I753" s="32">
        <f>INDEX(数值规划!$N$32:$Y$231,(((C753-1)*2+(D753-1))*4+(E753-1))*5+F753+1,(INDEX($T$3:$AI$3,B753)-1)*3+1)</f>
        <v>0</v>
      </c>
      <c r="J753" s="32">
        <f>INDEX(数值规划!$N$32:$Y$231,(((C753-1)*2+(D753-1))*4+(E753-1))*5+F753+1,(INDEX($T$3:$AI$3,B753)-1)*3+2)</f>
        <v>35</v>
      </c>
      <c r="K753" s="32">
        <f>INDEX(数值规划!$N$32:$Y$231,(((C753-1)*2+(D753-1))*4+(E753-1))*5+F753+1,(INDEX($T$3:$AI$3,B753)-1)*3+3)</f>
        <v>70</v>
      </c>
      <c r="L753" s="32">
        <f t="shared" si="23"/>
        <v>4</v>
      </c>
      <c r="M753" s="32">
        <f>INDEX(数值规划!$AL$33:$AL$42,(特技天赋!C753-1)*2+特技天赋!D753)</f>
        <v>6</v>
      </c>
      <c r="N753" s="31">
        <v>72</v>
      </c>
      <c r="Q753" s="32">
        <f>IF(特技天赋!F753&gt;0,INDEX(数值规划!$F$32:$F$63,(特技天赋!E753-1)*4+特技天赋!F753),E753)</f>
        <v>72</v>
      </c>
    </row>
    <row r="754" spans="1:17" ht="16.5" x14ac:dyDescent="0.2">
      <c r="A754" s="31">
        <v>751</v>
      </c>
      <c r="B754" s="31">
        <v>6</v>
      </c>
      <c r="C754" s="31">
        <v>4</v>
      </c>
      <c r="D754" s="31">
        <v>2</v>
      </c>
      <c r="E754" s="31">
        <v>3</v>
      </c>
      <c r="F754" s="31">
        <v>0</v>
      </c>
      <c r="G754" s="31" t="str">
        <f t="shared" si="22"/>
        <v>狮子座技能3_2线3号天赋解锁</v>
      </c>
      <c r="H754" s="32">
        <f>INDEX(数值规划!$AH$33:$AK$42,(特技天赋!C754-1)*2+特技天赋!D754,特技天赋!E754)</f>
        <v>71</v>
      </c>
      <c r="I754" s="32">
        <f>INDEX(数值规划!$N$32:$Y$231,(((C754-1)*2+(D754-1))*4+(E754-1))*5+F754+1,(INDEX($T$3:$AI$3,B754)-1)*3+1)</f>
        <v>0</v>
      </c>
      <c r="J754" s="32">
        <f>INDEX(数值规划!$N$32:$Y$231,(((C754-1)*2+(D754-1))*4+(E754-1))*5+F754+1,(INDEX($T$3:$AI$3,B754)-1)*3+2)</f>
        <v>23</v>
      </c>
      <c r="K754" s="32">
        <f>INDEX(数值规划!$N$32:$Y$231,(((C754-1)*2+(D754-1))*4+(E754-1))*5+F754+1,(INDEX($T$3:$AI$3,B754)-1)*3+3)</f>
        <v>45</v>
      </c>
      <c r="L754" s="32">
        <f t="shared" si="23"/>
        <v>6</v>
      </c>
      <c r="M754" s="32">
        <f>INDEX(数值规划!$AL$33:$AL$42,(特技天赋!C754-1)*2+特技天赋!D754)</f>
        <v>6</v>
      </c>
      <c r="N754" s="31">
        <v>3</v>
      </c>
      <c r="Q754" s="32">
        <f>IF(特技天赋!F754&gt;0,INDEX(数值规划!$F$32:$F$63,(特技天赋!E754-1)*4+特技天赋!F754),E754)</f>
        <v>3</v>
      </c>
    </row>
    <row r="755" spans="1:17" ht="16.5" x14ac:dyDescent="0.2">
      <c r="A755" s="31">
        <v>752</v>
      </c>
      <c r="B755" s="31">
        <v>6</v>
      </c>
      <c r="C755" s="31">
        <v>4</v>
      </c>
      <c r="D755" s="31">
        <v>2</v>
      </c>
      <c r="E755" s="31">
        <v>3</v>
      </c>
      <c r="F755" s="31">
        <v>1</v>
      </c>
      <c r="G755" s="31" t="str">
        <f t="shared" si="22"/>
        <v>狮子座技能3_2线3号天赋1级</v>
      </c>
      <c r="H755" s="32">
        <f>INDEX(数值规划!$AH$33:$AK$42,(特技天赋!C755-1)*2+特技天赋!D755,特技天赋!E755)</f>
        <v>71</v>
      </c>
      <c r="I755" s="32">
        <f>INDEX(数值规划!$N$32:$Y$231,(((C755-1)*2+(D755-1))*4+(E755-1))*5+F755+1,(INDEX($T$3:$AI$3,B755)-1)*3+1)</f>
        <v>0</v>
      </c>
      <c r="J755" s="32">
        <f>INDEX(数值规划!$N$32:$Y$231,(((C755-1)*2+(D755-1))*4+(E755-1))*5+F755+1,(INDEX($T$3:$AI$3,B755)-1)*3+2)</f>
        <v>28</v>
      </c>
      <c r="K755" s="32">
        <f>INDEX(数值规划!$N$32:$Y$231,(((C755-1)*2+(D755-1))*4+(E755-1))*5+F755+1,(INDEX($T$3:$AI$3,B755)-1)*3+3)</f>
        <v>55</v>
      </c>
      <c r="L755" s="32">
        <f t="shared" si="23"/>
        <v>6</v>
      </c>
      <c r="M755" s="32">
        <f>INDEX(数值规划!$AL$33:$AL$42,(特技天赋!C755-1)*2+特技天赋!D755)</f>
        <v>6</v>
      </c>
      <c r="N755" s="31">
        <v>29</v>
      </c>
      <c r="Q755" s="32">
        <f>IF(特技天赋!F755&gt;0,INDEX(数值规划!$F$32:$F$63,(特技天赋!E755-1)*4+特技天赋!F755),E755)</f>
        <v>29</v>
      </c>
    </row>
    <row r="756" spans="1:17" ht="16.5" x14ac:dyDescent="0.2">
      <c r="A756" s="31">
        <v>753</v>
      </c>
      <c r="B756" s="31">
        <v>6</v>
      </c>
      <c r="C756" s="31">
        <v>4</v>
      </c>
      <c r="D756" s="31">
        <v>2</v>
      </c>
      <c r="E756" s="31">
        <v>3</v>
      </c>
      <c r="F756" s="31">
        <v>2</v>
      </c>
      <c r="G756" s="31" t="str">
        <f t="shared" si="22"/>
        <v>狮子座技能3_2线3号天赋2级</v>
      </c>
      <c r="H756" s="32">
        <f>INDEX(数值规划!$AH$33:$AK$42,(特技天赋!C756-1)*2+特技天赋!D756,特技天赋!E756)</f>
        <v>71</v>
      </c>
      <c r="I756" s="32">
        <f>INDEX(数值规划!$N$32:$Y$231,(((C756-1)*2+(D756-1))*4+(E756-1))*5+F756+1,(INDEX($T$3:$AI$3,B756)-1)*3+1)</f>
        <v>0</v>
      </c>
      <c r="J756" s="32">
        <f>INDEX(数值规划!$N$32:$Y$231,(((C756-1)*2+(D756-1))*4+(E756-1))*5+F756+1,(INDEX($T$3:$AI$3,B756)-1)*3+2)</f>
        <v>33</v>
      </c>
      <c r="K756" s="32">
        <f>INDEX(数值规划!$N$32:$Y$231,(((C756-1)*2+(D756-1))*4+(E756-1))*5+F756+1,(INDEX($T$3:$AI$3,B756)-1)*3+3)</f>
        <v>65</v>
      </c>
      <c r="L756" s="32">
        <f t="shared" si="23"/>
        <v>6</v>
      </c>
      <c r="M756" s="32">
        <f>INDEX(数值规划!$AL$33:$AL$42,(特技天赋!C756-1)*2+特技天赋!D756)</f>
        <v>6</v>
      </c>
      <c r="N756" s="31">
        <v>43</v>
      </c>
      <c r="Q756" s="32">
        <f>IF(特技天赋!F756&gt;0,INDEX(数值规划!$F$32:$F$63,(特技天赋!E756-1)*4+特技天赋!F756),E756)</f>
        <v>43</v>
      </c>
    </row>
    <row r="757" spans="1:17" ht="16.5" x14ac:dyDescent="0.2">
      <c r="A757" s="31">
        <v>754</v>
      </c>
      <c r="B757" s="31">
        <v>6</v>
      </c>
      <c r="C757" s="31">
        <v>4</v>
      </c>
      <c r="D757" s="31">
        <v>2</v>
      </c>
      <c r="E757" s="31">
        <v>3</v>
      </c>
      <c r="F757" s="31">
        <v>3</v>
      </c>
      <c r="G757" s="31" t="str">
        <f t="shared" si="22"/>
        <v>狮子座技能3_2线3号天赋3级</v>
      </c>
      <c r="H757" s="32">
        <f>INDEX(数值规划!$AH$33:$AK$42,(特技天赋!C757-1)*2+特技天赋!D757,特技天赋!E757)</f>
        <v>71</v>
      </c>
      <c r="I757" s="32">
        <f>INDEX(数值规划!$N$32:$Y$231,(((C757-1)*2+(D757-1))*4+(E757-1))*5+F757+1,(INDEX($T$3:$AI$3,B757)-1)*3+1)</f>
        <v>0</v>
      </c>
      <c r="J757" s="32">
        <f>INDEX(数值规划!$N$32:$Y$231,(((C757-1)*2+(D757-1))*4+(E757-1))*5+F757+1,(INDEX($T$3:$AI$3,B757)-1)*3+2)</f>
        <v>38</v>
      </c>
      <c r="K757" s="32">
        <f>INDEX(数值规划!$N$32:$Y$231,(((C757-1)*2+(D757-1))*4+(E757-1))*5+F757+1,(INDEX($T$3:$AI$3,B757)-1)*3+3)</f>
        <v>75</v>
      </c>
      <c r="L757" s="32">
        <f t="shared" si="23"/>
        <v>6</v>
      </c>
      <c r="M757" s="32">
        <f>INDEX(数值规划!$AL$33:$AL$42,(特技天赋!C757-1)*2+特技天赋!D757)</f>
        <v>6</v>
      </c>
      <c r="N757" s="31">
        <v>58</v>
      </c>
      <c r="Q757" s="32">
        <f>IF(特技天赋!F757&gt;0,INDEX(数值规划!$F$32:$F$63,(特技天赋!E757-1)*4+特技天赋!F757),E757)</f>
        <v>58</v>
      </c>
    </row>
    <row r="758" spans="1:17" ht="16.5" x14ac:dyDescent="0.2">
      <c r="A758" s="31">
        <v>755</v>
      </c>
      <c r="B758" s="31">
        <v>6</v>
      </c>
      <c r="C758" s="31">
        <v>4</v>
      </c>
      <c r="D758" s="31">
        <v>2</v>
      </c>
      <c r="E758" s="31">
        <v>3</v>
      </c>
      <c r="F758" s="31">
        <v>4</v>
      </c>
      <c r="G758" s="31" t="str">
        <f t="shared" si="22"/>
        <v>狮子座技能3_2线3号天赋4级</v>
      </c>
      <c r="H758" s="32">
        <f>INDEX(数值规划!$AH$33:$AK$42,(特技天赋!C758-1)*2+特技天赋!D758,特技天赋!E758)</f>
        <v>71</v>
      </c>
      <c r="I758" s="32">
        <f>INDEX(数值规划!$N$32:$Y$231,(((C758-1)*2+(D758-1))*4+(E758-1))*5+F758+1,(INDEX($T$3:$AI$3,B758)-1)*3+1)</f>
        <v>0</v>
      </c>
      <c r="J758" s="32">
        <f>INDEX(数值规划!$N$32:$Y$231,(((C758-1)*2+(D758-1))*4+(E758-1))*5+F758+1,(INDEX($T$3:$AI$3,B758)-1)*3+2)</f>
        <v>43</v>
      </c>
      <c r="K758" s="32">
        <f>INDEX(数值规划!$N$32:$Y$231,(((C758-1)*2+(D758-1))*4+(E758-1))*5+F758+1,(INDEX($T$3:$AI$3,B758)-1)*3+3)</f>
        <v>85</v>
      </c>
      <c r="L758" s="32">
        <f t="shared" si="23"/>
        <v>6</v>
      </c>
      <c r="M758" s="32">
        <f>INDEX(数值规划!$AL$33:$AL$42,(特技天赋!C758-1)*2+特技天赋!D758)</f>
        <v>6</v>
      </c>
      <c r="N758" s="31">
        <v>87</v>
      </c>
      <c r="Q758" s="32">
        <f>IF(特技天赋!F758&gt;0,INDEX(数值规划!$F$32:$F$63,(特技天赋!E758-1)*4+特技天赋!F758),E758)</f>
        <v>87</v>
      </c>
    </row>
    <row r="759" spans="1:17" ht="16.5" x14ac:dyDescent="0.2">
      <c r="A759" s="31">
        <v>756</v>
      </c>
      <c r="B759" s="31">
        <v>6</v>
      </c>
      <c r="C759" s="31">
        <v>4</v>
      </c>
      <c r="D759" s="31">
        <v>2</v>
      </c>
      <c r="E759" s="31">
        <v>4</v>
      </c>
      <c r="F759" s="31">
        <v>0</v>
      </c>
      <c r="G759" s="31" t="str">
        <f t="shared" si="22"/>
        <v>狮子座技能3_2线4号天赋解锁</v>
      </c>
      <c r="H759" s="32">
        <f>INDEX(数值规划!$AH$33:$AK$42,(特技天赋!C759-1)*2+特技天赋!D759,特技天赋!E759)</f>
        <v>91</v>
      </c>
      <c r="I759" s="32">
        <f>INDEX(数值规划!$N$32:$Y$231,(((C759-1)*2+(D759-1))*4+(E759-1))*5+F759+1,(INDEX($T$3:$AI$3,B759)-1)*3+1)</f>
        <v>0</v>
      </c>
      <c r="J759" s="32">
        <f>INDEX(数值规划!$N$32:$Y$231,(((C759-1)*2+(D759-1))*4+(E759-1))*5+F759+1,(INDEX($T$3:$AI$3,B759)-1)*3+2)</f>
        <v>30</v>
      </c>
      <c r="K759" s="32">
        <f>INDEX(数值规划!$N$32:$Y$231,(((C759-1)*2+(D759-1))*4+(E759-1))*5+F759+1,(INDEX($T$3:$AI$3,B759)-1)*3+3)</f>
        <v>60</v>
      </c>
      <c r="L759" s="32">
        <f t="shared" si="23"/>
        <v>8</v>
      </c>
      <c r="M759" s="32">
        <f>INDEX(数值规划!$AL$33:$AL$42,(特技天赋!C759-1)*2+特技天赋!D759)</f>
        <v>6</v>
      </c>
      <c r="N759" s="31">
        <v>4</v>
      </c>
      <c r="Q759" s="32">
        <f>IF(特技天赋!F759&gt;0,INDEX(数值规划!$F$32:$F$63,(特技天赋!E759-1)*4+特技天赋!F759),E759)</f>
        <v>4</v>
      </c>
    </row>
    <row r="760" spans="1:17" ht="16.5" x14ac:dyDescent="0.2">
      <c r="A760" s="31">
        <v>757</v>
      </c>
      <c r="B760" s="31">
        <v>6</v>
      </c>
      <c r="C760" s="31">
        <v>4</v>
      </c>
      <c r="D760" s="31">
        <v>2</v>
      </c>
      <c r="E760" s="31">
        <v>4</v>
      </c>
      <c r="F760" s="31">
        <v>1</v>
      </c>
      <c r="G760" s="31" t="str">
        <f t="shared" si="22"/>
        <v>狮子座技能3_2线4号天赋1级</v>
      </c>
      <c r="H760" s="32">
        <f>INDEX(数值规划!$AH$33:$AK$42,(特技天赋!C760-1)*2+特技天赋!D760,特技天赋!E760)</f>
        <v>91</v>
      </c>
      <c r="I760" s="32">
        <f>INDEX(数值规划!$N$32:$Y$231,(((C760-1)*2+(D760-1))*4+(E760-1))*5+F760+1,(INDEX($T$3:$AI$3,B760)-1)*3+1)</f>
        <v>0</v>
      </c>
      <c r="J760" s="32">
        <f>INDEX(数值规划!$N$32:$Y$231,(((C760-1)*2+(D760-1))*4+(E760-1))*5+F760+1,(INDEX($T$3:$AI$3,B760)-1)*3+2)</f>
        <v>35</v>
      </c>
      <c r="K760" s="32">
        <f>INDEX(数值规划!$N$32:$Y$231,(((C760-1)*2+(D760-1))*4+(E760-1))*5+F760+1,(INDEX($T$3:$AI$3,B760)-1)*3+3)</f>
        <v>70</v>
      </c>
      <c r="L760" s="32">
        <f t="shared" si="23"/>
        <v>8</v>
      </c>
      <c r="M760" s="32">
        <f>INDEX(数值规划!$AL$33:$AL$42,(特技天赋!C760-1)*2+特技天赋!D760)</f>
        <v>6</v>
      </c>
      <c r="N760" s="31">
        <v>29</v>
      </c>
      <c r="Q760" s="32">
        <f>IF(特技天赋!F760&gt;0,INDEX(数值规划!$F$32:$F$63,(特技天赋!E760-1)*4+特技天赋!F760),E760)</f>
        <v>29</v>
      </c>
    </row>
    <row r="761" spans="1:17" ht="16.5" x14ac:dyDescent="0.2">
      <c r="A761" s="31">
        <v>758</v>
      </c>
      <c r="B761" s="31">
        <v>6</v>
      </c>
      <c r="C761" s="31">
        <v>4</v>
      </c>
      <c r="D761" s="31">
        <v>2</v>
      </c>
      <c r="E761" s="31">
        <v>4</v>
      </c>
      <c r="F761" s="31">
        <v>2</v>
      </c>
      <c r="G761" s="31" t="str">
        <f t="shared" si="22"/>
        <v>狮子座技能3_2线4号天赋2级</v>
      </c>
      <c r="H761" s="32">
        <f>INDEX(数值规划!$AH$33:$AK$42,(特技天赋!C761-1)*2+特技天赋!D761,特技天赋!E761)</f>
        <v>91</v>
      </c>
      <c r="I761" s="32">
        <f>INDEX(数值规划!$N$32:$Y$231,(((C761-1)*2+(D761-1))*4+(E761-1))*5+F761+1,(INDEX($T$3:$AI$3,B761)-1)*3+1)</f>
        <v>0</v>
      </c>
      <c r="J761" s="32">
        <f>INDEX(数值规划!$N$32:$Y$231,(((C761-1)*2+(D761-1))*4+(E761-1))*5+F761+1,(INDEX($T$3:$AI$3,B761)-1)*3+2)</f>
        <v>40</v>
      </c>
      <c r="K761" s="32">
        <f>INDEX(数值规划!$N$32:$Y$231,(((C761-1)*2+(D761-1))*4+(E761-1))*5+F761+1,(INDEX($T$3:$AI$3,B761)-1)*3+3)</f>
        <v>80</v>
      </c>
      <c r="L761" s="32">
        <f t="shared" si="23"/>
        <v>8</v>
      </c>
      <c r="M761" s="32">
        <f>INDEX(数值规划!$AL$33:$AL$42,(特技天赋!C761-1)*2+特技天赋!D761)</f>
        <v>6</v>
      </c>
      <c r="N761" s="31">
        <v>43</v>
      </c>
      <c r="Q761" s="32">
        <f>IF(特技天赋!F761&gt;0,INDEX(数值规划!$F$32:$F$63,(特技天赋!E761-1)*4+特技天赋!F761),E761)</f>
        <v>43</v>
      </c>
    </row>
    <row r="762" spans="1:17" ht="16.5" x14ac:dyDescent="0.2">
      <c r="A762" s="31">
        <v>759</v>
      </c>
      <c r="B762" s="31">
        <v>6</v>
      </c>
      <c r="C762" s="31">
        <v>4</v>
      </c>
      <c r="D762" s="31">
        <v>2</v>
      </c>
      <c r="E762" s="31">
        <v>4</v>
      </c>
      <c r="F762" s="31">
        <v>3</v>
      </c>
      <c r="G762" s="31" t="str">
        <f t="shared" si="22"/>
        <v>狮子座技能3_2线4号天赋3级</v>
      </c>
      <c r="H762" s="32">
        <f>INDEX(数值规划!$AH$33:$AK$42,(特技天赋!C762-1)*2+特技天赋!D762,特技天赋!E762)</f>
        <v>91</v>
      </c>
      <c r="I762" s="32">
        <f>INDEX(数值规划!$N$32:$Y$231,(((C762-1)*2+(D762-1))*4+(E762-1))*5+F762+1,(INDEX($T$3:$AI$3,B762)-1)*3+1)</f>
        <v>0</v>
      </c>
      <c r="J762" s="32">
        <f>INDEX(数值规划!$N$32:$Y$231,(((C762-1)*2+(D762-1))*4+(E762-1))*5+F762+1,(INDEX($T$3:$AI$3,B762)-1)*3+2)</f>
        <v>45</v>
      </c>
      <c r="K762" s="32">
        <f>INDEX(数值规划!$N$32:$Y$231,(((C762-1)*2+(D762-1))*4+(E762-1))*5+F762+1,(INDEX($T$3:$AI$3,B762)-1)*3+3)</f>
        <v>90</v>
      </c>
      <c r="L762" s="32">
        <f t="shared" si="23"/>
        <v>8</v>
      </c>
      <c r="M762" s="32">
        <f>INDEX(数值规划!$AL$33:$AL$42,(特技天赋!C762-1)*2+特技天赋!D762)</f>
        <v>6</v>
      </c>
      <c r="N762" s="31">
        <v>58</v>
      </c>
      <c r="Q762" s="32">
        <f>IF(特技天赋!F762&gt;0,INDEX(数值规划!$F$32:$F$63,(特技天赋!E762-1)*4+特技天赋!F762),E762)</f>
        <v>58</v>
      </c>
    </row>
    <row r="763" spans="1:17" ht="16.5" x14ac:dyDescent="0.2">
      <c r="A763" s="31">
        <v>760</v>
      </c>
      <c r="B763" s="31">
        <v>6</v>
      </c>
      <c r="C763" s="31">
        <v>4</v>
      </c>
      <c r="D763" s="31">
        <v>2</v>
      </c>
      <c r="E763" s="31">
        <v>4</v>
      </c>
      <c r="F763" s="31">
        <v>4</v>
      </c>
      <c r="G763" s="31" t="str">
        <f t="shared" si="22"/>
        <v>狮子座技能3_2线4号天赋4级</v>
      </c>
      <c r="H763" s="32">
        <f>INDEX(数值规划!$AH$33:$AK$42,(特技天赋!C763-1)*2+特技天赋!D763,特技天赋!E763)</f>
        <v>91</v>
      </c>
      <c r="I763" s="32">
        <f>INDEX(数值规划!$N$32:$Y$231,(((C763-1)*2+(D763-1))*4+(E763-1))*5+F763+1,(INDEX($T$3:$AI$3,B763)-1)*3+1)</f>
        <v>0</v>
      </c>
      <c r="J763" s="32">
        <f>INDEX(数值规划!$N$32:$Y$231,(((C763-1)*2+(D763-1))*4+(E763-1))*5+F763+1,(INDEX($T$3:$AI$3,B763)-1)*3+2)</f>
        <v>50</v>
      </c>
      <c r="K763" s="32">
        <f>INDEX(数值规划!$N$32:$Y$231,(((C763-1)*2+(D763-1))*4+(E763-1))*5+F763+1,(INDEX($T$3:$AI$3,B763)-1)*3+3)</f>
        <v>100</v>
      </c>
      <c r="L763" s="32">
        <f t="shared" si="23"/>
        <v>8</v>
      </c>
      <c r="M763" s="32">
        <f>INDEX(数值规划!$AL$33:$AL$42,(特技天赋!C763-1)*2+特技天赋!D763)</f>
        <v>6</v>
      </c>
      <c r="N763" s="31">
        <v>87</v>
      </c>
      <c r="Q763" s="32">
        <f>IF(特技天赋!F763&gt;0,INDEX(数值规划!$F$32:$F$63,(特技天赋!E763-1)*4+特技天赋!F763),E763)</f>
        <v>87</v>
      </c>
    </row>
    <row r="764" spans="1:17" ht="16.5" x14ac:dyDescent="0.2">
      <c r="A764" s="31">
        <v>761</v>
      </c>
      <c r="B764" s="31">
        <v>6</v>
      </c>
      <c r="C764" s="31">
        <v>5</v>
      </c>
      <c r="D764" s="31">
        <v>1</v>
      </c>
      <c r="E764" s="31">
        <v>1</v>
      </c>
      <c r="F764" s="31">
        <v>0</v>
      </c>
      <c r="G764" s="31" t="str">
        <f t="shared" si="22"/>
        <v>狮子座大招_1线1号天赋解锁</v>
      </c>
      <c r="H764" s="32">
        <f>INDEX(数值规划!$AH$33:$AK$42,(特技天赋!C764-1)*2+特技天赋!D764,特技天赋!E764)</f>
        <v>23</v>
      </c>
      <c r="I764" s="32">
        <f>INDEX(数值规划!$N$32:$Y$231,(((C764-1)*2+(D764-1))*4+(E764-1))*5+F764+1,(INDEX($T$3:$AI$3,B764)-1)*3+1)</f>
        <v>6</v>
      </c>
      <c r="J764" s="32">
        <f>INDEX(数值规划!$N$32:$Y$231,(((C764-1)*2+(D764-1))*4+(E764-1))*5+F764+1,(INDEX($T$3:$AI$3,B764)-1)*3+2)</f>
        <v>24</v>
      </c>
      <c r="K764" s="32">
        <f>INDEX(数值规划!$N$32:$Y$231,(((C764-1)*2+(D764-1))*4+(E764-1))*5+F764+1,(INDEX($T$3:$AI$3,B764)-1)*3+3)</f>
        <v>6</v>
      </c>
      <c r="L764" s="32">
        <f t="shared" si="23"/>
        <v>1</v>
      </c>
      <c r="M764" s="32">
        <f>INDEX(数值规划!$AL$33:$AL$42,(特技天赋!C764-1)*2+特技天赋!D764)</f>
        <v>6</v>
      </c>
      <c r="N764" s="31">
        <v>1</v>
      </c>
      <c r="Q764" s="32">
        <f>IF(特技天赋!F764&gt;0,INDEX(数值规划!$F$32:$F$63,(特技天赋!E764-1)*4+特技天赋!F764),E764)</f>
        <v>1</v>
      </c>
    </row>
    <row r="765" spans="1:17" ht="16.5" x14ac:dyDescent="0.2">
      <c r="A765" s="31">
        <v>762</v>
      </c>
      <c r="B765" s="31">
        <v>6</v>
      </c>
      <c r="C765" s="31">
        <v>5</v>
      </c>
      <c r="D765" s="31">
        <v>1</v>
      </c>
      <c r="E765" s="31">
        <v>1</v>
      </c>
      <c r="F765" s="31">
        <v>1</v>
      </c>
      <c r="G765" s="31" t="str">
        <f t="shared" si="22"/>
        <v>狮子座大招_1线1号天赋1级</v>
      </c>
      <c r="H765" s="32">
        <f>INDEX(数值规划!$AH$33:$AK$42,(特技天赋!C765-1)*2+特技天赋!D765,特技天赋!E765)</f>
        <v>23</v>
      </c>
      <c r="I765" s="32">
        <f>INDEX(数值规划!$N$32:$Y$231,(((C765-1)*2+(D765-1))*4+(E765-1))*5+F765+1,(INDEX($T$3:$AI$3,B765)-1)*3+1)</f>
        <v>9</v>
      </c>
      <c r="J765" s="32">
        <f>INDEX(数值规划!$N$32:$Y$231,(((C765-1)*2+(D765-1))*4+(E765-1))*5+F765+1,(INDEX($T$3:$AI$3,B765)-1)*3+2)</f>
        <v>36</v>
      </c>
      <c r="K765" s="32">
        <f>INDEX(数值规划!$N$32:$Y$231,(((C765-1)*2+(D765-1))*4+(E765-1))*5+F765+1,(INDEX($T$3:$AI$3,B765)-1)*3+3)</f>
        <v>9</v>
      </c>
      <c r="L765" s="32">
        <f t="shared" si="23"/>
        <v>1</v>
      </c>
      <c r="M765" s="32">
        <f>INDEX(数值规划!$AL$33:$AL$42,(特技天赋!C765-1)*2+特技天赋!D765)</f>
        <v>6</v>
      </c>
      <c r="N765" s="31">
        <v>19</v>
      </c>
      <c r="Q765" s="32">
        <f>IF(特技天赋!F765&gt;0,INDEX(数值规划!$F$32:$F$63,(特技天赋!E765-1)*4+特技天赋!F765),E765)</f>
        <v>19</v>
      </c>
    </row>
    <row r="766" spans="1:17" ht="16.5" x14ac:dyDescent="0.2">
      <c r="A766" s="31">
        <v>763</v>
      </c>
      <c r="B766" s="31">
        <v>6</v>
      </c>
      <c r="C766" s="31">
        <v>5</v>
      </c>
      <c r="D766" s="31">
        <v>1</v>
      </c>
      <c r="E766" s="31">
        <v>1</v>
      </c>
      <c r="F766" s="31">
        <v>2</v>
      </c>
      <c r="G766" s="31" t="str">
        <f t="shared" si="22"/>
        <v>狮子座大招_1线1号天赋2级</v>
      </c>
      <c r="H766" s="32">
        <f>INDEX(数值规划!$AH$33:$AK$42,(特技天赋!C766-1)*2+特技天赋!D766,特技天赋!E766)</f>
        <v>23</v>
      </c>
      <c r="I766" s="32">
        <f>INDEX(数值规划!$N$32:$Y$231,(((C766-1)*2+(D766-1))*4+(E766-1))*5+F766+1,(INDEX($T$3:$AI$3,B766)-1)*3+1)</f>
        <v>12</v>
      </c>
      <c r="J766" s="32">
        <f>INDEX(数值规划!$N$32:$Y$231,(((C766-1)*2+(D766-1))*4+(E766-1))*5+F766+1,(INDEX($T$3:$AI$3,B766)-1)*3+2)</f>
        <v>48</v>
      </c>
      <c r="K766" s="32">
        <f>INDEX(数值规划!$N$32:$Y$231,(((C766-1)*2+(D766-1))*4+(E766-1))*5+F766+1,(INDEX($T$3:$AI$3,B766)-1)*3+3)</f>
        <v>12</v>
      </c>
      <c r="L766" s="32">
        <f t="shared" si="23"/>
        <v>1</v>
      </c>
      <c r="M766" s="32">
        <f>INDEX(数值规划!$AL$33:$AL$42,(特技天赋!C766-1)*2+特技天赋!D766)</f>
        <v>6</v>
      </c>
      <c r="N766" s="31">
        <v>29</v>
      </c>
      <c r="Q766" s="32">
        <f>IF(特技天赋!F766&gt;0,INDEX(数值规划!$F$32:$F$63,(特技天赋!E766-1)*4+特技天赋!F766),E766)</f>
        <v>29</v>
      </c>
    </row>
    <row r="767" spans="1:17" ht="16.5" x14ac:dyDescent="0.2">
      <c r="A767" s="31">
        <v>764</v>
      </c>
      <c r="B767" s="31">
        <v>6</v>
      </c>
      <c r="C767" s="31">
        <v>5</v>
      </c>
      <c r="D767" s="31">
        <v>1</v>
      </c>
      <c r="E767" s="31">
        <v>1</v>
      </c>
      <c r="F767" s="31">
        <v>3</v>
      </c>
      <c r="G767" s="31" t="str">
        <f t="shared" si="22"/>
        <v>狮子座大招_1线1号天赋3级</v>
      </c>
      <c r="H767" s="32">
        <f>INDEX(数值规划!$AH$33:$AK$42,(特技天赋!C767-1)*2+特技天赋!D767,特技天赋!E767)</f>
        <v>23</v>
      </c>
      <c r="I767" s="32">
        <f>INDEX(数值规划!$N$32:$Y$231,(((C767-1)*2+(D767-1))*4+(E767-1))*5+F767+1,(INDEX($T$3:$AI$3,B767)-1)*3+1)</f>
        <v>15</v>
      </c>
      <c r="J767" s="32">
        <f>INDEX(数值规划!$N$32:$Y$231,(((C767-1)*2+(D767-1))*4+(E767-1))*5+F767+1,(INDEX($T$3:$AI$3,B767)-1)*3+2)</f>
        <v>60</v>
      </c>
      <c r="K767" s="32">
        <f>INDEX(数值规划!$N$32:$Y$231,(((C767-1)*2+(D767-1))*4+(E767-1))*5+F767+1,(INDEX($T$3:$AI$3,B767)-1)*3+3)</f>
        <v>15</v>
      </c>
      <c r="L767" s="32">
        <f t="shared" si="23"/>
        <v>1</v>
      </c>
      <c r="M767" s="32">
        <f>INDEX(数值规划!$AL$33:$AL$42,(特技天赋!C767-1)*2+特技天赋!D767)</f>
        <v>6</v>
      </c>
      <c r="N767" s="31">
        <v>38</v>
      </c>
      <c r="Q767" s="32">
        <f>IF(特技天赋!F767&gt;0,INDEX(数值规划!$F$32:$F$63,(特技天赋!E767-1)*4+特技天赋!F767),E767)</f>
        <v>38</v>
      </c>
    </row>
    <row r="768" spans="1:17" ht="16.5" x14ac:dyDescent="0.2">
      <c r="A768" s="31">
        <v>765</v>
      </c>
      <c r="B768" s="31">
        <v>6</v>
      </c>
      <c r="C768" s="31">
        <v>5</v>
      </c>
      <c r="D768" s="31">
        <v>1</v>
      </c>
      <c r="E768" s="31">
        <v>1</v>
      </c>
      <c r="F768" s="31">
        <v>4</v>
      </c>
      <c r="G768" s="31" t="str">
        <f t="shared" si="22"/>
        <v>狮子座大招_1线1号天赋4级</v>
      </c>
      <c r="H768" s="32">
        <f>INDEX(数值规划!$AH$33:$AK$42,(特技天赋!C768-1)*2+特技天赋!D768,特技天赋!E768)</f>
        <v>23</v>
      </c>
      <c r="I768" s="32">
        <f>INDEX(数值规划!$N$32:$Y$231,(((C768-1)*2+(D768-1))*4+(E768-1))*5+F768+1,(INDEX($T$3:$AI$3,B768)-1)*3+1)</f>
        <v>18</v>
      </c>
      <c r="J768" s="32">
        <f>INDEX(数值规划!$N$32:$Y$231,(((C768-1)*2+(D768-1))*4+(E768-1))*5+F768+1,(INDEX($T$3:$AI$3,B768)-1)*3+2)</f>
        <v>72</v>
      </c>
      <c r="K768" s="32">
        <f>INDEX(数值规划!$N$32:$Y$231,(((C768-1)*2+(D768-1))*4+(E768-1))*5+F768+1,(INDEX($T$3:$AI$3,B768)-1)*3+3)</f>
        <v>18</v>
      </c>
      <c r="L768" s="32">
        <f t="shared" si="23"/>
        <v>1</v>
      </c>
      <c r="M768" s="32">
        <f>INDEX(数值规划!$AL$33:$AL$42,(特技天赋!C768-1)*2+特技天赋!D768)</f>
        <v>6</v>
      </c>
      <c r="N768" s="31">
        <v>58</v>
      </c>
      <c r="Q768" s="32">
        <f>IF(特技天赋!F768&gt;0,INDEX(数值规划!$F$32:$F$63,(特技天赋!E768-1)*4+特技天赋!F768),E768)</f>
        <v>58</v>
      </c>
    </row>
    <row r="769" spans="1:17" ht="16.5" x14ac:dyDescent="0.2">
      <c r="A769" s="31">
        <v>766</v>
      </c>
      <c r="B769" s="31">
        <v>6</v>
      </c>
      <c r="C769" s="31">
        <v>5</v>
      </c>
      <c r="D769" s="31">
        <v>1</v>
      </c>
      <c r="E769" s="31">
        <v>2</v>
      </c>
      <c r="F769" s="31">
        <v>0</v>
      </c>
      <c r="G769" s="31" t="str">
        <f t="shared" si="22"/>
        <v>狮子座大招_1线2号天赋解锁</v>
      </c>
      <c r="H769" s="32">
        <f>INDEX(数值规划!$AH$33:$AK$42,(特技天赋!C769-1)*2+特技天赋!D769,特技天赋!E769)</f>
        <v>43</v>
      </c>
      <c r="I769" s="32">
        <f>INDEX(数值规划!$N$32:$Y$231,(((C769-1)*2+(D769-1))*4+(E769-1))*5+F769+1,(INDEX($T$3:$AI$3,B769)-1)*3+1)</f>
        <v>9</v>
      </c>
      <c r="J769" s="32">
        <f>INDEX(数值规划!$N$32:$Y$231,(((C769-1)*2+(D769-1))*4+(E769-1))*5+F769+1,(INDEX($T$3:$AI$3,B769)-1)*3+2)</f>
        <v>36</v>
      </c>
      <c r="K769" s="32">
        <f>INDEX(数值规划!$N$32:$Y$231,(((C769-1)*2+(D769-1))*4+(E769-1))*5+F769+1,(INDEX($T$3:$AI$3,B769)-1)*3+3)</f>
        <v>9</v>
      </c>
      <c r="L769" s="32">
        <f t="shared" si="23"/>
        <v>3</v>
      </c>
      <c r="M769" s="32">
        <f>INDEX(数值规划!$AL$33:$AL$42,(特技天赋!C769-1)*2+特技天赋!D769)</f>
        <v>6</v>
      </c>
      <c r="N769" s="31">
        <v>2</v>
      </c>
      <c r="Q769" s="32">
        <f>IF(特技天赋!F769&gt;0,INDEX(数值规划!$F$32:$F$63,(特技天赋!E769-1)*4+特技天赋!F769),E769)</f>
        <v>2</v>
      </c>
    </row>
    <row r="770" spans="1:17" ht="16.5" x14ac:dyDescent="0.2">
      <c r="A770" s="31">
        <v>767</v>
      </c>
      <c r="B770" s="31">
        <v>6</v>
      </c>
      <c r="C770" s="31">
        <v>5</v>
      </c>
      <c r="D770" s="31">
        <v>1</v>
      </c>
      <c r="E770" s="31">
        <v>2</v>
      </c>
      <c r="F770" s="31">
        <v>1</v>
      </c>
      <c r="G770" s="31" t="str">
        <f t="shared" si="22"/>
        <v>狮子座大招_1线2号天赋1级</v>
      </c>
      <c r="H770" s="32">
        <f>INDEX(数值规划!$AH$33:$AK$42,(特技天赋!C770-1)*2+特技天赋!D770,特技天赋!E770)</f>
        <v>43</v>
      </c>
      <c r="I770" s="32">
        <f>INDEX(数值规划!$N$32:$Y$231,(((C770-1)*2+(D770-1))*4+(E770-1))*5+F770+1,(INDEX($T$3:$AI$3,B770)-1)*3+1)</f>
        <v>12</v>
      </c>
      <c r="J770" s="32">
        <f>INDEX(数值规划!$N$32:$Y$231,(((C770-1)*2+(D770-1))*4+(E770-1))*5+F770+1,(INDEX($T$3:$AI$3,B770)-1)*3+2)</f>
        <v>48</v>
      </c>
      <c r="K770" s="32">
        <f>INDEX(数值规划!$N$32:$Y$231,(((C770-1)*2+(D770-1))*4+(E770-1))*5+F770+1,(INDEX($T$3:$AI$3,B770)-1)*3+3)</f>
        <v>12</v>
      </c>
      <c r="L770" s="32">
        <f t="shared" si="23"/>
        <v>3</v>
      </c>
      <c r="M770" s="32">
        <f>INDEX(数值规划!$AL$33:$AL$42,(特技天赋!C770-1)*2+特技天赋!D770)</f>
        <v>6</v>
      </c>
      <c r="N770" s="31">
        <v>24</v>
      </c>
      <c r="Q770" s="32">
        <f>IF(特技天赋!F770&gt;0,INDEX(数值规划!$F$32:$F$63,(特技天赋!E770-1)*4+特技天赋!F770),E770)</f>
        <v>24</v>
      </c>
    </row>
    <row r="771" spans="1:17" ht="16.5" x14ac:dyDescent="0.2">
      <c r="A771" s="31">
        <v>768</v>
      </c>
      <c r="B771" s="31">
        <v>6</v>
      </c>
      <c r="C771" s="31">
        <v>5</v>
      </c>
      <c r="D771" s="31">
        <v>1</v>
      </c>
      <c r="E771" s="31">
        <v>2</v>
      </c>
      <c r="F771" s="31">
        <v>2</v>
      </c>
      <c r="G771" s="31" t="str">
        <f t="shared" si="22"/>
        <v>狮子座大招_1线2号天赋2级</v>
      </c>
      <c r="H771" s="32">
        <f>INDEX(数值规划!$AH$33:$AK$42,(特技天赋!C771-1)*2+特技天赋!D771,特技天赋!E771)</f>
        <v>43</v>
      </c>
      <c r="I771" s="32">
        <f>INDEX(数值规划!$N$32:$Y$231,(((C771-1)*2+(D771-1))*4+(E771-1))*5+F771+1,(INDEX($T$3:$AI$3,B771)-1)*3+1)</f>
        <v>15</v>
      </c>
      <c r="J771" s="32">
        <f>INDEX(数值规划!$N$32:$Y$231,(((C771-1)*2+(D771-1))*4+(E771-1))*5+F771+1,(INDEX($T$3:$AI$3,B771)-1)*3+2)</f>
        <v>60</v>
      </c>
      <c r="K771" s="32">
        <f>INDEX(数值规划!$N$32:$Y$231,(((C771-1)*2+(D771-1))*4+(E771-1))*5+F771+1,(INDEX($T$3:$AI$3,B771)-1)*3+3)</f>
        <v>15</v>
      </c>
      <c r="L771" s="32">
        <f t="shared" si="23"/>
        <v>3</v>
      </c>
      <c r="M771" s="32">
        <f>INDEX(数值规划!$AL$33:$AL$42,(特技天赋!C771-1)*2+特技天赋!D771)</f>
        <v>6</v>
      </c>
      <c r="N771" s="31">
        <v>36</v>
      </c>
      <c r="Q771" s="32">
        <f>IF(特技天赋!F771&gt;0,INDEX(数值规划!$F$32:$F$63,(特技天赋!E771-1)*4+特技天赋!F771),E771)</f>
        <v>36</v>
      </c>
    </row>
    <row r="772" spans="1:17" ht="16.5" x14ac:dyDescent="0.2">
      <c r="A772" s="31">
        <v>769</v>
      </c>
      <c r="B772" s="31">
        <v>6</v>
      </c>
      <c r="C772" s="31">
        <v>5</v>
      </c>
      <c r="D772" s="31">
        <v>1</v>
      </c>
      <c r="E772" s="31">
        <v>2</v>
      </c>
      <c r="F772" s="31">
        <v>3</v>
      </c>
      <c r="G772" s="31" t="str">
        <f t="shared" si="22"/>
        <v>狮子座大招_1线2号天赋3级</v>
      </c>
      <c r="H772" s="32">
        <f>INDEX(数值规划!$AH$33:$AK$42,(特技天赋!C772-1)*2+特技天赋!D772,特技天赋!E772)</f>
        <v>43</v>
      </c>
      <c r="I772" s="32">
        <f>INDEX(数值规划!$N$32:$Y$231,(((C772-1)*2+(D772-1))*4+(E772-1))*5+F772+1,(INDEX($T$3:$AI$3,B772)-1)*3+1)</f>
        <v>18</v>
      </c>
      <c r="J772" s="32">
        <f>INDEX(数值规划!$N$32:$Y$231,(((C772-1)*2+(D772-1))*4+(E772-1))*5+F772+1,(INDEX($T$3:$AI$3,B772)-1)*3+2)</f>
        <v>72</v>
      </c>
      <c r="K772" s="32">
        <f>INDEX(数值规划!$N$32:$Y$231,(((C772-1)*2+(D772-1))*4+(E772-1))*5+F772+1,(INDEX($T$3:$AI$3,B772)-1)*3+3)</f>
        <v>18</v>
      </c>
      <c r="L772" s="32">
        <f t="shared" si="23"/>
        <v>3</v>
      </c>
      <c r="M772" s="32">
        <f>INDEX(数值规划!$AL$33:$AL$42,(特技天赋!C772-1)*2+特技天赋!D772)</f>
        <v>6</v>
      </c>
      <c r="N772" s="31">
        <v>48</v>
      </c>
      <c r="Q772" s="32">
        <f>IF(特技天赋!F772&gt;0,INDEX(数值规划!$F$32:$F$63,(特技天赋!E772-1)*4+特技天赋!F772),E772)</f>
        <v>48</v>
      </c>
    </row>
    <row r="773" spans="1:17" ht="16.5" x14ac:dyDescent="0.2">
      <c r="A773" s="31">
        <v>770</v>
      </c>
      <c r="B773" s="31">
        <v>6</v>
      </c>
      <c r="C773" s="31">
        <v>5</v>
      </c>
      <c r="D773" s="31">
        <v>1</v>
      </c>
      <c r="E773" s="31">
        <v>2</v>
      </c>
      <c r="F773" s="31">
        <v>4</v>
      </c>
      <c r="G773" s="31" t="str">
        <f t="shared" ref="G773:G836" si="24">INDEX($T$4:$AI$4,B773)&amp;INDEX($T$5:$X$5,C773)&amp;"_"&amp;D773&amp;"线"&amp;E773&amp;"号天赋"&amp;IF(F773&gt;0,F773&amp;"级","解锁")</f>
        <v>狮子座大招_1线2号天赋4级</v>
      </c>
      <c r="H773" s="32">
        <f>INDEX(数值规划!$AH$33:$AK$42,(特技天赋!C773-1)*2+特技天赋!D773,特技天赋!E773)</f>
        <v>43</v>
      </c>
      <c r="I773" s="32">
        <f>INDEX(数值规划!$N$32:$Y$231,(((C773-1)*2+(D773-1))*4+(E773-1))*5+F773+1,(INDEX($T$3:$AI$3,B773)-1)*3+1)</f>
        <v>21</v>
      </c>
      <c r="J773" s="32">
        <f>INDEX(数值规划!$N$32:$Y$231,(((C773-1)*2+(D773-1))*4+(E773-1))*5+F773+1,(INDEX($T$3:$AI$3,B773)-1)*3+2)</f>
        <v>84</v>
      </c>
      <c r="K773" s="32">
        <f>INDEX(数值规划!$N$32:$Y$231,(((C773-1)*2+(D773-1))*4+(E773-1))*5+F773+1,(INDEX($T$3:$AI$3,B773)-1)*3+3)</f>
        <v>21</v>
      </c>
      <c r="L773" s="32">
        <f t="shared" ref="L773:L836" si="25">(E773-1)*2+D773</f>
        <v>3</v>
      </c>
      <c r="M773" s="32">
        <f>INDEX(数值规划!$AL$33:$AL$42,(特技天赋!C773-1)*2+特技天赋!D773)</f>
        <v>6</v>
      </c>
      <c r="N773" s="31">
        <v>72</v>
      </c>
      <c r="Q773" s="32">
        <f>IF(特技天赋!F773&gt;0,INDEX(数值规划!$F$32:$F$63,(特技天赋!E773-1)*4+特技天赋!F773),E773)</f>
        <v>72</v>
      </c>
    </row>
    <row r="774" spans="1:17" ht="16.5" x14ac:dyDescent="0.2">
      <c r="A774" s="31">
        <v>771</v>
      </c>
      <c r="B774" s="31">
        <v>6</v>
      </c>
      <c r="C774" s="31">
        <v>5</v>
      </c>
      <c r="D774" s="31">
        <v>1</v>
      </c>
      <c r="E774" s="31">
        <v>3</v>
      </c>
      <c r="F774" s="31">
        <v>0</v>
      </c>
      <c r="G774" s="31" t="str">
        <f t="shared" si="24"/>
        <v>狮子座大招_1线3号天赋解锁</v>
      </c>
      <c r="H774" s="32">
        <f>INDEX(数值规划!$AH$33:$AK$42,(特技天赋!C774-1)*2+特技天赋!D774,特技天赋!E774)</f>
        <v>63</v>
      </c>
      <c r="I774" s="32">
        <f>INDEX(数值规划!$N$32:$Y$231,(((C774-1)*2+(D774-1))*4+(E774-1))*5+F774+1,(INDEX($T$3:$AI$3,B774)-1)*3+1)</f>
        <v>14</v>
      </c>
      <c r="J774" s="32">
        <f>INDEX(数值规划!$N$32:$Y$231,(((C774-1)*2+(D774-1))*4+(E774-1))*5+F774+1,(INDEX($T$3:$AI$3,B774)-1)*3+2)</f>
        <v>54</v>
      </c>
      <c r="K774" s="32">
        <f>INDEX(数值规划!$N$32:$Y$231,(((C774-1)*2+(D774-1))*4+(E774-1))*5+F774+1,(INDEX($T$3:$AI$3,B774)-1)*3+3)</f>
        <v>14</v>
      </c>
      <c r="L774" s="32">
        <f t="shared" si="25"/>
        <v>5</v>
      </c>
      <c r="M774" s="32">
        <f>INDEX(数值规划!$AL$33:$AL$42,(特技天赋!C774-1)*2+特技天赋!D774)</f>
        <v>6</v>
      </c>
      <c r="N774" s="31">
        <v>3</v>
      </c>
      <c r="Q774" s="32">
        <f>IF(特技天赋!F774&gt;0,INDEX(数值规划!$F$32:$F$63,(特技天赋!E774-1)*4+特技天赋!F774),E774)</f>
        <v>3</v>
      </c>
    </row>
    <row r="775" spans="1:17" ht="16.5" x14ac:dyDescent="0.2">
      <c r="A775" s="31">
        <v>772</v>
      </c>
      <c r="B775" s="31">
        <v>6</v>
      </c>
      <c r="C775" s="31">
        <v>5</v>
      </c>
      <c r="D775" s="31">
        <v>1</v>
      </c>
      <c r="E775" s="31">
        <v>3</v>
      </c>
      <c r="F775" s="31">
        <v>1</v>
      </c>
      <c r="G775" s="31" t="str">
        <f t="shared" si="24"/>
        <v>狮子座大招_1线3号天赋1级</v>
      </c>
      <c r="H775" s="32">
        <f>INDEX(数值规划!$AH$33:$AK$42,(特技天赋!C775-1)*2+特技天赋!D775,特技天赋!E775)</f>
        <v>63</v>
      </c>
      <c r="I775" s="32">
        <f>INDEX(数值规划!$N$32:$Y$231,(((C775-1)*2+(D775-1))*4+(E775-1))*5+F775+1,(INDEX($T$3:$AI$3,B775)-1)*3+1)</f>
        <v>17</v>
      </c>
      <c r="J775" s="32">
        <f>INDEX(数值规划!$N$32:$Y$231,(((C775-1)*2+(D775-1))*4+(E775-1))*5+F775+1,(INDEX($T$3:$AI$3,B775)-1)*3+2)</f>
        <v>66</v>
      </c>
      <c r="K775" s="32">
        <f>INDEX(数值规划!$N$32:$Y$231,(((C775-1)*2+(D775-1))*4+(E775-1))*5+F775+1,(INDEX($T$3:$AI$3,B775)-1)*3+3)</f>
        <v>17</v>
      </c>
      <c r="L775" s="32">
        <f t="shared" si="25"/>
        <v>5</v>
      </c>
      <c r="M775" s="32">
        <f>INDEX(数值规划!$AL$33:$AL$42,(特技天赋!C775-1)*2+特技天赋!D775)</f>
        <v>6</v>
      </c>
      <c r="N775" s="31">
        <v>29</v>
      </c>
      <c r="Q775" s="32">
        <f>IF(特技天赋!F775&gt;0,INDEX(数值规划!$F$32:$F$63,(特技天赋!E775-1)*4+特技天赋!F775),E775)</f>
        <v>29</v>
      </c>
    </row>
    <row r="776" spans="1:17" ht="16.5" x14ac:dyDescent="0.2">
      <c r="A776" s="31">
        <v>773</v>
      </c>
      <c r="B776" s="31">
        <v>6</v>
      </c>
      <c r="C776" s="31">
        <v>5</v>
      </c>
      <c r="D776" s="31">
        <v>1</v>
      </c>
      <c r="E776" s="31">
        <v>3</v>
      </c>
      <c r="F776" s="31">
        <v>2</v>
      </c>
      <c r="G776" s="31" t="str">
        <f t="shared" si="24"/>
        <v>狮子座大招_1线3号天赋2级</v>
      </c>
      <c r="H776" s="32">
        <f>INDEX(数值规划!$AH$33:$AK$42,(特技天赋!C776-1)*2+特技天赋!D776,特技天赋!E776)</f>
        <v>63</v>
      </c>
      <c r="I776" s="32">
        <f>INDEX(数值规划!$N$32:$Y$231,(((C776-1)*2+(D776-1))*4+(E776-1))*5+F776+1,(INDEX($T$3:$AI$3,B776)-1)*3+1)</f>
        <v>20</v>
      </c>
      <c r="J776" s="32">
        <f>INDEX(数值规划!$N$32:$Y$231,(((C776-1)*2+(D776-1))*4+(E776-1))*5+F776+1,(INDEX($T$3:$AI$3,B776)-1)*3+2)</f>
        <v>78</v>
      </c>
      <c r="K776" s="32">
        <f>INDEX(数值规划!$N$32:$Y$231,(((C776-1)*2+(D776-1))*4+(E776-1))*5+F776+1,(INDEX($T$3:$AI$3,B776)-1)*3+3)</f>
        <v>20</v>
      </c>
      <c r="L776" s="32">
        <f t="shared" si="25"/>
        <v>5</v>
      </c>
      <c r="M776" s="32">
        <f>INDEX(数值规划!$AL$33:$AL$42,(特技天赋!C776-1)*2+特技天赋!D776)</f>
        <v>6</v>
      </c>
      <c r="N776" s="31">
        <v>43</v>
      </c>
      <c r="Q776" s="32">
        <f>IF(特技天赋!F776&gt;0,INDEX(数值规划!$F$32:$F$63,(特技天赋!E776-1)*4+特技天赋!F776),E776)</f>
        <v>43</v>
      </c>
    </row>
    <row r="777" spans="1:17" ht="16.5" x14ac:dyDescent="0.2">
      <c r="A777" s="31">
        <v>774</v>
      </c>
      <c r="B777" s="31">
        <v>6</v>
      </c>
      <c r="C777" s="31">
        <v>5</v>
      </c>
      <c r="D777" s="31">
        <v>1</v>
      </c>
      <c r="E777" s="31">
        <v>3</v>
      </c>
      <c r="F777" s="31">
        <v>3</v>
      </c>
      <c r="G777" s="31" t="str">
        <f t="shared" si="24"/>
        <v>狮子座大招_1线3号天赋3级</v>
      </c>
      <c r="H777" s="32">
        <f>INDEX(数值规划!$AH$33:$AK$42,(特技天赋!C777-1)*2+特技天赋!D777,特技天赋!E777)</f>
        <v>63</v>
      </c>
      <c r="I777" s="32">
        <f>INDEX(数值规划!$N$32:$Y$231,(((C777-1)*2+(D777-1))*4+(E777-1))*5+F777+1,(INDEX($T$3:$AI$3,B777)-1)*3+1)</f>
        <v>23</v>
      </c>
      <c r="J777" s="32">
        <f>INDEX(数值规划!$N$32:$Y$231,(((C777-1)*2+(D777-1))*4+(E777-1))*5+F777+1,(INDEX($T$3:$AI$3,B777)-1)*3+2)</f>
        <v>90</v>
      </c>
      <c r="K777" s="32">
        <f>INDEX(数值规划!$N$32:$Y$231,(((C777-1)*2+(D777-1))*4+(E777-1))*5+F777+1,(INDEX($T$3:$AI$3,B777)-1)*3+3)</f>
        <v>23</v>
      </c>
      <c r="L777" s="32">
        <f t="shared" si="25"/>
        <v>5</v>
      </c>
      <c r="M777" s="32">
        <f>INDEX(数值规划!$AL$33:$AL$42,(特技天赋!C777-1)*2+特技天赋!D777)</f>
        <v>6</v>
      </c>
      <c r="N777" s="31">
        <v>58</v>
      </c>
      <c r="Q777" s="32">
        <f>IF(特技天赋!F777&gt;0,INDEX(数值规划!$F$32:$F$63,(特技天赋!E777-1)*4+特技天赋!F777),E777)</f>
        <v>58</v>
      </c>
    </row>
    <row r="778" spans="1:17" ht="16.5" x14ac:dyDescent="0.2">
      <c r="A778" s="31">
        <v>775</v>
      </c>
      <c r="B778" s="31">
        <v>6</v>
      </c>
      <c r="C778" s="31">
        <v>5</v>
      </c>
      <c r="D778" s="31">
        <v>1</v>
      </c>
      <c r="E778" s="31">
        <v>3</v>
      </c>
      <c r="F778" s="31">
        <v>4</v>
      </c>
      <c r="G778" s="31" t="str">
        <f t="shared" si="24"/>
        <v>狮子座大招_1线3号天赋4级</v>
      </c>
      <c r="H778" s="32">
        <f>INDEX(数值规划!$AH$33:$AK$42,(特技天赋!C778-1)*2+特技天赋!D778,特技天赋!E778)</f>
        <v>63</v>
      </c>
      <c r="I778" s="32">
        <f>INDEX(数值规划!$N$32:$Y$231,(((C778-1)*2+(D778-1))*4+(E778-1))*5+F778+1,(INDEX($T$3:$AI$3,B778)-1)*3+1)</f>
        <v>26</v>
      </c>
      <c r="J778" s="32">
        <f>INDEX(数值规划!$N$32:$Y$231,(((C778-1)*2+(D778-1))*4+(E778-1))*5+F778+1,(INDEX($T$3:$AI$3,B778)-1)*3+2)</f>
        <v>102</v>
      </c>
      <c r="K778" s="32">
        <f>INDEX(数值规划!$N$32:$Y$231,(((C778-1)*2+(D778-1))*4+(E778-1))*5+F778+1,(INDEX($T$3:$AI$3,B778)-1)*3+3)</f>
        <v>26</v>
      </c>
      <c r="L778" s="32">
        <f t="shared" si="25"/>
        <v>5</v>
      </c>
      <c r="M778" s="32">
        <f>INDEX(数值规划!$AL$33:$AL$42,(特技天赋!C778-1)*2+特技天赋!D778)</f>
        <v>6</v>
      </c>
      <c r="N778" s="31">
        <v>87</v>
      </c>
      <c r="Q778" s="32">
        <f>IF(特技天赋!F778&gt;0,INDEX(数值规划!$F$32:$F$63,(特技天赋!E778-1)*4+特技天赋!F778),E778)</f>
        <v>87</v>
      </c>
    </row>
    <row r="779" spans="1:17" ht="16.5" x14ac:dyDescent="0.2">
      <c r="A779" s="31">
        <v>776</v>
      </c>
      <c r="B779" s="31">
        <v>6</v>
      </c>
      <c r="C779" s="31">
        <v>5</v>
      </c>
      <c r="D779" s="31">
        <v>1</v>
      </c>
      <c r="E779" s="31">
        <v>4</v>
      </c>
      <c r="F779" s="31">
        <v>0</v>
      </c>
      <c r="G779" s="31" t="str">
        <f t="shared" si="24"/>
        <v>狮子座大招_1线4号天赋解锁</v>
      </c>
      <c r="H779" s="32">
        <f>INDEX(数值规划!$AH$33:$AK$42,(特技天赋!C779-1)*2+特技天赋!D779,特技天赋!E779)</f>
        <v>83</v>
      </c>
      <c r="I779" s="32">
        <f>INDEX(数值规划!$N$32:$Y$231,(((C779-1)*2+(D779-1))*4+(E779-1))*5+F779+1,(INDEX($T$3:$AI$3,B779)-1)*3+1)</f>
        <v>18</v>
      </c>
      <c r="J779" s="32">
        <f>INDEX(数值规划!$N$32:$Y$231,(((C779-1)*2+(D779-1))*4+(E779-1))*5+F779+1,(INDEX($T$3:$AI$3,B779)-1)*3+2)</f>
        <v>72</v>
      </c>
      <c r="K779" s="32">
        <f>INDEX(数值规划!$N$32:$Y$231,(((C779-1)*2+(D779-1))*4+(E779-1))*5+F779+1,(INDEX($T$3:$AI$3,B779)-1)*3+3)</f>
        <v>18</v>
      </c>
      <c r="L779" s="32">
        <f t="shared" si="25"/>
        <v>7</v>
      </c>
      <c r="M779" s="32">
        <f>INDEX(数值规划!$AL$33:$AL$42,(特技天赋!C779-1)*2+特技天赋!D779)</f>
        <v>6</v>
      </c>
      <c r="N779" s="31">
        <v>4</v>
      </c>
      <c r="Q779" s="32">
        <f>IF(特技天赋!F779&gt;0,INDEX(数值规划!$F$32:$F$63,(特技天赋!E779-1)*4+特技天赋!F779),E779)</f>
        <v>4</v>
      </c>
    </row>
    <row r="780" spans="1:17" ht="16.5" x14ac:dyDescent="0.2">
      <c r="A780" s="31">
        <v>777</v>
      </c>
      <c r="B780" s="31">
        <v>6</v>
      </c>
      <c r="C780" s="31">
        <v>5</v>
      </c>
      <c r="D780" s="31">
        <v>1</v>
      </c>
      <c r="E780" s="31">
        <v>4</v>
      </c>
      <c r="F780" s="31">
        <v>1</v>
      </c>
      <c r="G780" s="31" t="str">
        <f t="shared" si="24"/>
        <v>狮子座大招_1线4号天赋1级</v>
      </c>
      <c r="H780" s="32">
        <f>INDEX(数值规划!$AH$33:$AK$42,(特技天赋!C780-1)*2+特技天赋!D780,特技天赋!E780)</f>
        <v>83</v>
      </c>
      <c r="I780" s="32">
        <f>INDEX(数值规划!$N$32:$Y$231,(((C780-1)*2+(D780-1))*4+(E780-1))*5+F780+1,(INDEX($T$3:$AI$3,B780)-1)*3+1)</f>
        <v>21</v>
      </c>
      <c r="J780" s="32">
        <f>INDEX(数值规划!$N$32:$Y$231,(((C780-1)*2+(D780-1))*4+(E780-1))*5+F780+1,(INDEX($T$3:$AI$3,B780)-1)*3+2)</f>
        <v>84</v>
      </c>
      <c r="K780" s="32">
        <f>INDEX(数值规划!$N$32:$Y$231,(((C780-1)*2+(D780-1))*4+(E780-1))*5+F780+1,(INDEX($T$3:$AI$3,B780)-1)*3+3)</f>
        <v>21</v>
      </c>
      <c r="L780" s="32">
        <f t="shared" si="25"/>
        <v>7</v>
      </c>
      <c r="M780" s="32">
        <f>INDEX(数值规划!$AL$33:$AL$42,(特技天赋!C780-1)*2+特技天赋!D780)</f>
        <v>6</v>
      </c>
      <c r="N780" s="31">
        <v>29</v>
      </c>
      <c r="Q780" s="32">
        <f>IF(特技天赋!F780&gt;0,INDEX(数值规划!$F$32:$F$63,(特技天赋!E780-1)*4+特技天赋!F780),E780)</f>
        <v>29</v>
      </c>
    </row>
    <row r="781" spans="1:17" ht="16.5" x14ac:dyDescent="0.2">
      <c r="A781" s="31">
        <v>778</v>
      </c>
      <c r="B781" s="31">
        <v>6</v>
      </c>
      <c r="C781" s="31">
        <v>5</v>
      </c>
      <c r="D781" s="31">
        <v>1</v>
      </c>
      <c r="E781" s="31">
        <v>4</v>
      </c>
      <c r="F781" s="31">
        <v>2</v>
      </c>
      <c r="G781" s="31" t="str">
        <f t="shared" si="24"/>
        <v>狮子座大招_1线4号天赋2级</v>
      </c>
      <c r="H781" s="32">
        <f>INDEX(数值规划!$AH$33:$AK$42,(特技天赋!C781-1)*2+特技天赋!D781,特技天赋!E781)</f>
        <v>83</v>
      </c>
      <c r="I781" s="32">
        <f>INDEX(数值规划!$N$32:$Y$231,(((C781-1)*2+(D781-1))*4+(E781-1))*5+F781+1,(INDEX($T$3:$AI$3,B781)-1)*3+1)</f>
        <v>24</v>
      </c>
      <c r="J781" s="32">
        <f>INDEX(数值规划!$N$32:$Y$231,(((C781-1)*2+(D781-1))*4+(E781-1))*5+F781+1,(INDEX($T$3:$AI$3,B781)-1)*3+2)</f>
        <v>96</v>
      </c>
      <c r="K781" s="32">
        <f>INDEX(数值规划!$N$32:$Y$231,(((C781-1)*2+(D781-1))*4+(E781-1))*5+F781+1,(INDEX($T$3:$AI$3,B781)-1)*3+3)</f>
        <v>24</v>
      </c>
      <c r="L781" s="32">
        <f t="shared" si="25"/>
        <v>7</v>
      </c>
      <c r="M781" s="32">
        <f>INDEX(数值规划!$AL$33:$AL$42,(特技天赋!C781-1)*2+特技天赋!D781)</f>
        <v>6</v>
      </c>
      <c r="N781" s="31">
        <v>43</v>
      </c>
      <c r="Q781" s="32">
        <f>IF(特技天赋!F781&gt;0,INDEX(数值规划!$F$32:$F$63,(特技天赋!E781-1)*4+特技天赋!F781),E781)</f>
        <v>43</v>
      </c>
    </row>
    <row r="782" spans="1:17" ht="16.5" x14ac:dyDescent="0.2">
      <c r="A782" s="31">
        <v>779</v>
      </c>
      <c r="B782" s="31">
        <v>6</v>
      </c>
      <c r="C782" s="31">
        <v>5</v>
      </c>
      <c r="D782" s="31">
        <v>1</v>
      </c>
      <c r="E782" s="31">
        <v>4</v>
      </c>
      <c r="F782" s="31">
        <v>3</v>
      </c>
      <c r="G782" s="31" t="str">
        <f t="shared" si="24"/>
        <v>狮子座大招_1线4号天赋3级</v>
      </c>
      <c r="H782" s="32">
        <f>INDEX(数值规划!$AH$33:$AK$42,(特技天赋!C782-1)*2+特技天赋!D782,特技天赋!E782)</f>
        <v>83</v>
      </c>
      <c r="I782" s="32">
        <f>INDEX(数值规划!$N$32:$Y$231,(((C782-1)*2+(D782-1))*4+(E782-1))*5+F782+1,(INDEX($T$3:$AI$3,B782)-1)*3+1)</f>
        <v>27</v>
      </c>
      <c r="J782" s="32">
        <f>INDEX(数值规划!$N$32:$Y$231,(((C782-1)*2+(D782-1))*4+(E782-1))*5+F782+1,(INDEX($T$3:$AI$3,B782)-1)*3+2)</f>
        <v>108</v>
      </c>
      <c r="K782" s="32">
        <f>INDEX(数值规划!$N$32:$Y$231,(((C782-1)*2+(D782-1))*4+(E782-1))*5+F782+1,(INDEX($T$3:$AI$3,B782)-1)*3+3)</f>
        <v>27</v>
      </c>
      <c r="L782" s="32">
        <f t="shared" si="25"/>
        <v>7</v>
      </c>
      <c r="M782" s="32">
        <f>INDEX(数值规划!$AL$33:$AL$42,(特技天赋!C782-1)*2+特技天赋!D782)</f>
        <v>6</v>
      </c>
      <c r="N782" s="31">
        <v>58</v>
      </c>
      <c r="Q782" s="32">
        <f>IF(特技天赋!F782&gt;0,INDEX(数值规划!$F$32:$F$63,(特技天赋!E782-1)*4+特技天赋!F782),E782)</f>
        <v>58</v>
      </c>
    </row>
    <row r="783" spans="1:17" ht="16.5" x14ac:dyDescent="0.2">
      <c r="A783" s="31">
        <v>780</v>
      </c>
      <c r="B783" s="31">
        <v>6</v>
      </c>
      <c r="C783" s="31">
        <v>5</v>
      </c>
      <c r="D783" s="31">
        <v>1</v>
      </c>
      <c r="E783" s="31">
        <v>4</v>
      </c>
      <c r="F783" s="31">
        <v>4</v>
      </c>
      <c r="G783" s="31" t="str">
        <f t="shared" si="24"/>
        <v>狮子座大招_1线4号天赋4级</v>
      </c>
      <c r="H783" s="32">
        <f>INDEX(数值规划!$AH$33:$AK$42,(特技天赋!C783-1)*2+特技天赋!D783,特技天赋!E783)</f>
        <v>83</v>
      </c>
      <c r="I783" s="32">
        <f>INDEX(数值规划!$N$32:$Y$231,(((C783-1)*2+(D783-1))*4+(E783-1))*5+F783+1,(INDEX($T$3:$AI$3,B783)-1)*3+1)</f>
        <v>30</v>
      </c>
      <c r="J783" s="32">
        <f>INDEX(数值规划!$N$32:$Y$231,(((C783-1)*2+(D783-1))*4+(E783-1))*5+F783+1,(INDEX($T$3:$AI$3,B783)-1)*3+2)</f>
        <v>120</v>
      </c>
      <c r="K783" s="32">
        <f>INDEX(数值规划!$N$32:$Y$231,(((C783-1)*2+(D783-1))*4+(E783-1))*5+F783+1,(INDEX($T$3:$AI$3,B783)-1)*3+3)</f>
        <v>30</v>
      </c>
      <c r="L783" s="32">
        <f t="shared" si="25"/>
        <v>7</v>
      </c>
      <c r="M783" s="32">
        <f>INDEX(数值规划!$AL$33:$AL$42,(特技天赋!C783-1)*2+特技天赋!D783)</f>
        <v>6</v>
      </c>
      <c r="N783" s="31">
        <v>87</v>
      </c>
      <c r="Q783" s="32">
        <f>IF(特技天赋!F783&gt;0,INDEX(数值规划!$F$32:$F$63,(特技天赋!E783-1)*4+特技天赋!F783),E783)</f>
        <v>87</v>
      </c>
    </row>
    <row r="784" spans="1:17" ht="16.5" x14ac:dyDescent="0.2">
      <c r="A784" s="31">
        <v>781</v>
      </c>
      <c r="B784" s="31">
        <v>6</v>
      </c>
      <c r="C784" s="31">
        <v>5</v>
      </c>
      <c r="D784" s="31">
        <v>2</v>
      </c>
      <c r="E784" s="31">
        <v>1</v>
      </c>
      <c r="F784" s="31">
        <v>0</v>
      </c>
      <c r="G784" s="31" t="str">
        <f t="shared" si="24"/>
        <v>狮子座大招_2线1号天赋解锁</v>
      </c>
      <c r="H784" s="32">
        <f>INDEX(数值规划!$AH$33:$AK$42,(特技天赋!C784-1)*2+特技天赋!D784,特技天赋!E784)</f>
        <v>33</v>
      </c>
      <c r="I784" s="32">
        <f>INDEX(数值规划!$N$32:$Y$231,(((C784-1)*2+(D784-1))*4+(E784-1))*5+F784+1,(INDEX($T$3:$AI$3,B784)-1)*3+1)</f>
        <v>10</v>
      </c>
      <c r="J784" s="32">
        <f>INDEX(数值规划!$N$32:$Y$231,(((C784-1)*2+(D784-1))*4+(E784-1))*5+F784+1,(INDEX($T$3:$AI$3,B784)-1)*3+2)</f>
        <v>12</v>
      </c>
      <c r="K784" s="32">
        <f>INDEX(数值规划!$N$32:$Y$231,(((C784-1)*2+(D784-1))*4+(E784-1))*5+F784+1,(INDEX($T$3:$AI$3,B784)-1)*3+3)</f>
        <v>10</v>
      </c>
      <c r="L784" s="32">
        <f t="shared" si="25"/>
        <v>2</v>
      </c>
      <c r="M784" s="32">
        <f>INDEX(数值规划!$AL$33:$AL$42,(特技天赋!C784-1)*2+特技天赋!D784)</f>
        <v>2</v>
      </c>
      <c r="N784" s="31">
        <v>1</v>
      </c>
      <c r="Q784" s="32">
        <f>IF(特技天赋!F784&gt;0,INDEX(数值规划!$F$32:$F$63,(特技天赋!E784-1)*4+特技天赋!F784),E784)</f>
        <v>1</v>
      </c>
    </row>
    <row r="785" spans="1:17" ht="16.5" x14ac:dyDescent="0.2">
      <c r="A785" s="31">
        <v>782</v>
      </c>
      <c r="B785" s="31">
        <v>6</v>
      </c>
      <c r="C785" s="31">
        <v>5</v>
      </c>
      <c r="D785" s="31">
        <v>2</v>
      </c>
      <c r="E785" s="31">
        <v>1</v>
      </c>
      <c r="F785" s="31">
        <v>1</v>
      </c>
      <c r="G785" s="31" t="str">
        <f t="shared" si="24"/>
        <v>狮子座大招_2线1号天赋1级</v>
      </c>
      <c r="H785" s="32">
        <f>INDEX(数值规划!$AH$33:$AK$42,(特技天赋!C785-1)*2+特技天赋!D785,特技天赋!E785)</f>
        <v>33</v>
      </c>
      <c r="I785" s="32">
        <f>INDEX(数值规划!$N$32:$Y$231,(((C785-1)*2+(D785-1))*4+(E785-1))*5+F785+1,(INDEX($T$3:$AI$3,B785)-1)*3+1)</f>
        <v>15</v>
      </c>
      <c r="J785" s="32">
        <f>INDEX(数值规划!$N$32:$Y$231,(((C785-1)*2+(D785-1))*4+(E785-1))*5+F785+1,(INDEX($T$3:$AI$3,B785)-1)*3+2)</f>
        <v>18</v>
      </c>
      <c r="K785" s="32">
        <f>INDEX(数值规划!$N$32:$Y$231,(((C785-1)*2+(D785-1))*4+(E785-1))*5+F785+1,(INDEX($T$3:$AI$3,B785)-1)*3+3)</f>
        <v>15</v>
      </c>
      <c r="L785" s="32">
        <f t="shared" si="25"/>
        <v>2</v>
      </c>
      <c r="M785" s="32">
        <f>INDEX(数值规划!$AL$33:$AL$42,(特技天赋!C785-1)*2+特技天赋!D785)</f>
        <v>2</v>
      </c>
      <c r="N785" s="31">
        <v>19</v>
      </c>
      <c r="Q785" s="32">
        <f>IF(特技天赋!F785&gt;0,INDEX(数值规划!$F$32:$F$63,(特技天赋!E785-1)*4+特技天赋!F785),E785)</f>
        <v>19</v>
      </c>
    </row>
    <row r="786" spans="1:17" ht="16.5" x14ac:dyDescent="0.2">
      <c r="A786" s="31">
        <v>783</v>
      </c>
      <c r="B786" s="31">
        <v>6</v>
      </c>
      <c r="C786" s="31">
        <v>5</v>
      </c>
      <c r="D786" s="31">
        <v>2</v>
      </c>
      <c r="E786" s="31">
        <v>1</v>
      </c>
      <c r="F786" s="31">
        <v>2</v>
      </c>
      <c r="G786" s="31" t="str">
        <f t="shared" si="24"/>
        <v>狮子座大招_2线1号天赋2级</v>
      </c>
      <c r="H786" s="32">
        <f>INDEX(数值规划!$AH$33:$AK$42,(特技天赋!C786-1)*2+特技天赋!D786,特技天赋!E786)</f>
        <v>33</v>
      </c>
      <c r="I786" s="32">
        <f>INDEX(数值规划!$N$32:$Y$231,(((C786-1)*2+(D786-1))*4+(E786-1))*5+F786+1,(INDEX($T$3:$AI$3,B786)-1)*3+1)</f>
        <v>20</v>
      </c>
      <c r="J786" s="32">
        <f>INDEX(数值规划!$N$32:$Y$231,(((C786-1)*2+(D786-1))*4+(E786-1))*5+F786+1,(INDEX($T$3:$AI$3,B786)-1)*3+2)</f>
        <v>24</v>
      </c>
      <c r="K786" s="32">
        <f>INDEX(数值规划!$N$32:$Y$231,(((C786-1)*2+(D786-1))*4+(E786-1))*5+F786+1,(INDEX($T$3:$AI$3,B786)-1)*3+3)</f>
        <v>20</v>
      </c>
      <c r="L786" s="32">
        <f t="shared" si="25"/>
        <v>2</v>
      </c>
      <c r="M786" s="32">
        <f>INDEX(数值规划!$AL$33:$AL$42,(特技天赋!C786-1)*2+特技天赋!D786)</f>
        <v>2</v>
      </c>
      <c r="N786" s="31">
        <v>29</v>
      </c>
      <c r="Q786" s="32">
        <f>IF(特技天赋!F786&gt;0,INDEX(数值规划!$F$32:$F$63,(特技天赋!E786-1)*4+特技天赋!F786),E786)</f>
        <v>29</v>
      </c>
    </row>
    <row r="787" spans="1:17" ht="16.5" x14ac:dyDescent="0.2">
      <c r="A787" s="31">
        <v>784</v>
      </c>
      <c r="B787" s="31">
        <v>6</v>
      </c>
      <c r="C787" s="31">
        <v>5</v>
      </c>
      <c r="D787" s="31">
        <v>2</v>
      </c>
      <c r="E787" s="31">
        <v>1</v>
      </c>
      <c r="F787" s="31">
        <v>3</v>
      </c>
      <c r="G787" s="31" t="str">
        <f t="shared" si="24"/>
        <v>狮子座大招_2线1号天赋3级</v>
      </c>
      <c r="H787" s="32">
        <f>INDEX(数值规划!$AH$33:$AK$42,(特技天赋!C787-1)*2+特技天赋!D787,特技天赋!E787)</f>
        <v>33</v>
      </c>
      <c r="I787" s="32">
        <f>INDEX(数值规划!$N$32:$Y$231,(((C787-1)*2+(D787-1))*4+(E787-1))*5+F787+1,(INDEX($T$3:$AI$3,B787)-1)*3+1)</f>
        <v>25</v>
      </c>
      <c r="J787" s="32">
        <f>INDEX(数值规划!$N$32:$Y$231,(((C787-1)*2+(D787-1))*4+(E787-1))*5+F787+1,(INDEX($T$3:$AI$3,B787)-1)*3+2)</f>
        <v>30</v>
      </c>
      <c r="K787" s="32">
        <f>INDEX(数值规划!$N$32:$Y$231,(((C787-1)*2+(D787-1))*4+(E787-1))*5+F787+1,(INDEX($T$3:$AI$3,B787)-1)*3+3)</f>
        <v>25</v>
      </c>
      <c r="L787" s="32">
        <f t="shared" si="25"/>
        <v>2</v>
      </c>
      <c r="M787" s="32">
        <f>INDEX(数值规划!$AL$33:$AL$42,(特技天赋!C787-1)*2+特技天赋!D787)</f>
        <v>2</v>
      </c>
      <c r="N787" s="31">
        <v>38</v>
      </c>
      <c r="Q787" s="32">
        <f>IF(特技天赋!F787&gt;0,INDEX(数值规划!$F$32:$F$63,(特技天赋!E787-1)*4+特技天赋!F787),E787)</f>
        <v>38</v>
      </c>
    </row>
    <row r="788" spans="1:17" ht="16.5" x14ac:dyDescent="0.2">
      <c r="A788" s="31">
        <v>785</v>
      </c>
      <c r="B788" s="31">
        <v>6</v>
      </c>
      <c r="C788" s="31">
        <v>5</v>
      </c>
      <c r="D788" s="31">
        <v>2</v>
      </c>
      <c r="E788" s="31">
        <v>1</v>
      </c>
      <c r="F788" s="31">
        <v>4</v>
      </c>
      <c r="G788" s="31" t="str">
        <f t="shared" si="24"/>
        <v>狮子座大招_2线1号天赋4级</v>
      </c>
      <c r="H788" s="32">
        <f>INDEX(数值规划!$AH$33:$AK$42,(特技天赋!C788-1)*2+特技天赋!D788,特技天赋!E788)</f>
        <v>33</v>
      </c>
      <c r="I788" s="32">
        <f>INDEX(数值规划!$N$32:$Y$231,(((C788-1)*2+(D788-1))*4+(E788-1))*5+F788+1,(INDEX($T$3:$AI$3,B788)-1)*3+1)</f>
        <v>30</v>
      </c>
      <c r="J788" s="32">
        <f>INDEX(数值规划!$N$32:$Y$231,(((C788-1)*2+(D788-1))*4+(E788-1))*5+F788+1,(INDEX($T$3:$AI$3,B788)-1)*3+2)</f>
        <v>36</v>
      </c>
      <c r="K788" s="32">
        <f>INDEX(数值规划!$N$32:$Y$231,(((C788-1)*2+(D788-1))*4+(E788-1))*5+F788+1,(INDEX($T$3:$AI$3,B788)-1)*3+3)</f>
        <v>30</v>
      </c>
      <c r="L788" s="32">
        <f t="shared" si="25"/>
        <v>2</v>
      </c>
      <c r="M788" s="32">
        <f>INDEX(数值规划!$AL$33:$AL$42,(特技天赋!C788-1)*2+特技天赋!D788)</f>
        <v>2</v>
      </c>
      <c r="N788" s="31">
        <v>58</v>
      </c>
      <c r="Q788" s="32">
        <f>IF(特技天赋!F788&gt;0,INDEX(数值规划!$F$32:$F$63,(特技天赋!E788-1)*4+特技天赋!F788),E788)</f>
        <v>58</v>
      </c>
    </row>
    <row r="789" spans="1:17" ht="16.5" x14ac:dyDescent="0.2">
      <c r="A789" s="31">
        <v>786</v>
      </c>
      <c r="B789" s="31">
        <v>6</v>
      </c>
      <c r="C789" s="31">
        <v>5</v>
      </c>
      <c r="D789" s="31">
        <v>2</v>
      </c>
      <c r="E789" s="31">
        <v>2</v>
      </c>
      <c r="F789" s="31">
        <v>0</v>
      </c>
      <c r="G789" s="31" t="str">
        <f t="shared" si="24"/>
        <v>狮子座大招_2线2号天赋解锁</v>
      </c>
      <c r="H789" s="32">
        <f>INDEX(数值规划!$AH$33:$AK$42,(特技天赋!C789-1)*2+特技天赋!D789,特技天赋!E789)</f>
        <v>53</v>
      </c>
      <c r="I789" s="32">
        <f>INDEX(数值规划!$N$32:$Y$231,(((C789-1)*2+(D789-1))*4+(E789-1))*5+F789+1,(INDEX($T$3:$AI$3,B789)-1)*3+1)</f>
        <v>15</v>
      </c>
      <c r="J789" s="32">
        <f>INDEX(数值规划!$N$32:$Y$231,(((C789-1)*2+(D789-1))*4+(E789-1))*5+F789+1,(INDEX($T$3:$AI$3,B789)-1)*3+2)</f>
        <v>18</v>
      </c>
      <c r="K789" s="32">
        <f>INDEX(数值规划!$N$32:$Y$231,(((C789-1)*2+(D789-1))*4+(E789-1))*5+F789+1,(INDEX($T$3:$AI$3,B789)-1)*3+3)</f>
        <v>15</v>
      </c>
      <c r="L789" s="32">
        <f t="shared" si="25"/>
        <v>4</v>
      </c>
      <c r="M789" s="32">
        <f>INDEX(数值规划!$AL$33:$AL$42,(特技天赋!C789-1)*2+特技天赋!D789)</f>
        <v>2</v>
      </c>
      <c r="N789" s="31">
        <v>2</v>
      </c>
      <c r="Q789" s="32">
        <f>IF(特技天赋!F789&gt;0,INDEX(数值规划!$F$32:$F$63,(特技天赋!E789-1)*4+特技天赋!F789),E789)</f>
        <v>2</v>
      </c>
    </row>
    <row r="790" spans="1:17" ht="16.5" x14ac:dyDescent="0.2">
      <c r="A790" s="31">
        <v>787</v>
      </c>
      <c r="B790" s="31">
        <v>6</v>
      </c>
      <c r="C790" s="31">
        <v>5</v>
      </c>
      <c r="D790" s="31">
        <v>2</v>
      </c>
      <c r="E790" s="31">
        <v>2</v>
      </c>
      <c r="F790" s="31">
        <v>1</v>
      </c>
      <c r="G790" s="31" t="str">
        <f t="shared" si="24"/>
        <v>狮子座大招_2线2号天赋1级</v>
      </c>
      <c r="H790" s="32">
        <f>INDEX(数值规划!$AH$33:$AK$42,(特技天赋!C790-1)*2+特技天赋!D790,特技天赋!E790)</f>
        <v>53</v>
      </c>
      <c r="I790" s="32">
        <f>INDEX(数值规划!$N$32:$Y$231,(((C790-1)*2+(D790-1))*4+(E790-1))*5+F790+1,(INDEX($T$3:$AI$3,B790)-1)*3+1)</f>
        <v>20</v>
      </c>
      <c r="J790" s="32">
        <f>INDEX(数值规划!$N$32:$Y$231,(((C790-1)*2+(D790-1))*4+(E790-1))*5+F790+1,(INDEX($T$3:$AI$3,B790)-1)*3+2)</f>
        <v>24</v>
      </c>
      <c r="K790" s="32">
        <f>INDEX(数值规划!$N$32:$Y$231,(((C790-1)*2+(D790-1))*4+(E790-1))*5+F790+1,(INDEX($T$3:$AI$3,B790)-1)*3+3)</f>
        <v>20</v>
      </c>
      <c r="L790" s="32">
        <f t="shared" si="25"/>
        <v>4</v>
      </c>
      <c r="M790" s="32">
        <f>INDEX(数值规划!$AL$33:$AL$42,(特技天赋!C790-1)*2+特技天赋!D790)</f>
        <v>2</v>
      </c>
      <c r="N790" s="31">
        <v>24</v>
      </c>
      <c r="Q790" s="32">
        <f>IF(特技天赋!F790&gt;0,INDEX(数值规划!$F$32:$F$63,(特技天赋!E790-1)*4+特技天赋!F790),E790)</f>
        <v>24</v>
      </c>
    </row>
    <row r="791" spans="1:17" ht="16.5" x14ac:dyDescent="0.2">
      <c r="A791" s="31">
        <v>788</v>
      </c>
      <c r="B791" s="31">
        <v>6</v>
      </c>
      <c r="C791" s="31">
        <v>5</v>
      </c>
      <c r="D791" s="31">
        <v>2</v>
      </c>
      <c r="E791" s="31">
        <v>2</v>
      </c>
      <c r="F791" s="31">
        <v>2</v>
      </c>
      <c r="G791" s="31" t="str">
        <f t="shared" si="24"/>
        <v>狮子座大招_2线2号天赋2级</v>
      </c>
      <c r="H791" s="32">
        <f>INDEX(数值规划!$AH$33:$AK$42,(特技天赋!C791-1)*2+特技天赋!D791,特技天赋!E791)</f>
        <v>53</v>
      </c>
      <c r="I791" s="32">
        <f>INDEX(数值规划!$N$32:$Y$231,(((C791-1)*2+(D791-1))*4+(E791-1))*5+F791+1,(INDEX($T$3:$AI$3,B791)-1)*3+1)</f>
        <v>25</v>
      </c>
      <c r="J791" s="32">
        <f>INDEX(数值规划!$N$32:$Y$231,(((C791-1)*2+(D791-1))*4+(E791-1))*5+F791+1,(INDEX($T$3:$AI$3,B791)-1)*3+2)</f>
        <v>30</v>
      </c>
      <c r="K791" s="32">
        <f>INDEX(数值规划!$N$32:$Y$231,(((C791-1)*2+(D791-1))*4+(E791-1))*5+F791+1,(INDEX($T$3:$AI$3,B791)-1)*3+3)</f>
        <v>25</v>
      </c>
      <c r="L791" s="32">
        <f t="shared" si="25"/>
        <v>4</v>
      </c>
      <c r="M791" s="32">
        <f>INDEX(数值规划!$AL$33:$AL$42,(特技天赋!C791-1)*2+特技天赋!D791)</f>
        <v>2</v>
      </c>
      <c r="N791" s="31">
        <v>36</v>
      </c>
      <c r="Q791" s="32">
        <f>IF(特技天赋!F791&gt;0,INDEX(数值规划!$F$32:$F$63,(特技天赋!E791-1)*4+特技天赋!F791),E791)</f>
        <v>36</v>
      </c>
    </row>
    <row r="792" spans="1:17" ht="16.5" x14ac:dyDescent="0.2">
      <c r="A792" s="31">
        <v>789</v>
      </c>
      <c r="B792" s="31">
        <v>6</v>
      </c>
      <c r="C792" s="31">
        <v>5</v>
      </c>
      <c r="D792" s="31">
        <v>2</v>
      </c>
      <c r="E792" s="31">
        <v>2</v>
      </c>
      <c r="F792" s="31">
        <v>3</v>
      </c>
      <c r="G792" s="31" t="str">
        <f t="shared" si="24"/>
        <v>狮子座大招_2线2号天赋3级</v>
      </c>
      <c r="H792" s="32">
        <f>INDEX(数值规划!$AH$33:$AK$42,(特技天赋!C792-1)*2+特技天赋!D792,特技天赋!E792)</f>
        <v>53</v>
      </c>
      <c r="I792" s="32">
        <f>INDEX(数值规划!$N$32:$Y$231,(((C792-1)*2+(D792-1))*4+(E792-1))*5+F792+1,(INDEX($T$3:$AI$3,B792)-1)*3+1)</f>
        <v>30</v>
      </c>
      <c r="J792" s="32">
        <f>INDEX(数值规划!$N$32:$Y$231,(((C792-1)*2+(D792-1))*4+(E792-1))*5+F792+1,(INDEX($T$3:$AI$3,B792)-1)*3+2)</f>
        <v>36</v>
      </c>
      <c r="K792" s="32">
        <f>INDEX(数值规划!$N$32:$Y$231,(((C792-1)*2+(D792-1))*4+(E792-1))*5+F792+1,(INDEX($T$3:$AI$3,B792)-1)*3+3)</f>
        <v>30</v>
      </c>
      <c r="L792" s="32">
        <f t="shared" si="25"/>
        <v>4</v>
      </c>
      <c r="M792" s="32">
        <f>INDEX(数值规划!$AL$33:$AL$42,(特技天赋!C792-1)*2+特技天赋!D792)</f>
        <v>2</v>
      </c>
      <c r="N792" s="31">
        <v>48</v>
      </c>
      <c r="Q792" s="32">
        <f>IF(特技天赋!F792&gt;0,INDEX(数值规划!$F$32:$F$63,(特技天赋!E792-1)*4+特技天赋!F792),E792)</f>
        <v>48</v>
      </c>
    </row>
    <row r="793" spans="1:17" ht="16.5" x14ac:dyDescent="0.2">
      <c r="A793" s="31">
        <v>790</v>
      </c>
      <c r="B793" s="31">
        <v>6</v>
      </c>
      <c r="C793" s="31">
        <v>5</v>
      </c>
      <c r="D793" s="31">
        <v>2</v>
      </c>
      <c r="E793" s="31">
        <v>2</v>
      </c>
      <c r="F793" s="31">
        <v>4</v>
      </c>
      <c r="G793" s="31" t="str">
        <f t="shared" si="24"/>
        <v>狮子座大招_2线2号天赋4级</v>
      </c>
      <c r="H793" s="32">
        <f>INDEX(数值规划!$AH$33:$AK$42,(特技天赋!C793-1)*2+特技天赋!D793,特技天赋!E793)</f>
        <v>53</v>
      </c>
      <c r="I793" s="32">
        <f>INDEX(数值规划!$N$32:$Y$231,(((C793-1)*2+(D793-1))*4+(E793-1))*5+F793+1,(INDEX($T$3:$AI$3,B793)-1)*3+1)</f>
        <v>35</v>
      </c>
      <c r="J793" s="32">
        <f>INDEX(数值规划!$N$32:$Y$231,(((C793-1)*2+(D793-1))*4+(E793-1))*5+F793+1,(INDEX($T$3:$AI$3,B793)-1)*3+2)</f>
        <v>42</v>
      </c>
      <c r="K793" s="32">
        <f>INDEX(数值规划!$N$32:$Y$231,(((C793-1)*2+(D793-1))*4+(E793-1))*5+F793+1,(INDEX($T$3:$AI$3,B793)-1)*3+3)</f>
        <v>35</v>
      </c>
      <c r="L793" s="32">
        <f t="shared" si="25"/>
        <v>4</v>
      </c>
      <c r="M793" s="32">
        <f>INDEX(数值规划!$AL$33:$AL$42,(特技天赋!C793-1)*2+特技天赋!D793)</f>
        <v>2</v>
      </c>
      <c r="N793" s="31">
        <v>72</v>
      </c>
      <c r="Q793" s="32">
        <f>IF(特技天赋!F793&gt;0,INDEX(数值规划!$F$32:$F$63,(特技天赋!E793-1)*4+特技天赋!F793),E793)</f>
        <v>72</v>
      </c>
    </row>
    <row r="794" spans="1:17" ht="16.5" x14ac:dyDescent="0.2">
      <c r="A794" s="31">
        <v>791</v>
      </c>
      <c r="B794" s="31">
        <v>6</v>
      </c>
      <c r="C794" s="31">
        <v>5</v>
      </c>
      <c r="D794" s="31">
        <v>2</v>
      </c>
      <c r="E794" s="31">
        <v>3</v>
      </c>
      <c r="F794" s="31">
        <v>0</v>
      </c>
      <c r="G794" s="31" t="str">
        <f t="shared" si="24"/>
        <v>狮子座大招_2线3号天赋解锁</v>
      </c>
      <c r="H794" s="32">
        <f>INDEX(数值规划!$AH$33:$AK$42,(特技天赋!C794-1)*2+特技天赋!D794,特技天赋!E794)</f>
        <v>73</v>
      </c>
      <c r="I794" s="32">
        <f>INDEX(数值规划!$N$32:$Y$231,(((C794-1)*2+(D794-1))*4+(E794-1))*5+F794+1,(INDEX($T$3:$AI$3,B794)-1)*3+1)</f>
        <v>23</v>
      </c>
      <c r="J794" s="32">
        <f>INDEX(数值规划!$N$32:$Y$231,(((C794-1)*2+(D794-1))*4+(E794-1))*5+F794+1,(INDEX($T$3:$AI$3,B794)-1)*3+2)</f>
        <v>27</v>
      </c>
      <c r="K794" s="32">
        <f>INDEX(数值规划!$N$32:$Y$231,(((C794-1)*2+(D794-1))*4+(E794-1))*5+F794+1,(INDEX($T$3:$AI$3,B794)-1)*3+3)</f>
        <v>23</v>
      </c>
      <c r="L794" s="32">
        <f t="shared" si="25"/>
        <v>6</v>
      </c>
      <c r="M794" s="32">
        <f>INDEX(数值规划!$AL$33:$AL$42,(特技天赋!C794-1)*2+特技天赋!D794)</f>
        <v>2</v>
      </c>
      <c r="N794" s="31">
        <v>3</v>
      </c>
      <c r="Q794" s="32">
        <f>IF(特技天赋!F794&gt;0,INDEX(数值规划!$F$32:$F$63,(特技天赋!E794-1)*4+特技天赋!F794),E794)</f>
        <v>3</v>
      </c>
    </row>
    <row r="795" spans="1:17" ht="16.5" x14ac:dyDescent="0.2">
      <c r="A795" s="31">
        <v>792</v>
      </c>
      <c r="B795" s="31">
        <v>6</v>
      </c>
      <c r="C795" s="31">
        <v>5</v>
      </c>
      <c r="D795" s="31">
        <v>2</v>
      </c>
      <c r="E795" s="31">
        <v>3</v>
      </c>
      <c r="F795" s="31">
        <v>1</v>
      </c>
      <c r="G795" s="31" t="str">
        <f t="shared" si="24"/>
        <v>狮子座大招_2线3号天赋1级</v>
      </c>
      <c r="H795" s="32">
        <f>INDEX(数值规划!$AH$33:$AK$42,(特技天赋!C795-1)*2+特技天赋!D795,特技天赋!E795)</f>
        <v>73</v>
      </c>
      <c r="I795" s="32">
        <f>INDEX(数值规划!$N$32:$Y$231,(((C795-1)*2+(D795-1))*4+(E795-1))*5+F795+1,(INDEX($T$3:$AI$3,B795)-1)*3+1)</f>
        <v>28</v>
      </c>
      <c r="J795" s="32">
        <f>INDEX(数值规划!$N$32:$Y$231,(((C795-1)*2+(D795-1))*4+(E795-1))*5+F795+1,(INDEX($T$3:$AI$3,B795)-1)*3+2)</f>
        <v>33</v>
      </c>
      <c r="K795" s="32">
        <f>INDEX(数值规划!$N$32:$Y$231,(((C795-1)*2+(D795-1))*4+(E795-1))*5+F795+1,(INDEX($T$3:$AI$3,B795)-1)*3+3)</f>
        <v>28</v>
      </c>
      <c r="L795" s="32">
        <f t="shared" si="25"/>
        <v>6</v>
      </c>
      <c r="M795" s="32">
        <f>INDEX(数值规划!$AL$33:$AL$42,(特技天赋!C795-1)*2+特技天赋!D795)</f>
        <v>2</v>
      </c>
      <c r="N795" s="31">
        <v>29</v>
      </c>
      <c r="Q795" s="32">
        <f>IF(特技天赋!F795&gt;0,INDEX(数值规划!$F$32:$F$63,(特技天赋!E795-1)*4+特技天赋!F795),E795)</f>
        <v>29</v>
      </c>
    </row>
    <row r="796" spans="1:17" ht="16.5" x14ac:dyDescent="0.2">
      <c r="A796" s="31">
        <v>793</v>
      </c>
      <c r="B796" s="31">
        <v>6</v>
      </c>
      <c r="C796" s="31">
        <v>5</v>
      </c>
      <c r="D796" s="31">
        <v>2</v>
      </c>
      <c r="E796" s="31">
        <v>3</v>
      </c>
      <c r="F796" s="31">
        <v>2</v>
      </c>
      <c r="G796" s="31" t="str">
        <f t="shared" si="24"/>
        <v>狮子座大招_2线3号天赋2级</v>
      </c>
      <c r="H796" s="32">
        <f>INDEX(数值规划!$AH$33:$AK$42,(特技天赋!C796-1)*2+特技天赋!D796,特技天赋!E796)</f>
        <v>73</v>
      </c>
      <c r="I796" s="32">
        <f>INDEX(数值规划!$N$32:$Y$231,(((C796-1)*2+(D796-1))*4+(E796-1))*5+F796+1,(INDEX($T$3:$AI$3,B796)-1)*3+1)</f>
        <v>33</v>
      </c>
      <c r="J796" s="32">
        <f>INDEX(数值规划!$N$32:$Y$231,(((C796-1)*2+(D796-1))*4+(E796-1))*5+F796+1,(INDEX($T$3:$AI$3,B796)-1)*3+2)</f>
        <v>39</v>
      </c>
      <c r="K796" s="32">
        <f>INDEX(数值规划!$N$32:$Y$231,(((C796-1)*2+(D796-1))*4+(E796-1))*5+F796+1,(INDEX($T$3:$AI$3,B796)-1)*3+3)</f>
        <v>33</v>
      </c>
      <c r="L796" s="32">
        <f t="shared" si="25"/>
        <v>6</v>
      </c>
      <c r="M796" s="32">
        <f>INDEX(数值规划!$AL$33:$AL$42,(特技天赋!C796-1)*2+特技天赋!D796)</f>
        <v>2</v>
      </c>
      <c r="N796" s="31">
        <v>43</v>
      </c>
      <c r="Q796" s="32">
        <f>IF(特技天赋!F796&gt;0,INDEX(数值规划!$F$32:$F$63,(特技天赋!E796-1)*4+特技天赋!F796),E796)</f>
        <v>43</v>
      </c>
    </row>
    <row r="797" spans="1:17" ht="16.5" x14ac:dyDescent="0.2">
      <c r="A797" s="31">
        <v>794</v>
      </c>
      <c r="B797" s="31">
        <v>6</v>
      </c>
      <c r="C797" s="31">
        <v>5</v>
      </c>
      <c r="D797" s="31">
        <v>2</v>
      </c>
      <c r="E797" s="31">
        <v>3</v>
      </c>
      <c r="F797" s="31">
        <v>3</v>
      </c>
      <c r="G797" s="31" t="str">
        <f t="shared" si="24"/>
        <v>狮子座大招_2线3号天赋3级</v>
      </c>
      <c r="H797" s="32">
        <f>INDEX(数值规划!$AH$33:$AK$42,(特技天赋!C797-1)*2+特技天赋!D797,特技天赋!E797)</f>
        <v>73</v>
      </c>
      <c r="I797" s="32">
        <f>INDEX(数值规划!$N$32:$Y$231,(((C797-1)*2+(D797-1))*4+(E797-1))*5+F797+1,(INDEX($T$3:$AI$3,B797)-1)*3+1)</f>
        <v>38</v>
      </c>
      <c r="J797" s="32">
        <f>INDEX(数值规划!$N$32:$Y$231,(((C797-1)*2+(D797-1))*4+(E797-1))*5+F797+1,(INDEX($T$3:$AI$3,B797)-1)*3+2)</f>
        <v>45</v>
      </c>
      <c r="K797" s="32">
        <f>INDEX(数值规划!$N$32:$Y$231,(((C797-1)*2+(D797-1))*4+(E797-1))*5+F797+1,(INDEX($T$3:$AI$3,B797)-1)*3+3)</f>
        <v>38</v>
      </c>
      <c r="L797" s="32">
        <f t="shared" si="25"/>
        <v>6</v>
      </c>
      <c r="M797" s="32">
        <f>INDEX(数值规划!$AL$33:$AL$42,(特技天赋!C797-1)*2+特技天赋!D797)</f>
        <v>2</v>
      </c>
      <c r="N797" s="31">
        <v>58</v>
      </c>
      <c r="Q797" s="32">
        <f>IF(特技天赋!F797&gt;0,INDEX(数值规划!$F$32:$F$63,(特技天赋!E797-1)*4+特技天赋!F797),E797)</f>
        <v>58</v>
      </c>
    </row>
    <row r="798" spans="1:17" ht="16.5" x14ac:dyDescent="0.2">
      <c r="A798" s="31">
        <v>795</v>
      </c>
      <c r="B798" s="31">
        <v>6</v>
      </c>
      <c r="C798" s="31">
        <v>5</v>
      </c>
      <c r="D798" s="31">
        <v>2</v>
      </c>
      <c r="E798" s="31">
        <v>3</v>
      </c>
      <c r="F798" s="31">
        <v>4</v>
      </c>
      <c r="G798" s="31" t="str">
        <f t="shared" si="24"/>
        <v>狮子座大招_2线3号天赋4级</v>
      </c>
      <c r="H798" s="32">
        <f>INDEX(数值规划!$AH$33:$AK$42,(特技天赋!C798-1)*2+特技天赋!D798,特技天赋!E798)</f>
        <v>73</v>
      </c>
      <c r="I798" s="32">
        <f>INDEX(数值规划!$N$32:$Y$231,(((C798-1)*2+(D798-1))*4+(E798-1))*5+F798+1,(INDEX($T$3:$AI$3,B798)-1)*3+1)</f>
        <v>43</v>
      </c>
      <c r="J798" s="32">
        <f>INDEX(数值规划!$N$32:$Y$231,(((C798-1)*2+(D798-1))*4+(E798-1))*5+F798+1,(INDEX($T$3:$AI$3,B798)-1)*3+2)</f>
        <v>51</v>
      </c>
      <c r="K798" s="32">
        <f>INDEX(数值规划!$N$32:$Y$231,(((C798-1)*2+(D798-1))*4+(E798-1))*5+F798+1,(INDEX($T$3:$AI$3,B798)-1)*3+3)</f>
        <v>43</v>
      </c>
      <c r="L798" s="32">
        <f t="shared" si="25"/>
        <v>6</v>
      </c>
      <c r="M798" s="32">
        <f>INDEX(数值规划!$AL$33:$AL$42,(特技天赋!C798-1)*2+特技天赋!D798)</f>
        <v>2</v>
      </c>
      <c r="N798" s="31">
        <v>87</v>
      </c>
      <c r="Q798" s="32">
        <f>IF(特技天赋!F798&gt;0,INDEX(数值规划!$F$32:$F$63,(特技天赋!E798-1)*4+特技天赋!F798),E798)</f>
        <v>87</v>
      </c>
    </row>
    <row r="799" spans="1:17" ht="16.5" x14ac:dyDescent="0.2">
      <c r="A799" s="31">
        <v>796</v>
      </c>
      <c r="B799" s="31">
        <v>6</v>
      </c>
      <c r="C799" s="31">
        <v>5</v>
      </c>
      <c r="D799" s="31">
        <v>2</v>
      </c>
      <c r="E799" s="31">
        <v>4</v>
      </c>
      <c r="F799" s="31">
        <v>0</v>
      </c>
      <c r="G799" s="31" t="str">
        <f t="shared" si="24"/>
        <v>狮子座大招_2线4号天赋解锁</v>
      </c>
      <c r="H799" s="32">
        <f>INDEX(数值规划!$AH$33:$AK$42,(特技天赋!C799-1)*2+特技天赋!D799,特技天赋!E799)</f>
        <v>93</v>
      </c>
      <c r="I799" s="32">
        <f>INDEX(数值规划!$N$32:$Y$231,(((C799-1)*2+(D799-1))*4+(E799-1))*5+F799+1,(INDEX($T$3:$AI$3,B799)-1)*3+1)</f>
        <v>30</v>
      </c>
      <c r="J799" s="32">
        <f>INDEX(数值规划!$N$32:$Y$231,(((C799-1)*2+(D799-1))*4+(E799-1))*5+F799+1,(INDEX($T$3:$AI$3,B799)-1)*3+2)</f>
        <v>36</v>
      </c>
      <c r="K799" s="32">
        <f>INDEX(数值规划!$N$32:$Y$231,(((C799-1)*2+(D799-1))*4+(E799-1))*5+F799+1,(INDEX($T$3:$AI$3,B799)-1)*3+3)</f>
        <v>30</v>
      </c>
      <c r="L799" s="32">
        <f t="shared" si="25"/>
        <v>8</v>
      </c>
      <c r="M799" s="32">
        <f>INDEX(数值规划!$AL$33:$AL$42,(特技天赋!C799-1)*2+特技天赋!D799)</f>
        <v>2</v>
      </c>
      <c r="N799" s="31">
        <v>4</v>
      </c>
      <c r="Q799" s="32">
        <f>IF(特技天赋!F799&gt;0,INDEX(数值规划!$F$32:$F$63,(特技天赋!E799-1)*4+特技天赋!F799),E799)</f>
        <v>4</v>
      </c>
    </row>
    <row r="800" spans="1:17" ht="16.5" x14ac:dyDescent="0.2">
      <c r="A800" s="31">
        <v>797</v>
      </c>
      <c r="B800" s="31">
        <v>6</v>
      </c>
      <c r="C800" s="31">
        <v>5</v>
      </c>
      <c r="D800" s="31">
        <v>2</v>
      </c>
      <c r="E800" s="31">
        <v>4</v>
      </c>
      <c r="F800" s="31">
        <v>1</v>
      </c>
      <c r="G800" s="31" t="str">
        <f t="shared" si="24"/>
        <v>狮子座大招_2线4号天赋1级</v>
      </c>
      <c r="H800" s="32">
        <f>INDEX(数值规划!$AH$33:$AK$42,(特技天赋!C800-1)*2+特技天赋!D800,特技天赋!E800)</f>
        <v>93</v>
      </c>
      <c r="I800" s="32">
        <f>INDEX(数值规划!$N$32:$Y$231,(((C800-1)*2+(D800-1))*4+(E800-1))*5+F800+1,(INDEX($T$3:$AI$3,B800)-1)*3+1)</f>
        <v>35</v>
      </c>
      <c r="J800" s="32">
        <f>INDEX(数值规划!$N$32:$Y$231,(((C800-1)*2+(D800-1))*4+(E800-1))*5+F800+1,(INDEX($T$3:$AI$3,B800)-1)*3+2)</f>
        <v>42</v>
      </c>
      <c r="K800" s="32">
        <f>INDEX(数值规划!$N$32:$Y$231,(((C800-1)*2+(D800-1))*4+(E800-1))*5+F800+1,(INDEX($T$3:$AI$3,B800)-1)*3+3)</f>
        <v>35</v>
      </c>
      <c r="L800" s="32">
        <f t="shared" si="25"/>
        <v>8</v>
      </c>
      <c r="M800" s="32">
        <f>INDEX(数值规划!$AL$33:$AL$42,(特技天赋!C800-1)*2+特技天赋!D800)</f>
        <v>2</v>
      </c>
      <c r="N800" s="31">
        <v>29</v>
      </c>
      <c r="Q800" s="32">
        <f>IF(特技天赋!F800&gt;0,INDEX(数值规划!$F$32:$F$63,(特技天赋!E800-1)*4+特技天赋!F800),E800)</f>
        <v>29</v>
      </c>
    </row>
    <row r="801" spans="1:17" ht="16.5" x14ac:dyDescent="0.2">
      <c r="A801" s="31">
        <v>798</v>
      </c>
      <c r="B801" s="31">
        <v>6</v>
      </c>
      <c r="C801" s="31">
        <v>5</v>
      </c>
      <c r="D801" s="31">
        <v>2</v>
      </c>
      <c r="E801" s="31">
        <v>4</v>
      </c>
      <c r="F801" s="31">
        <v>2</v>
      </c>
      <c r="G801" s="31" t="str">
        <f t="shared" si="24"/>
        <v>狮子座大招_2线4号天赋2级</v>
      </c>
      <c r="H801" s="32">
        <f>INDEX(数值规划!$AH$33:$AK$42,(特技天赋!C801-1)*2+特技天赋!D801,特技天赋!E801)</f>
        <v>93</v>
      </c>
      <c r="I801" s="32">
        <f>INDEX(数值规划!$N$32:$Y$231,(((C801-1)*2+(D801-1))*4+(E801-1))*5+F801+1,(INDEX($T$3:$AI$3,B801)-1)*3+1)</f>
        <v>40</v>
      </c>
      <c r="J801" s="32">
        <f>INDEX(数值规划!$N$32:$Y$231,(((C801-1)*2+(D801-1))*4+(E801-1))*5+F801+1,(INDEX($T$3:$AI$3,B801)-1)*3+2)</f>
        <v>48</v>
      </c>
      <c r="K801" s="32">
        <f>INDEX(数值规划!$N$32:$Y$231,(((C801-1)*2+(D801-1))*4+(E801-1))*5+F801+1,(INDEX($T$3:$AI$3,B801)-1)*3+3)</f>
        <v>40</v>
      </c>
      <c r="L801" s="32">
        <f t="shared" si="25"/>
        <v>8</v>
      </c>
      <c r="M801" s="32">
        <f>INDEX(数值规划!$AL$33:$AL$42,(特技天赋!C801-1)*2+特技天赋!D801)</f>
        <v>2</v>
      </c>
      <c r="N801" s="31">
        <v>43</v>
      </c>
      <c r="Q801" s="32">
        <f>IF(特技天赋!F801&gt;0,INDEX(数值规划!$F$32:$F$63,(特技天赋!E801-1)*4+特技天赋!F801),E801)</f>
        <v>43</v>
      </c>
    </row>
    <row r="802" spans="1:17" ht="16.5" x14ac:dyDescent="0.2">
      <c r="A802" s="31">
        <v>799</v>
      </c>
      <c r="B802" s="31">
        <v>6</v>
      </c>
      <c r="C802" s="31">
        <v>5</v>
      </c>
      <c r="D802" s="31">
        <v>2</v>
      </c>
      <c r="E802" s="31">
        <v>4</v>
      </c>
      <c r="F802" s="31">
        <v>3</v>
      </c>
      <c r="G802" s="31" t="str">
        <f t="shared" si="24"/>
        <v>狮子座大招_2线4号天赋3级</v>
      </c>
      <c r="H802" s="32">
        <f>INDEX(数值规划!$AH$33:$AK$42,(特技天赋!C802-1)*2+特技天赋!D802,特技天赋!E802)</f>
        <v>93</v>
      </c>
      <c r="I802" s="32">
        <f>INDEX(数值规划!$N$32:$Y$231,(((C802-1)*2+(D802-1))*4+(E802-1))*5+F802+1,(INDEX($T$3:$AI$3,B802)-1)*3+1)</f>
        <v>45</v>
      </c>
      <c r="J802" s="32">
        <f>INDEX(数值规划!$N$32:$Y$231,(((C802-1)*2+(D802-1))*4+(E802-1))*5+F802+1,(INDEX($T$3:$AI$3,B802)-1)*3+2)</f>
        <v>54</v>
      </c>
      <c r="K802" s="32">
        <f>INDEX(数值规划!$N$32:$Y$231,(((C802-1)*2+(D802-1))*4+(E802-1))*5+F802+1,(INDEX($T$3:$AI$3,B802)-1)*3+3)</f>
        <v>45</v>
      </c>
      <c r="L802" s="32">
        <f t="shared" si="25"/>
        <v>8</v>
      </c>
      <c r="M802" s="32">
        <f>INDEX(数值规划!$AL$33:$AL$42,(特技天赋!C802-1)*2+特技天赋!D802)</f>
        <v>2</v>
      </c>
      <c r="N802" s="31">
        <v>58</v>
      </c>
      <c r="Q802" s="32">
        <f>IF(特技天赋!F802&gt;0,INDEX(数值规划!$F$32:$F$63,(特技天赋!E802-1)*4+特技天赋!F802),E802)</f>
        <v>58</v>
      </c>
    </row>
    <row r="803" spans="1:17" ht="16.5" x14ac:dyDescent="0.2">
      <c r="A803" s="31">
        <v>800</v>
      </c>
      <c r="B803" s="31">
        <v>6</v>
      </c>
      <c r="C803" s="31">
        <v>5</v>
      </c>
      <c r="D803" s="31">
        <v>2</v>
      </c>
      <c r="E803" s="31">
        <v>4</v>
      </c>
      <c r="F803" s="31">
        <v>4</v>
      </c>
      <c r="G803" s="31" t="str">
        <f t="shared" si="24"/>
        <v>狮子座大招_2线4号天赋4级</v>
      </c>
      <c r="H803" s="32">
        <f>INDEX(数值规划!$AH$33:$AK$42,(特技天赋!C803-1)*2+特技天赋!D803,特技天赋!E803)</f>
        <v>93</v>
      </c>
      <c r="I803" s="32">
        <f>INDEX(数值规划!$N$32:$Y$231,(((C803-1)*2+(D803-1))*4+(E803-1))*5+F803+1,(INDEX($T$3:$AI$3,B803)-1)*3+1)</f>
        <v>50</v>
      </c>
      <c r="J803" s="32">
        <f>INDEX(数值规划!$N$32:$Y$231,(((C803-1)*2+(D803-1))*4+(E803-1))*5+F803+1,(INDEX($T$3:$AI$3,B803)-1)*3+2)</f>
        <v>60</v>
      </c>
      <c r="K803" s="32">
        <f>INDEX(数值规划!$N$32:$Y$231,(((C803-1)*2+(D803-1))*4+(E803-1))*5+F803+1,(INDEX($T$3:$AI$3,B803)-1)*3+3)</f>
        <v>50</v>
      </c>
      <c r="L803" s="32">
        <f t="shared" si="25"/>
        <v>8</v>
      </c>
      <c r="M803" s="32">
        <f>INDEX(数值规划!$AL$33:$AL$42,(特技天赋!C803-1)*2+特技天赋!D803)</f>
        <v>2</v>
      </c>
      <c r="N803" s="31">
        <v>87</v>
      </c>
      <c r="Q803" s="32">
        <f>IF(特技天赋!F803&gt;0,INDEX(数值规划!$F$32:$F$63,(特技天赋!E803-1)*4+特技天赋!F803),E803)</f>
        <v>87</v>
      </c>
    </row>
    <row r="804" spans="1:17" ht="16.5" x14ac:dyDescent="0.2">
      <c r="A804" s="31">
        <v>801</v>
      </c>
      <c r="B804" s="31">
        <v>7</v>
      </c>
      <c r="C804" s="31">
        <v>1</v>
      </c>
      <c r="D804" s="31">
        <v>1</v>
      </c>
      <c r="E804" s="31">
        <v>1</v>
      </c>
      <c r="F804" s="31">
        <v>0</v>
      </c>
      <c r="G804" s="31" t="str">
        <f t="shared" si="24"/>
        <v>射手座普攻_1线1号天赋解锁</v>
      </c>
      <c r="H804" s="32">
        <f>INDEX(数值规划!$AH$33:$AK$42,(特技天赋!C804-1)*2+特技天赋!D804,特技天赋!E804)</f>
        <v>15</v>
      </c>
      <c r="I804" s="32">
        <f>INDEX(数值规划!$N$32:$Y$231,(((C804-1)*2+(D804-1))*4+(E804-1))*5+F804+1,(INDEX($T$3:$AI$3,B804)-1)*3+1)</f>
        <v>8</v>
      </c>
      <c r="J804" s="32">
        <f>INDEX(数值规划!$N$32:$Y$231,(((C804-1)*2+(D804-1))*4+(E804-1))*5+F804+1,(INDEX($T$3:$AI$3,B804)-1)*3+2)</f>
        <v>0</v>
      </c>
      <c r="K804" s="32">
        <f>INDEX(数值规划!$N$32:$Y$231,(((C804-1)*2+(D804-1))*4+(E804-1))*5+F804+1,(INDEX($T$3:$AI$3,B804)-1)*3+3)</f>
        <v>18</v>
      </c>
      <c r="L804" s="32">
        <f t="shared" si="25"/>
        <v>1</v>
      </c>
      <c r="M804" s="32">
        <f>INDEX(数值规划!$AL$33:$AL$42,(特技天赋!C804-1)*2+特技天赋!D804)</f>
        <v>2</v>
      </c>
      <c r="N804" s="31">
        <v>1</v>
      </c>
      <c r="Q804" s="32">
        <f>IF(特技天赋!F804&gt;0,INDEX(数值规划!$F$32:$F$63,(特技天赋!E804-1)*4+特技天赋!F804),E804)</f>
        <v>1</v>
      </c>
    </row>
    <row r="805" spans="1:17" ht="16.5" x14ac:dyDescent="0.2">
      <c r="A805" s="31">
        <v>802</v>
      </c>
      <c r="B805" s="31">
        <v>7</v>
      </c>
      <c r="C805" s="31">
        <v>1</v>
      </c>
      <c r="D805" s="31">
        <v>1</v>
      </c>
      <c r="E805" s="31">
        <v>1</v>
      </c>
      <c r="F805" s="31">
        <v>1</v>
      </c>
      <c r="G805" s="31" t="str">
        <f t="shared" si="24"/>
        <v>射手座普攻_1线1号天赋1级</v>
      </c>
      <c r="H805" s="32">
        <f>INDEX(数值规划!$AH$33:$AK$42,(特技天赋!C805-1)*2+特技天赋!D805,特技天赋!E805)</f>
        <v>15</v>
      </c>
      <c r="I805" s="32">
        <f>INDEX(数值规划!$N$32:$Y$231,(((C805-1)*2+(D805-1))*4+(E805-1))*5+F805+1,(INDEX($T$3:$AI$3,B805)-1)*3+1)</f>
        <v>12</v>
      </c>
      <c r="J805" s="32">
        <f>INDEX(数值规划!$N$32:$Y$231,(((C805-1)*2+(D805-1))*4+(E805-1))*5+F805+1,(INDEX($T$3:$AI$3,B805)-1)*3+2)</f>
        <v>0</v>
      </c>
      <c r="K805" s="32">
        <f>INDEX(数值规划!$N$32:$Y$231,(((C805-1)*2+(D805-1))*4+(E805-1))*5+F805+1,(INDEX($T$3:$AI$3,B805)-1)*3+3)</f>
        <v>27</v>
      </c>
      <c r="L805" s="32">
        <f t="shared" si="25"/>
        <v>1</v>
      </c>
      <c r="M805" s="32">
        <f>INDEX(数值规划!$AL$33:$AL$42,(特技天赋!C805-1)*2+特技天赋!D805)</f>
        <v>2</v>
      </c>
      <c r="N805" s="31">
        <v>19</v>
      </c>
      <c r="Q805" s="32">
        <f>IF(特技天赋!F805&gt;0,INDEX(数值规划!$F$32:$F$63,(特技天赋!E805-1)*4+特技天赋!F805),E805)</f>
        <v>19</v>
      </c>
    </row>
    <row r="806" spans="1:17" ht="16.5" x14ac:dyDescent="0.2">
      <c r="A806" s="31">
        <v>803</v>
      </c>
      <c r="B806" s="31">
        <v>7</v>
      </c>
      <c r="C806" s="31">
        <v>1</v>
      </c>
      <c r="D806" s="31">
        <v>1</v>
      </c>
      <c r="E806" s="31">
        <v>1</v>
      </c>
      <c r="F806" s="31">
        <v>2</v>
      </c>
      <c r="G806" s="31" t="str">
        <f t="shared" si="24"/>
        <v>射手座普攻_1线1号天赋2级</v>
      </c>
      <c r="H806" s="32">
        <f>INDEX(数值规划!$AH$33:$AK$42,(特技天赋!C806-1)*2+特技天赋!D806,特技天赋!E806)</f>
        <v>15</v>
      </c>
      <c r="I806" s="32">
        <f>INDEX(数值规划!$N$32:$Y$231,(((C806-1)*2+(D806-1))*4+(E806-1))*5+F806+1,(INDEX($T$3:$AI$3,B806)-1)*3+1)</f>
        <v>16</v>
      </c>
      <c r="J806" s="32">
        <f>INDEX(数值规划!$N$32:$Y$231,(((C806-1)*2+(D806-1))*4+(E806-1))*5+F806+1,(INDEX($T$3:$AI$3,B806)-1)*3+2)</f>
        <v>0</v>
      </c>
      <c r="K806" s="32">
        <f>INDEX(数值规划!$N$32:$Y$231,(((C806-1)*2+(D806-1))*4+(E806-1))*5+F806+1,(INDEX($T$3:$AI$3,B806)-1)*3+3)</f>
        <v>36</v>
      </c>
      <c r="L806" s="32">
        <f t="shared" si="25"/>
        <v>1</v>
      </c>
      <c r="M806" s="32">
        <f>INDEX(数值规划!$AL$33:$AL$42,(特技天赋!C806-1)*2+特技天赋!D806)</f>
        <v>2</v>
      </c>
      <c r="N806" s="31">
        <v>29</v>
      </c>
      <c r="Q806" s="32">
        <f>IF(特技天赋!F806&gt;0,INDEX(数值规划!$F$32:$F$63,(特技天赋!E806-1)*4+特技天赋!F806),E806)</f>
        <v>29</v>
      </c>
    </row>
    <row r="807" spans="1:17" ht="16.5" x14ac:dyDescent="0.2">
      <c r="A807" s="31">
        <v>804</v>
      </c>
      <c r="B807" s="31">
        <v>7</v>
      </c>
      <c r="C807" s="31">
        <v>1</v>
      </c>
      <c r="D807" s="31">
        <v>1</v>
      </c>
      <c r="E807" s="31">
        <v>1</v>
      </c>
      <c r="F807" s="31">
        <v>3</v>
      </c>
      <c r="G807" s="31" t="str">
        <f t="shared" si="24"/>
        <v>射手座普攻_1线1号天赋3级</v>
      </c>
      <c r="H807" s="32">
        <f>INDEX(数值规划!$AH$33:$AK$42,(特技天赋!C807-1)*2+特技天赋!D807,特技天赋!E807)</f>
        <v>15</v>
      </c>
      <c r="I807" s="32">
        <f>INDEX(数值规划!$N$32:$Y$231,(((C807-1)*2+(D807-1))*4+(E807-1))*5+F807+1,(INDEX($T$3:$AI$3,B807)-1)*3+1)</f>
        <v>20</v>
      </c>
      <c r="J807" s="32">
        <f>INDEX(数值规划!$N$32:$Y$231,(((C807-1)*2+(D807-1))*4+(E807-1))*5+F807+1,(INDEX($T$3:$AI$3,B807)-1)*3+2)</f>
        <v>0</v>
      </c>
      <c r="K807" s="32">
        <f>INDEX(数值规划!$N$32:$Y$231,(((C807-1)*2+(D807-1))*4+(E807-1))*5+F807+1,(INDEX($T$3:$AI$3,B807)-1)*3+3)</f>
        <v>45</v>
      </c>
      <c r="L807" s="32">
        <f t="shared" si="25"/>
        <v>1</v>
      </c>
      <c r="M807" s="32">
        <f>INDEX(数值规划!$AL$33:$AL$42,(特技天赋!C807-1)*2+特技天赋!D807)</f>
        <v>2</v>
      </c>
      <c r="N807" s="31">
        <v>38</v>
      </c>
      <c r="Q807" s="32">
        <f>IF(特技天赋!F807&gt;0,INDEX(数值规划!$F$32:$F$63,(特技天赋!E807-1)*4+特技天赋!F807),E807)</f>
        <v>38</v>
      </c>
    </row>
    <row r="808" spans="1:17" ht="16.5" x14ac:dyDescent="0.2">
      <c r="A808" s="31">
        <v>805</v>
      </c>
      <c r="B808" s="31">
        <v>7</v>
      </c>
      <c r="C808" s="31">
        <v>1</v>
      </c>
      <c r="D808" s="31">
        <v>1</v>
      </c>
      <c r="E808" s="31">
        <v>1</v>
      </c>
      <c r="F808" s="31">
        <v>4</v>
      </c>
      <c r="G808" s="31" t="str">
        <f t="shared" si="24"/>
        <v>射手座普攻_1线1号天赋4级</v>
      </c>
      <c r="H808" s="32">
        <f>INDEX(数值规划!$AH$33:$AK$42,(特技天赋!C808-1)*2+特技天赋!D808,特技天赋!E808)</f>
        <v>15</v>
      </c>
      <c r="I808" s="32">
        <f>INDEX(数值规划!$N$32:$Y$231,(((C808-1)*2+(D808-1))*4+(E808-1))*5+F808+1,(INDEX($T$3:$AI$3,B808)-1)*3+1)</f>
        <v>24</v>
      </c>
      <c r="J808" s="32">
        <f>INDEX(数值规划!$N$32:$Y$231,(((C808-1)*2+(D808-1))*4+(E808-1))*5+F808+1,(INDEX($T$3:$AI$3,B808)-1)*3+2)</f>
        <v>0</v>
      </c>
      <c r="K808" s="32">
        <f>INDEX(数值规划!$N$32:$Y$231,(((C808-1)*2+(D808-1))*4+(E808-1))*5+F808+1,(INDEX($T$3:$AI$3,B808)-1)*3+3)</f>
        <v>54</v>
      </c>
      <c r="L808" s="32">
        <f t="shared" si="25"/>
        <v>1</v>
      </c>
      <c r="M808" s="32">
        <f>INDEX(数值规划!$AL$33:$AL$42,(特技天赋!C808-1)*2+特技天赋!D808)</f>
        <v>2</v>
      </c>
      <c r="N808" s="31">
        <v>58</v>
      </c>
      <c r="Q808" s="32">
        <f>IF(特技天赋!F808&gt;0,INDEX(数值规划!$F$32:$F$63,(特技天赋!E808-1)*4+特技天赋!F808),E808)</f>
        <v>58</v>
      </c>
    </row>
    <row r="809" spans="1:17" ht="16.5" x14ac:dyDescent="0.2">
      <c r="A809" s="31">
        <v>806</v>
      </c>
      <c r="B809" s="31">
        <v>7</v>
      </c>
      <c r="C809" s="31">
        <v>1</v>
      </c>
      <c r="D809" s="31">
        <v>1</v>
      </c>
      <c r="E809" s="31">
        <v>2</v>
      </c>
      <c r="F809" s="31">
        <v>0</v>
      </c>
      <c r="G809" s="31" t="str">
        <f t="shared" si="24"/>
        <v>射手座普攻_1线2号天赋解锁</v>
      </c>
      <c r="H809" s="32">
        <f>INDEX(数值规划!$AH$33:$AK$42,(特技天赋!C809-1)*2+特技天赋!D809,特技天赋!E809)</f>
        <v>35</v>
      </c>
      <c r="I809" s="32">
        <f>INDEX(数值规划!$N$32:$Y$231,(((C809-1)*2+(D809-1))*4+(E809-1))*5+F809+1,(INDEX($T$3:$AI$3,B809)-1)*3+1)</f>
        <v>12</v>
      </c>
      <c r="J809" s="32">
        <f>INDEX(数值规划!$N$32:$Y$231,(((C809-1)*2+(D809-1))*4+(E809-1))*5+F809+1,(INDEX($T$3:$AI$3,B809)-1)*3+2)</f>
        <v>0</v>
      </c>
      <c r="K809" s="32">
        <f>INDEX(数值规划!$N$32:$Y$231,(((C809-1)*2+(D809-1))*4+(E809-1))*5+F809+1,(INDEX($T$3:$AI$3,B809)-1)*3+3)</f>
        <v>27</v>
      </c>
      <c r="L809" s="32">
        <f t="shared" si="25"/>
        <v>3</v>
      </c>
      <c r="M809" s="32">
        <f>INDEX(数值规划!$AL$33:$AL$42,(特技天赋!C809-1)*2+特技天赋!D809)</f>
        <v>2</v>
      </c>
      <c r="N809" s="31">
        <v>2</v>
      </c>
      <c r="Q809" s="32">
        <f>IF(特技天赋!F809&gt;0,INDEX(数值规划!$F$32:$F$63,(特技天赋!E809-1)*4+特技天赋!F809),E809)</f>
        <v>2</v>
      </c>
    </row>
    <row r="810" spans="1:17" ht="16.5" x14ac:dyDescent="0.2">
      <c r="A810" s="31">
        <v>807</v>
      </c>
      <c r="B810" s="31">
        <v>7</v>
      </c>
      <c r="C810" s="31">
        <v>1</v>
      </c>
      <c r="D810" s="31">
        <v>1</v>
      </c>
      <c r="E810" s="31">
        <v>2</v>
      </c>
      <c r="F810" s="31">
        <v>1</v>
      </c>
      <c r="G810" s="31" t="str">
        <f t="shared" si="24"/>
        <v>射手座普攻_1线2号天赋1级</v>
      </c>
      <c r="H810" s="32">
        <f>INDEX(数值规划!$AH$33:$AK$42,(特技天赋!C810-1)*2+特技天赋!D810,特技天赋!E810)</f>
        <v>35</v>
      </c>
      <c r="I810" s="32">
        <f>INDEX(数值规划!$N$32:$Y$231,(((C810-1)*2+(D810-1))*4+(E810-1))*5+F810+1,(INDEX($T$3:$AI$3,B810)-1)*3+1)</f>
        <v>16</v>
      </c>
      <c r="J810" s="32">
        <f>INDEX(数值规划!$N$32:$Y$231,(((C810-1)*2+(D810-1))*4+(E810-1))*5+F810+1,(INDEX($T$3:$AI$3,B810)-1)*3+2)</f>
        <v>0</v>
      </c>
      <c r="K810" s="32">
        <f>INDEX(数值规划!$N$32:$Y$231,(((C810-1)*2+(D810-1))*4+(E810-1))*5+F810+1,(INDEX($T$3:$AI$3,B810)-1)*3+3)</f>
        <v>36</v>
      </c>
      <c r="L810" s="32">
        <f t="shared" si="25"/>
        <v>3</v>
      </c>
      <c r="M810" s="32">
        <f>INDEX(数值规划!$AL$33:$AL$42,(特技天赋!C810-1)*2+特技天赋!D810)</f>
        <v>2</v>
      </c>
      <c r="N810" s="31">
        <v>24</v>
      </c>
      <c r="Q810" s="32">
        <f>IF(特技天赋!F810&gt;0,INDEX(数值规划!$F$32:$F$63,(特技天赋!E810-1)*4+特技天赋!F810),E810)</f>
        <v>24</v>
      </c>
    </row>
    <row r="811" spans="1:17" ht="16.5" x14ac:dyDescent="0.2">
      <c r="A811" s="31">
        <v>808</v>
      </c>
      <c r="B811" s="31">
        <v>7</v>
      </c>
      <c r="C811" s="31">
        <v>1</v>
      </c>
      <c r="D811" s="31">
        <v>1</v>
      </c>
      <c r="E811" s="31">
        <v>2</v>
      </c>
      <c r="F811" s="31">
        <v>2</v>
      </c>
      <c r="G811" s="31" t="str">
        <f t="shared" si="24"/>
        <v>射手座普攻_1线2号天赋2级</v>
      </c>
      <c r="H811" s="32">
        <f>INDEX(数值规划!$AH$33:$AK$42,(特技天赋!C811-1)*2+特技天赋!D811,特技天赋!E811)</f>
        <v>35</v>
      </c>
      <c r="I811" s="32">
        <f>INDEX(数值规划!$N$32:$Y$231,(((C811-1)*2+(D811-1))*4+(E811-1))*5+F811+1,(INDEX($T$3:$AI$3,B811)-1)*3+1)</f>
        <v>20</v>
      </c>
      <c r="J811" s="32">
        <f>INDEX(数值规划!$N$32:$Y$231,(((C811-1)*2+(D811-1))*4+(E811-1))*5+F811+1,(INDEX($T$3:$AI$3,B811)-1)*3+2)</f>
        <v>0</v>
      </c>
      <c r="K811" s="32">
        <f>INDEX(数值规划!$N$32:$Y$231,(((C811-1)*2+(D811-1))*4+(E811-1))*5+F811+1,(INDEX($T$3:$AI$3,B811)-1)*3+3)</f>
        <v>45</v>
      </c>
      <c r="L811" s="32">
        <f t="shared" si="25"/>
        <v>3</v>
      </c>
      <c r="M811" s="32">
        <f>INDEX(数值规划!$AL$33:$AL$42,(特技天赋!C811-1)*2+特技天赋!D811)</f>
        <v>2</v>
      </c>
      <c r="N811" s="31">
        <v>36</v>
      </c>
      <c r="Q811" s="32">
        <f>IF(特技天赋!F811&gt;0,INDEX(数值规划!$F$32:$F$63,(特技天赋!E811-1)*4+特技天赋!F811),E811)</f>
        <v>36</v>
      </c>
    </row>
    <row r="812" spans="1:17" ht="16.5" x14ac:dyDescent="0.2">
      <c r="A812" s="31">
        <v>809</v>
      </c>
      <c r="B812" s="31">
        <v>7</v>
      </c>
      <c r="C812" s="31">
        <v>1</v>
      </c>
      <c r="D812" s="31">
        <v>1</v>
      </c>
      <c r="E812" s="31">
        <v>2</v>
      </c>
      <c r="F812" s="31">
        <v>3</v>
      </c>
      <c r="G812" s="31" t="str">
        <f t="shared" si="24"/>
        <v>射手座普攻_1线2号天赋3级</v>
      </c>
      <c r="H812" s="32">
        <f>INDEX(数值规划!$AH$33:$AK$42,(特技天赋!C812-1)*2+特技天赋!D812,特技天赋!E812)</f>
        <v>35</v>
      </c>
      <c r="I812" s="32">
        <f>INDEX(数值规划!$N$32:$Y$231,(((C812-1)*2+(D812-1))*4+(E812-1))*5+F812+1,(INDEX($T$3:$AI$3,B812)-1)*3+1)</f>
        <v>24</v>
      </c>
      <c r="J812" s="32">
        <f>INDEX(数值规划!$N$32:$Y$231,(((C812-1)*2+(D812-1))*4+(E812-1))*5+F812+1,(INDEX($T$3:$AI$3,B812)-1)*3+2)</f>
        <v>0</v>
      </c>
      <c r="K812" s="32">
        <f>INDEX(数值规划!$N$32:$Y$231,(((C812-1)*2+(D812-1))*4+(E812-1))*5+F812+1,(INDEX($T$3:$AI$3,B812)-1)*3+3)</f>
        <v>54</v>
      </c>
      <c r="L812" s="32">
        <f t="shared" si="25"/>
        <v>3</v>
      </c>
      <c r="M812" s="32">
        <f>INDEX(数值规划!$AL$33:$AL$42,(特技天赋!C812-1)*2+特技天赋!D812)</f>
        <v>2</v>
      </c>
      <c r="N812" s="31">
        <v>48</v>
      </c>
      <c r="Q812" s="32">
        <f>IF(特技天赋!F812&gt;0,INDEX(数值规划!$F$32:$F$63,(特技天赋!E812-1)*4+特技天赋!F812),E812)</f>
        <v>48</v>
      </c>
    </row>
    <row r="813" spans="1:17" ht="16.5" x14ac:dyDescent="0.2">
      <c r="A813" s="31">
        <v>810</v>
      </c>
      <c r="B813" s="31">
        <v>7</v>
      </c>
      <c r="C813" s="31">
        <v>1</v>
      </c>
      <c r="D813" s="31">
        <v>1</v>
      </c>
      <c r="E813" s="31">
        <v>2</v>
      </c>
      <c r="F813" s="31">
        <v>4</v>
      </c>
      <c r="G813" s="31" t="str">
        <f t="shared" si="24"/>
        <v>射手座普攻_1线2号天赋4级</v>
      </c>
      <c r="H813" s="32">
        <f>INDEX(数值规划!$AH$33:$AK$42,(特技天赋!C813-1)*2+特技天赋!D813,特技天赋!E813)</f>
        <v>35</v>
      </c>
      <c r="I813" s="32">
        <f>INDEX(数值规划!$N$32:$Y$231,(((C813-1)*2+(D813-1))*4+(E813-1))*5+F813+1,(INDEX($T$3:$AI$3,B813)-1)*3+1)</f>
        <v>28</v>
      </c>
      <c r="J813" s="32">
        <f>INDEX(数值规划!$N$32:$Y$231,(((C813-1)*2+(D813-1))*4+(E813-1))*5+F813+1,(INDEX($T$3:$AI$3,B813)-1)*3+2)</f>
        <v>0</v>
      </c>
      <c r="K813" s="32">
        <f>INDEX(数值规划!$N$32:$Y$231,(((C813-1)*2+(D813-1))*4+(E813-1))*5+F813+1,(INDEX($T$3:$AI$3,B813)-1)*3+3)</f>
        <v>63</v>
      </c>
      <c r="L813" s="32">
        <f t="shared" si="25"/>
        <v>3</v>
      </c>
      <c r="M813" s="32">
        <f>INDEX(数值规划!$AL$33:$AL$42,(特技天赋!C813-1)*2+特技天赋!D813)</f>
        <v>2</v>
      </c>
      <c r="N813" s="31">
        <v>72</v>
      </c>
      <c r="Q813" s="32">
        <f>IF(特技天赋!F813&gt;0,INDEX(数值规划!$F$32:$F$63,(特技天赋!E813-1)*4+特技天赋!F813),E813)</f>
        <v>72</v>
      </c>
    </row>
    <row r="814" spans="1:17" ht="16.5" x14ac:dyDescent="0.2">
      <c r="A814" s="31">
        <v>811</v>
      </c>
      <c r="B814" s="31">
        <v>7</v>
      </c>
      <c r="C814" s="31">
        <v>1</v>
      </c>
      <c r="D814" s="31">
        <v>1</v>
      </c>
      <c r="E814" s="31">
        <v>3</v>
      </c>
      <c r="F814" s="31">
        <v>0</v>
      </c>
      <c r="G814" s="31" t="str">
        <f t="shared" si="24"/>
        <v>射手座普攻_1线3号天赋解锁</v>
      </c>
      <c r="H814" s="32">
        <f>INDEX(数值规划!$AH$33:$AK$42,(特技天赋!C814-1)*2+特技天赋!D814,特技天赋!E814)</f>
        <v>55</v>
      </c>
      <c r="I814" s="32">
        <f>INDEX(数值规划!$N$32:$Y$231,(((C814-1)*2+(D814-1))*4+(E814-1))*5+F814+1,(INDEX($T$3:$AI$3,B814)-1)*3+1)</f>
        <v>18</v>
      </c>
      <c r="J814" s="32">
        <f>INDEX(数值规划!$N$32:$Y$231,(((C814-1)*2+(D814-1))*4+(E814-1))*5+F814+1,(INDEX($T$3:$AI$3,B814)-1)*3+2)</f>
        <v>0</v>
      </c>
      <c r="K814" s="32">
        <f>INDEX(数值规划!$N$32:$Y$231,(((C814-1)*2+(D814-1))*4+(E814-1))*5+F814+1,(INDEX($T$3:$AI$3,B814)-1)*3+3)</f>
        <v>41</v>
      </c>
      <c r="L814" s="32">
        <f t="shared" si="25"/>
        <v>5</v>
      </c>
      <c r="M814" s="32">
        <f>INDEX(数值规划!$AL$33:$AL$42,(特技天赋!C814-1)*2+特技天赋!D814)</f>
        <v>2</v>
      </c>
      <c r="N814" s="31">
        <v>3</v>
      </c>
      <c r="Q814" s="32">
        <f>IF(特技天赋!F814&gt;0,INDEX(数值规划!$F$32:$F$63,(特技天赋!E814-1)*4+特技天赋!F814),E814)</f>
        <v>3</v>
      </c>
    </row>
    <row r="815" spans="1:17" ht="16.5" x14ac:dyDescent="0.2">
      <c r="A815" s="31">
        <v>812</v>
      </c>
      <c r="B815" s="31">
        <v>7</v>
      </c>
      <c r="C815" s="31">
        <v>1</v>
      </c>
      <c r="D815" s="31">
        <v>1</v>
      </c>
      <c r="E815" s="31">
        <v>3</v>
      </c>
      <c r="F815" s="31">
        <v>1</v>
      </c>
      <c r="G815" s="31" t="str">
        <f t="shared" si="24"/>
        <v>射手座普攻_1线3号天赋1级</v>
      </c>
      <c r="H815" s="32">
        <f>INDEX(数值规划!$AH$33:$AK$42,(特技天赋!C815-1)*2+特技天赋!D815,特技天赋!E815)</f>
        <v>55</v>
      </c>
      <c r="I815" s="32">
        <f>INDEX(数值规划!$N$32:$Y$231,(((C815-1)*2+(D815-1))*4+(E815-1))*5+F815+1,(INDEX($T$3:$AI$3,B815)-1)*3+1)</f>
        <v>22</v>
      </c>
      <c r="J815" s="32">
        <f>INDEX(数值规划!$N$32:$Y$231,(((C815-1)*2+(D815-1))*4+(E815-1))*5+F815+1,(INDEX($T$3:$AI$3,B815)-1)*3+2)</f>
        <v>0</v>
      </c>
      <c r="K815" s="32">
        <f>INDEX(数值规划!$N$32:$Y$231,(((C815-1)*2+(D815-1))*4+(E815-1))*5+F815+1,(INDEX($T$3:$AI$3,B815)-1)*3+3)</f>
        <v>50</v>
      </c>
      <c r="L815" s="32">
        <f t="shared" si="25"/>
        <v>5</v>
      </c>
      <c r="M815" s="32">
        <f>INDEX(数值规划!$AL$33:$AL$42,(特技天赋!C815-1)*2+特技天赋!D815)</f>
        <v>2</v>
      </c>
      <c r="N815" s="31">
        <v>29</v>
      </c>
      <c r="Q815" s="32">
        <f>IF(特技天赋!F815&gt;0,INDEX(数值规划!$F$32:$F$63,(特技天赋!E815-1)*4+特技天赋!F815),E815)</f>
        <v>29</v>
      </c>
    </row>
    <row r="816" spans="1:17" ht="16.5" x14ac:dyDescent="0.2">
      <c r="A816" s="31">
        <v>813</v>
      </c>
      <c r="B816" s="31">
        <v>7</v>
      </c>
      <c r="C816" s="31">
        <v>1</v>
      </c>
      <c r="D816" s="31">
        <v>1</v>
      </c>
      <c r="E816" s="31">
        <v>3</v>
      </c>
      <c r="F816" s="31">
        <v>2</v>
      </c>
      <c r="G816" s="31" t="str">
        <f t="shared" si="24"/>
        <v>射手座普攻_1线3号天赋2级</v>
      </c>
      <c r="H816" s="32">
        <f>INDEX(数值规划!$AH$33:$AK$42,(特技天赋!C816-1)*2+特技天赋!D816,特技天赋!E816)</f>
        <v>55</v>
      </c>
      <c r="I816" s="32">
        <f>INDEX(数值规划!$N$32:$Y$231,(((C816-1)*2+(D816-1))*4+(E816-1))*5+F816+1,(INDEX($T$3:$AI$3,B816)-1)*3+1)</f>
        <v>26</v>
      </c>
      <c r="J816" s="32">
        <f>INDEX(数值规划!$N$32:$Y$231,(((C816-1)*2+(D816-1))*4+(E816-1))*5+F816+1,(INDEX($T$3:$AI$3,B816)-1)*3+2)</f>
        <v>0</v>
      </c>
      <c r="K816" s="32">
        <f>INDEX(数值规划!$N$32:$Y$231,(((C816-1)*2+(D816-1))*4+(E816-1))*5+F816+1,(INDEX($T$3:$AI$3,B816)-1)*3+3)</f>
        <v>59</v>
      </c>
      <c r="L816" s="32">
        <f t="shared" si="25"/>
        <v>5</v>
      </c>
      <c r="M816" s="32">
        <f>INDEX(数值规划!$AL$33:$AL$42,(特技天赋!C816-1)*2+特技天赋!D816)</f>
        <v>2</v>
      </c>
      <c r="N816" s="31">
        <v>43</v>
      </c>
      <c r="Q816" s="32">
        <f>IF(特技天赋!F816&gt;0,INDEX(数值规划!$F$32:$F$63,(特技天赋!E816-1)*4+特技天赋!F816),E816)</f>
        <v>43</v>
      </c>
    </row>
    <row r="817" spans="1:17" ht="16.5" x14ac:dyDescent="0.2">
      <c r="A817" s="31">
        <v>814</v>
      </c>
      <c r="B817" s="31">
        <v>7</v>
      </c>
      <c r="C817" s="31">
        <v>1</v>
      </c>
      <c r="D817" s="31">
        <v>1</v>
      </c>
      <c r="E817" s="31">
        <v>3</v>
      </c>
      <c r="F817" s="31">
        <v>3</v>
      </c>
      <c r="G817" s="31" t="str">
        <f t="shared" si="24"/>
        <v>射手座普攻_1线3号天赋3级</v>
      </c>
      <c r="H817" s="32">
        <f>INDEX(数值规划!$AH$33:$AK$42,(特技天赋!C817-1)*2+特技天赋!D817,特技天赋!E817)</f>
        <v>55</v>
      </c>
      <c r="I817" s="32">
        <f>INDEX(数值规划!$N$32:$Y$231,(((C817-1)*2+(D817-1))*4+(E817-1))*5+F817+1,(INDEX($T$3:$AI$3,B817)-1)*3+1)</f>
        <v>30</v>
      </c>
      <c r="J817" s="32">
        <f>INDEX(数值规划!$N$32:$Y$231,(((C817-1)*2+(D817-1))*4+(E817-1))*5+F817+1,(INDEX($T$3:$AI$3,B817)-1)*3+2)</f>
        <v>0</v>
      </c>
      <c r="K817" s="32">
        <f>INDEX(数值规划!$N$32:$Y$231,(((C817-1)*2+(D817-1))*4+(E817-1))*5+F817+1,(INDEX($T$3:$AI$3,B817)-1)*3+3)</f>
        <v>68</v>
      </c>
      <c r="L817" s="32">
        <f t="shared" si="25"/>
        <v>5</v>
      </c>
      <c r="M817" s="32">
        <f>INDEX(数值规划!$AL$33:$AL$42,(特技天赋!C817-1)*2+特技天赋!D817)</f>
        <v>2</v>
      </c>
      <c r="N817" s="31">
        <v>58</v>
      </c>
      <c r="Q817" s="32">
        <f>IF(特技天赋!F817&gt;0,INDEX(数值规划!$F$32:$F$63,(特技天赋!E817-1)*4+特技天赋!F817),E817)</f>
        <v>58</v>
      </c>
    </row>
    <row r="818" spans="1:17" ht="16.5" x14ac:dyDescent="0.2">
      <c r="A818" s="31">
        <v>815</v>
      </c>
      <c r="B818" s="31">
        <v>7</v>
      </c>
      <c r="C818" s="31">
        <v>1</v>
      </c>
      <c r="D818" s="31">
        <v>1</v>
      </c>
      <c r="E818" s="31">
        <v>3</v>
      </c>
      <c r="F818" s="31">
        <v>4</v>
      </c>
      <c r="G818" s="31" t="str">
        <f t="shared" si="24"/>
        <v>射手座普攻_1线3号天赋4级</v>
      </c>
      <c r="H818" s="32">
        <f>INDEX(数值规划!$AH$33:$AK$42,(特技天赋!C818-1)*2+特技天赋!D818,特技天赋!E818)</f>
        <v>55</v>
      </c>
      <c r="I818" s="32">
        <f>INDEX(数值规划!$N$32:$Y$231,(((C818-1)*2+(D818-1))*4+(E818-1))*5+F818+1,(INDEX($T$3:$AI$3,B818)-1)*3+1)</f>
        <v>34</v>
      </c>
      <c r="J818" s="32">
        <f>INDEX(数值规划!$N$32:$Y$231,(((C818-1)*2+(D818-1))*4+(E818-1))*5+F818+1,(INDEX($T$3:$AI$3,B818)-1)*3+2)</f>
        <v>0</v>
      </c>
      <c r="K818" s="32">
        <f>INDEX(数值规划!$N$32:$Y$231,(((C818-1)*2+(D818-1))*4+(E818-1))*5+F818+1,(INDEX($T$3:$AI$3,B818)-1)*3+3)</f>
        <v>77</v>
      </c>
      <c r="L818" s="32">
        <f t="shared" si="25"/>
        <v>5</v>
      </c>
      <c r="M818" s="32">
        <f>INDEX(数值规划!$AL$33:$AL$42,(特技天赋!C818-1)*2+特技天赋!D818)</f>
        <v>2</v>
      </c>
      <c r="N818" s="31">
        <v>87</v>
      </c>
      <c r="Q818" s="32">
        <f>IF(特技天赋!F818&gt;0,INDEX(数值规划!$F$32:$F$63,(特技天赋!E818-1)*4+特技天赋!F818),E818)</f>
        <v>87</v>
      </c>
    </row>
    <row r="819" spans="1:17" ht="16.5" x14ac:dyDescent="0.2">
      <c r="A819" s="31">
        <v>816</v>
      </c>
      <c r="B819" s="31">
        <v>7</v>
      </c>
      <c r="C819" s="31">
        <v>1</v>
      </c>
      <c r="D819" s="31">
        <v>1</v>
      </c>
      <c r="E819" s="31">
        <v>4</v>
      </c>
      <c r="F819" s="31">
        <v>0</v>
      </c>
      <c r="G819" s="31" t="str">
        <f t="shared" si="24"/>
        <v>射手座普攻_1线4号天赋解锁</v>
      </c>
      <c r="H819" s="32">
        <f>INDEX(数值规划!$AH$33:$AK$42,(特技天赋!C819-1)*2+特技天赋!D819,特技天赋!E819)</f>
        <v>75</v>
      </c>
      <c r="I819" s="32">
        <f>INDEX(数值规划!$N$32:$Y$231,(((C819-1)*2+(D819-1))*4+(E819-1))*5+F819+1,(INDEX($T$3:$AI$3,B819)-1)*3+1)</f>
        <v>24</v>
      </c>
      <c r="J819" s="32">
        <f>INDEX(数值规划!$N$32:$Y$231,(((C819-1)*2+(D819-1))*4+(E819-1))*5+F819+1,(INDEX($T$3:$AI$3,B819)-1)*3+2)</f>
        <v>0</v>
      </c>
      <c r="K819" s="32">
        <f>INDEX(数值规划!$N$32:$Y$231,(((C819-1)*2+(D819-1))*4+(E819-1))*5+F819+1,(INDEX($T$3:$AI$3,B819)-1)*3+3)</f>
        <v>54</v>
      </c>
      <c r="L819" s="32">
        <f t="shared" si="25"/>
        <v>7</v>
      </c>
      <c r="M819" s="32">
        <f>INDEX(数值规划!$AL$33:$AL$42,(特技天赋!C819-1)*2+特技天赋!D819)</f>
        <v>2</v>
      </c>
      <c r="N819" s="31">
        <v>4</v>
      </c>
      <c r="Q819" s="32">
        <f>IF(特技天赋!F819&gt;0,INDEX(数值规划!$F$32:$F$63,(特技天赋!E819-1)*4+特技天赋!F819),E819)</f>
        <v>4</v>
      </c>
    </row>
    <row r="820" spans="1:17" ht="16.5" x14ac:dyDescent="0.2">
      <c r="A820" s="31">
        <v>817</v>
      </c>
      <c r="B820" s="31">
        <v>7</v>
      </c>
      <c r="C820" s="31">
        <v>1</v>
      </c>
      <c r="D820" s="31">
        <v>1</v>
      </c>
      <c r="E820" s="31">
        <v>4</v>
      </c>
      <c r="F820" s="31">
        <v>1</v>
      </c>
      <c r="G820" s="31" t="str">
        <f t="shared" si="24"/>
        <v>射手座普攻_1线4号天赋1级</v>
      </c>
      <c r="H820" s="32">
        <f>INDEX(数值规划!$AH$33:$AK$42,(特技天赋!C820-1)*2+特技天赋!D820,特技天赋!E820)</f>
        <v>75</v>
      </c>
      <c r="I820" s="32">
        <f>INDEX(数值规划!$N$32:$Y$231,(((C820-1)*2+(D820-1))*4+(E820-1))*5+F820+1,(INDEX($T$3:$AI$3,B820)-1)*3+1)</f>
        <v>28</v>
      </c>
      <c r="J820" s="32">
        <f>INDEX(数值规划!$N$32:$Y$231,(((C820-1)*2+(D820-1))*4+(E820-1))*5+F820+1,(INDEX($T$3:$AI$3,B820)-1)*3+2)</f>
        <v>0</v>
      </c>
      <c r="K820" s="32">
        <f>INDEX(数值规划!$N$32:$Y$231,(((C820-1)*2+(D820-1))*4+(E820-1))*5+F820+1,(INDEX($T$3:$AI$3,B820)-1)*3+3)</f>
        <v>63</v>
      </c>
      <c r="L820" s="32">
        <f t="shared" si="25"/>
        <v>7</v>
      </c>
      <c r="M820" s="32">
        <f>INDEX(数值规划!$AL$33:$AL$42,(特技天赋!C820-1)*2+特技天赋!D820)</f>
        <v>2</v>
      </c>
      <c r="N820" s="31">
        <v>29</v>
      </c>
      <c r="Q820" s="32">
        <f>IF(特技天赋!F820&gt;0,INDEX(数值规划!$F$32:$F$63,(特技天赋!E820-1)*4+特技天赋!F820),E820)</f>
        <v>29</v>
      </c>
    </row>
    <row r="821" spans="1:17" ht="16.5" x14ac:dyDescent="0.2">
      <c r="A821" s="31">
        <v>818</v>
      </c>
      <c r="B821" s="31">
        <v>7</v>
      </c>
      <c r="C821" s="31">
        <v>1</v>
      </c>
      <c r="D821" s="31">
        <v>1</v>
      </c>
      <c r="E821" s="31">
        <v>4</v>
      </c>
      <c r="F821" s="31">
        <v>2</v>
      </c>
      <c r="G821" s="31" t="str">
        <f t="shared" si="24"/>
        <v>射手座普攻_1线4号天赋2级</v>
      </c>
      <c r="H821" s="32">
        <f>INDEX(数值规划!$AH$33:$AK$42,(特技天赋!C821-1)*2+特技天赋!D821,特技天赋!E821)</f>
        <v>75</v>
      </c>
      <c r="I821" s="32">
        <f>INDEX(数值规划!$N$32:$Y$231,(((C821-1)*2+(D821-1))*4+(E821-1))*5+F821+1,(INDEX($T$3:$AI$3,B821)-1)*3+1)</f>
        <v>32</v>
      </c>
      <c r="J821" s="32">
        <f>INDEX(数值规划!$N$32:$Y$231,(((C821-1)*2+(D821-1))*4+(E821-1))*5+F821+1,(INDEX($T$3:$AI$3,B821)-1)*3+2)</f>
        <v>0</v>
      </c>
      <c r="K821" s="32">
        <f>INDEX(数值规划!$N$32:$Y$231,(((C821-1)*2+(D821-1))*4+(E821-1))*5+F821+1,(INDEX($T$3:$AI$3,B821)-1)*3+3)</f>
        <v>72</v>
      </c>
      <c r="L821" s="32">
        <f t="shared" si="25"/>
        <v>7</v>
      </c>
      <c r="M821" s="32">
        <f>INDEX(数值规划!$AL$33:$AL$42,(特技天赋!C821-1)*2+特技天赋!D821)</f>
        <v>2</v>
      </c>
      <c r="N821" s="31">
        <v>43</v>
      </c>
      <c r="Q821" s="32">
        <f>IF(特技天赋!F821&gt;0,INDEX(数值规划!$F$32:$F$63,(特技天赋!E821-1)*4+特技天赋!F821),E821)</f>
        <v>43</v>
      </c>
    </row>
    <row r="822" spans="1:17" ht="16.5" x14ac:dyDescent="0.2">
      <c r="A822" s="31">
        <v>819</v>
      </c>
      <c r="B822" s="31">
        <v>7</v>
      </c>
      <c r="C822" s="31">
        <v>1</v>
      </c>
      <c r="D822" s="31">
        <v>1</v>
      </c>
      <c r="E822" s="31">
        <v>4</v>
      </c>
      <c r="F822" s="31">
        <v>3</v>
      </c>
      <c r="G822" s="31" t="str">
        <f t="shared" si="24"/>
        <v>射手座普攻_1线4号天赋3级</v>
      </c>
      <c r="H822" s="32">
        <f>INDEX(数值规划!$AH$33:$AK$42,(特技天赋!C822-1)*2+特技天赋!D822,特技天赋!E822)</f>
        <v>75</v>
      </c>
      <c r="I822" s="32">
        <f>INDEX(数值规划!$N$32:$Y$231,(((C822-1)*2+(D822-1))*4+(E822-1))*5+F822+1,(INDEX($T$3:$AI$3,B822)-1)*3+1)</f>
        <v>36</v>
      </c>
      <c r="J822" s="32">
        <f>INDEX(数值规划!$N$32:$Y$231,(((C822-1)*2+(D822-1))*4+(E822-1))*5+F822+1,(INDEX($T$3:$AI$3,B822)-1)*3+2)</f>
        <v>0</v>
      </c>
      <c r="K822" s="32">
        <f>INDEX(数值规划!$N$32:$Y$231,(((C822-1)*2+(D822-1))*4+(E822-1))*5+F822+1,(INDEX($T$3:$AI$3,B822)-1)*3+3)</f>
        <v>81</v>
      </c>
      <c r="L822" s="32">
        <f t="shared" si="25"/>
        <v>7</v>
      </c>
      <c r="M822" s="32">
        <f>INDEX(数值规划!$AL$33:$AL$42,(特技天赋!C822-1)*2+特技天赋!D822)</f>
        <v>2</v>
      </c>
      <c r="N822" s="31">
        <v>58</v>
      </c>
      <c r="Q822" s="32">
        <f>IF(特技天赋!F822&gt;0,INDEX(数值规划!$F$32:$F$63,(特技天赋!E822-1)*4+特技天赋!F822),E822)</f>
        <v>58</v>
      </c>
    </row>
    <row r="823" spans="1:17" ht="16.5" x14ac:dyDescent="0.2">
      <c r="A823" s="31">
        <v>820</v>
      </c>
      <c r="B823" s="31">
        <v>7</v>
      </c>
      <c r="C823" s="31">
        <v>1</v>
      </c>
      <c r="D823" s="31">
        <v>1</v>
      </c>
      <c r="E823" s="31">
        <v>4</v>
      </c>
      <c r="F823" s="31">
        <v>4</v>
      </c>
      <c r="G823" s="31" t="str">
        <f t="shared" si="24"/>
        <v>射手座普攻_1线4号天赋4级</v>
      </c>
      <c r="H823" s="32">
        <f>INDEX(数值规划!$AH$33:$AK$42,(特技天赋!C823-1)*2+特技天赋!D823,特技天赋!E823)</f>
        <v>75</v>
      </c>
      <c r="I823" s="32">
        <f>INDEX(数值规划!$N$32:$Y$231,(((C823-1)*2+(D823-1))*4+(E823-1))*5+F823+1,(INDEX($T$3:$AI$3,B823)-1)*3+1)</f>
        <v>40</v>
      </c>
      <c r="J823" s="32">
        <f>INDEX(数值规划!$N$32:$Y$231,(((C823-1)*2+(D823-1))*4+(E823-1))*5+F823+1,(INDEX($T$3:$AI$3,B823)-1)*3+2)</f>
        <v>0</v>
      </c>
      <c r="K823" s="32">
        <f>INDEX(数值规划!$N$32:$Y$231,(((C823-1)*2+(D823-1))*4+(E823-1))*5+F823+1,(INDEX($T$3:$AI$3,B823)-1)*3+3)</f>
        <v>90</v>
      </c>
      <c r="L823" s="32">
        <f t="shared" si="25"/>
        <v>7</v>
      </c>
      <c r="M823" s="32">
        <f>INDEX(数值规划!$AL$33:$AL$42,(特技天赋!C823-1)*2+特技天赋!D823)</f>
        <v>2</v>
      </c>
      <c r="N823" s="31">
        <v>87</v>
      </c>
      <c r="Q823" s="32">
        <f>IF(特技天赋!F823&gt;0,INDEX(数值规划!$F$32:$F$63,(特技天赋!E823-1)*4+特技天赋!F823),E823)</f>
        <v>87</v>
      </c>
    </row>
    <row r="824" spans="1:17" ht="16.5" x14ac:dyDescent="0.2">
      <c r="A824" s="31">
        <v>821</v>
      </c>
      <c r="B824" s="31">
        <v>7</v>
      </c>
      <c r="C824" s="31">
        <v>1</v>
      </c>
      <c r="D824" s="31">
        <v>2</v>
      </c>
      <c r="E824" s="31">
        <v>1</v>
      </c>
      <c r="F824" s="31">
        <v>0</v>
      </c>
      <c r="G824" s="31" t="str">
        <f t="shared" si="24"/>
        <v>射手座普攻_2线1号天赋解锁</v>
      </c>
      <c r="H824" s="32">
        <f>INDEX(数值规划!$AH$33:$AK$42,(特技天赋!C824-1)*2+特技天赋!D824,特技天赋!E824)</f>
        <v>25</v>
      </c>
      <c r="I824" s="32">
        <f>INDEX(数值规划!$N$32:$Y$231,(((C824-1)*2+(D824-1))*4+(E824-1))*5+F824+1,(INDEX($T$3:$AI$3,B824)-1)*3+1)</f>
        <v>0</v>
      </c>
      <c r="J824" s="32">
        <f>INDEX(数值规划!$N$32:$Y$231,(((C824-1)*2+(D824-1))*4+(E824-1))*5+F824+1,(INDEX($T$3:$AI$3,B824)-1)*3+2)</f>
        <v>8</v>
      </c>
      <c r="K824" s="32">
        <f>INDEX(数值规划!$N$32:$Y$231,(((C824-1)*2+(D824-1))*4+(E824-1))*5+F824+1,(INDEX($T$3:$AI$3,B824)-1)*3+3)</f>
        <v>18</v>
      </c>
      <c r="L824" s="32">
        <f t="shared" si="25"/>
        <v>2</v>
      </c>
      <c r="M824" s="32">
        <f>INDEX(数值规划!$AL$33:$AL$42,(特技天赋!C824-1)*2+特技天赋!D824)</f>
        <v>3</v>
      </c>
      <c r="N824" s="31">
        <v>1</v>
      </c>
      <c r="Q824" s="32">
        <f>IF(特技天赋!F824&gt;0,INDEX(数值规划!$F$32:$F$63,(特技天赋!E824-1)*4+特技天赋!F824),E824)</f>
        <v>1</v>
      </c>
    </row>
    <row r="825" spans="1:17" ht="16.5" x14ac:dyDescent="0.2">
      <c r="A825" s="31">
        <v>822</v>
      </c>
      <c r="B825" s="31">
        <v>7</v>
      </c>
      <c r="C825" s="31">
        <v>1</v>
      </c>
      <c r="D825" s="31">
        <v>2</v>
      </c>
      <c r="E825" s="31">
        <v>1</v>
      </c>
      <c r="F825" s="31">
        <v>1</v>
      </c>
      <c r="G825" s="31" t="str">
        <f t="shared" si="24"/>
        <v>射手座普攻_2线1号天赋1级</v>
      </c>
      <c r="H825" s="32">
        <f>INDEX(数值规划!$AH$33:$AK$42,(特技天赋!C825-1)*2+特技天赋!D825,特技天赋!E825)</f>
        <v>25</v>
      </c>
      <c r="I825" s="32">
        <f>INDEX(数值规划!$N$32:$Y$231,(((C825-1)*2+(D825-1))*4+(E825-1))*5+F825+1,(INDEX($T$3:$AI$3,B825)-1)*3+1)</f>
        <v>0</v>
      </c>
      <c r="J825" s="32">
        <f>INDEX(数值规划!$N$32:$Y$231,(((C825-1)*2+(D825-1))*4+(E825-1))*5+F825+1,(INDEX($T$3:$AI$3,B825)-1)*3+2)</f>
        <v>12</v>
      </c>
      <c r="K825" s="32">
        <f>INDEX(数值规划!$N$32:$Y$231,(((C825-1)*2+(D825-1))*4+(E825-1))*5+F825+1,(INDEX($T$3:$AI$3,B825)-1)*3+3)</f>
        <v>27</v>
      </c>
      <c r="L825" s="32">
        <f t="shared" si="25"/>
        <v>2</v>
      </c>
      <c r="M825" s="32">
        <f>INDEX(数值规划!$AL$33:$AL$42,(特技天赋!C825-1)*2+特技天赋!D825)</f>
        <v>3</v>
      </c>
      <c r="N825" s="31">
        <v>19</v>
      </c>
      <c r="Q825" s="32">
        <f>IF(特技天赋!F825&gt;0,INDEX(数值规划!$F$32:$F$63,(特技天赋!E825-1)*4+特技天赋!F825),E825)</f>
        <v>19</v>
      </c>
    </row>
    <row r="826" spans="1:17" ht="16.5" x14ac:dyDescent="0.2">
      <c r="A826" s="31">
        <v>823</v>
      </c>
      <c r="B826" s="31">
        <v>7</v>
      </c>
      <c r="C826" s="31">
        <v>1</v>
      </c>
      <c r="D826" s="31">
        <v>2</v>
      </c>
      <c r="E826" s="31">
        <v>1</v>
      </c>
      <c r="F826" s="31">
        <v>2</v>
      </c>
      <c r="G826" s="31" t="str">
        <f t="shared" si="24"/>
        <v>射手座普攻_2线1号天赋2级</v>
      </c>
      <c r="H826" s="32">
        <f>INDEX(数值规划!$AH$33:$AK$42,(特技天赋!C826-1)*2+特技天赋!D826,特技天赋!E826)</f>
        <v>25</v>
      </c>
      <c r="I826" s="32">
        <f>INDEX(数值规划!$N$32:$Y$231,(((C826-1)*2+(D826-1))*4+(E826-1))*5+F826+1,(INDEX($T$3:$AI$3,B826)-1)*3+1)</f>
        <v>0</v>
      </c>
      <c r="J826" s="32">
        <f>INDEX(数值规划!$N$32:$Y$231,(((C826-1)*2+(D826-1))*4+(E826-1))*5+F826+1,(INDEX($T$3:$AI$3,B826)-1)*3+2)</f>
        <v>16</v>
      </c>
      <c r="K826" s="32">
        <f>INDEX(数值规划!$N$32:$Y$231,(((C826-1)*2+(D826-1))*4+(E826-1))*5+F826+1,(INDEX($T$3:$AI$3,B826)-1)*3+3)</f>
        <v>36</v>
      </c>
      <c r="L826" s="32">
        <f t="shared" si="25"/>
        <v>2</v>
      </c>
      <c r="M826" s="32">
        <f>INDEX(数值规划!$AL$33:$AL$42,(特技天赋!C826-1)*2+特技天赋!D826)</f>
        <v>3</v>
      </c>
      <c r="N826" s="31">
        <v>29</v>
      </c>
      <c r="Q826" s="32">
        <f>IF(特技天赋!F826&gt;0,INDEX(数值规划!$F$32:$F$63,(特技天赋!E826-1)*4+特技天赋!F826),E826)</f>
        <v>29</v>
      </c>
    </row>
    <row r="827" spans="1:17" ht="16.5" x14ac:dyDescent="0.2">
      <c r="A827" s="31">
        <v>824</v>
      </c>
      <c r="B827" s="31">
        <v>7</v>
      </c>
      <c r="C827" s="31">
        <v>1</v>
      </c>
      <c r="D827" s="31">
        <v>2</v>
      </c>
      <c r="E827" s="31">
        <v>1</v>
      </c>
      <c r="F827" s="31">
        <v>3</v>
      </c>
      <c r="G827" s="31" t="str">
        <f t="shared" si="24"/>
        <v>射手座普攻_2线1号天赋3级</v>
      </c>
      <c r="H827" s="32">
        <f>INDEX(数值规划!$AH$33:$AK$42,(特技天赋!C827-1)*2+特技天赋!D827,特技天赋!E827)</f>
        <v>25</v>
      </c>
      <c r="I827" s="32">
        <f>INDEX(数值规划!$N$32:$Y$231,(((C827-1)*2+(D827-1))*4+(E827-1))*5+F827+1,(INDEX($T$3:$AI$3,B827)-1)*3+1)</f>
        <v>0</v>
      </c>
      <c r="J827" s="32">
        <f>INDEX(数值规划!$N$32:$Y$231,(((C827-1)*2+(D827-1))*4+(E827-1))*5+F827+1,(INDEX($T$3:$AI$3,B827)-1)*3+2)</f>
        <v>20</v>
      </c>
      <c r="K827" s="32">
        <f>INDEX(数值规划!$N$32:$Y$231,(((C827-1)*2+(D827-1))*4+(E827-1))*5+F827+1,(INDEX($T$3:$AI$3,B827)-1)*3+3)</f>
        <v>45</v>
      </c>
      <c r="L827" s="32">
        <f t="shared" si="25"/>
        <v>2</v>
      </c>
      <c r="M827" s="32">
        <f>INDEX(数值规划!$AL$33:$AL$42,(特技天赋!C827-1)*2+特技天赋!D827)</f>
        <v>3</v>
      </c>
      <c r="N827" s="31">
        <v>38</v>
      </c>
      <c r="Q827" s="32">
        <f>IF(特技天赋!F827&gt;0,INDEX(数值规划!$F$32:$F$63,(特技天赋!E827-1)*4+特技天赋!F827),E827)</f>
        <v>38</v>
      </c>
    </row>
    <row r="828" spans="1:17" ht="16.5" x14ac:dyDescent="0.2">
      <c r="A828" s="31">
        <v>825</v>
      </c>
      <c r="B828" s="31">
        <v>7</v>
      </c>
      <c r="C828" s="31">
        <v>1</v>
      </c>
      <c r="D828" s="31">
        <v>2</v>
      </c>
      <c r="E828" s="31">
        <v>1</v>
      </c>
      <c r="F828" s="31">
        <v>4</v>
      </c>
      <c r="G828" s="31" t="str">
        <f t="shared" si="24"/>
        <v>射手座普攻_2线1号天赋4级</v>
      </c>
      <c r="H828" s="32">
        <f>INDEX(数值规划!$AH$33:$AK$42,(特技天赋!C828-1)*2+特技天赋!D828,特技天赋!E828)</f>
        <v>25</v>
      </c>
      <c r="I828" s="32">
        <f>INDEX(数值规划!$N$32:$Y$231,(((C828-1)*2+(D828-1))*4+(E828-1))*5+F828+1,(INDEX($T$3:$AI$3,B828)-1)*3+1)</f>
        <v>0</v>
      </c>
      <c r="J828" s="32">
        <f>INDEX(数值规划!$N$32:$Y$231,(((C828-1)*2+(D828-1))*4+(E828-1))*5+F828+1,(INDEX($T$3:$AI$3,B828)-1)*3+2)</f>
        <v>24</v>
      </c>
      <c r="K828" s="32">
        <f>INDEX(数值规划!$N$32:$Y$231,(((C828-1)*2+(D828-1))*4+(E828-1))*5+F828+1,(INDEX($T$3:$AI$3,B828)-1)*3+3)</f>
        <v>54</v>
      </c>
      <c r="L828" s="32">
        <f t="shared" si="25"/>
        <v>2</v>
      </c>
      <c r="M828" s="32">
        <f>INDEX(数值规划!$AL$33:$AL$42,(特技天赋!C828-1)*2+特技天赋!D828)</f>
        <v>3</v>
      </c>
      <c r="N828" s="31">
        <v>58</v>
      </c>
      <c r="Q828" s="32">
        <f>IF(特技天赋!F828&gt;0,INDEX(数值规划!$F$32:$F$63,(特技天赋!E828-1)*4+特技天赋!F828),E828)</f>
        <v>58</v>
      </c>
    </row>
    <row r="829" spans="1:17" ht="16.5" x14ac:dyDescent="0.2">
      <c r="A829" s="31">
        <v>826</v>
      </c>
      <c r="B829" s="31">
        <v>7</v>
      </c>
      <c r="C829" s="31">
        <v>1</v>
      </c>
      <c r="D829" s="31">
        <v>2</v>
      </c>
      <c r="E829" s="31">
        <v>2</v>
      </c>
      <c r="F829" s="31">
        <v>0</v>
      </c>
      <c r="G829" s="31" t="str">
        <f t="shared" si="24"/>
        <v>射手座普攻_2线2号天赋解锁</v>
      </c>
      <c r="H829" s="32">
        <f>INDEX(数值规划!$AH$33:$AK$42,(特技天赋!C829-1)*2+特技天赋!D829,特技天赋!E829)</f>
        <v>45</v>
      </c>
      <c r="I829" s="32">
        <f>INDEX(数值规划!$N$32:$Y$231,(((C829-1)*2+(D829-1))*4+(E829-1))*5+F829+1,(INDEX($T$3:$AI$3,B829)-1)*3+1)</f>
        <v>0</v>
      </c>
      <c r="J829" s="32">
        <f>INDEX(数值规划!$N$32:$Y$231,(((C829-1)*2+(D829-1))*4+(E829-1))*5+F829+1,(INDEX($T$3:$AI$3,B829)-1)*3+2)</f>
        <v>12</v>
      </c>
      <c r="K829" s="32">
        <f>INDEX(数值规划!$N$32:$Y$231,(((C829-1)*2+(D829-1))*4+(E829-1))*5+F829+1,(INDEX($T$3:$AI$3,B829)-1)*3+3)</f>
        <v>27</v>
      </c>
      <c r="L829" s="32">
        <f t="shared" si="25"/>
        <v>4</v>
      </c>
      <c r="M829" s="32">
        <f>INDEX(数值规划!$AL$33:$AL$42,(特技天赋!C829-1)*2+特技天赋!D829)</f>
        <v>3</v>
      </c>
      <c r="N829" s="31">
        <v>2</v>
      </c>
      <c r="Q829" s="32">
        <f>IF(特技天赋!F829&gt;0,INDEX(数值规划!$F$32:$F$63,(特技天赋!E829-1)*4+特技天赋!F829),E829)</f>
        <v>2</v>
      </c>
    </row>
    <row r="830" spans="1:17" ht="16.5" x14ac:dyDescent="0.2">
      <c r="A830" s="31">
        <v>827</v>
      </c>
      <c r="B830" s="31">
        <v>7</v>
      </c>
      <c r="C830" s="31">
        <v>1</v>
      </c>
      <c r="D830" s="31">
        <v>2</v>
      </c>
      <c r="E830" s="31">
        <v>2</v>
      </c>
      <c r="F830" s="31">
        <v>1</v>
      </c>
      <c r="G830" s="31" t="str">
        <f t="shared" si="24"/>
        <v>射手座普攻_2线2号天赋1级</v>
      </c>
      <c r="H830" s="32">
        <f>INDEX(数值规划!$AH$33:$AK$42,(特技天赋!C830-1)*2+特技天赋!D830,特技天赋!E830)</f>
        <v>45</v>
      </c>
      <c r="I830" s="32">
        <f>INDEX(数值规划!$N$32:$Y$231,(((C830-1)*2+(D830-1))*4+(E830-1))*5+F830+1,(INDEX($T$3:$AI$3,B830)-1)*3+1)</f>
        <v>0</v>
      </c>
      <c r="J830" s="32">
        <f>INDEX(数值规划!$N$32:$Y$231,(((C830-1)*2+(D830-1))*4+(E830-1))*5+F830+1,(INDEX($T$3:$AI$3,B830)-1)*3+2)</f>
        <v>16</v>
      </c>
      <c r="K830" s="32">
        <f>INDEX(数值规划!$N$32:$Y$231,(((C830-1)*2+(D830-1))*4+(E830-1))*5+F830+1,(INDEX($T$3:$AI$3,B830)-1)*3+3)</f>
        <v>36</v>
      </c>
      <c r="L830" s="32">
        <f t="shared" si="25"/>
        <v>4</v>
      </c>
      <c r="M830" s="32">
        <f>INDEX(数值规划!$AL$33:$AL$42,(特技天赋!C830-1)*2+特技天赋!D830)</f>
        <v>3</v>
      </c>
      <c r="N830" s="31">
        <v>24</v>
      </c>
      <c r="Q830" s="32">
        <f>IF(特技天赋!F830&gt;0,INDEX(数值规划!$F$32:$F$63,(特技天赋!E830-1)*4+特技天赋!F830),E830)</f>
        <v>24</v>
      </c>
    </row>
    <row r="831" spans="1:17" ht="16.5" x14ac:dyDescent="0.2">
      <c r="A831" s="31">
        <v>828</v>
      </c>
      <c r="B831" s="31">
        <v>7</v>
      </c>
      <c r="C831" s="31">
        <v>1</v>
      </c>
      <c r="D831" s="31">
        <v>2</v>
      </c>
      <c r="E831" s="31">
        <v>2</v>
      </c>
      <c r="F831" s="31">
        <v>2</v>
      </c>
      <c r="G831" s="31" t="str">
        <f t="shared" si="24"/>
        <v>射手座普攻_2线2号天赋2级</v>
      </c>
      <c r="H831" s="32">
        <f>INDEX(数值规划!$AH$33:$AK$42,(特技天赋!C831-1)*2+特技天赋!D831,特技天赋!E831)</f>
        <v>45</v>
      </c>
      <c r="I831" s="32">
        <f>INDEX(数值规划!$N$32:$Y$231,(((C831-1)*2+(D831-1))*4+(E831-1))*5+F831+1,(INDEX($T$3:$AI$3,B831)-1)*3+1)</f>
        <v>0</v>
      </c>
      <c r="J831" s="32">
        <f>INDEX(数值规划!$N$32:$Y$231,(((C831-1)*2+(D831-1))*4+(E831-1))*5+F831+1,(INDEX($T$3:$AI$3,B831)-1)*3+2)</f>
        <v>20</v>
      </c>
      <c r="K831" s="32">
        <f>INDEX(数值规划!$N$32:$Y$231,(((C831-1)*2+(D831-1))*4+(E831-1))*5+F831+1,(INDEX($T$3:$AI$3,B831)-1)*3+3)</f>
        <v>45</v>
      </c>
      <c r="L831" s="32">
        <f t="shared" si="25"/>
        <v>4</v>
      </c>
      <c r="M831" s="32">
        <f>INDEX(数值规划!$AL$33:$AL$42,(特技天赋!C831-1)*2+特技天赋!D831)</f>
        <v>3</v>
      </c>
      <c r="N831" s="31">
        <v>36</v>
      </c>
      <c r="Q831" s="32">
        <f>IF(特技天赋!F831&gt;0,INDEX(数值规划!$F$32:$F$63,(特技天赋!E831-1)*4+特技天赋!F831),E831)</f>
        <v>36</v>
      </c>
    </row>
    <row r="832" spans="1:17" ht="16.5" x14ac:dyDescent="0.2">
      <c r="A832" s="31">
        <v>829</v>
      </c>
      <c r="B832" s="31">
        <v>7</v>
      </c>
      <c r="C832" s="31">
        <v>1</v>
      </c>
      <c r="D832" s="31">
        <v>2</v>
      </c>
      <c r="E832" s="31">
        <v>2</v>
      </c>
      <c r="F832" s="31">
        <v>3</v>
      </c>
      <c r="G832" s="31" t="str">
        <f t="shared" si="24"/>
        <v>射手座普攻_2线2号天赋3级</v>
      </c>
      <c r="H832" s="32">
        <f>INDEX(数值规划!$AH$33:$AK$42,(特技天赋!C832-1)*2+特技天赋!D832,特技天赋!E832)</f>
        <v>45</v>
      </c>
      <c r="I832" s="32">
        <f>INDEX(数值规划!$N$32:$Y$231,(((C832-1)*2+(D832-1))*4+(E832-1))*5+F832+1,(INDEX($T$3:$AI$3,B832)-1)*3+1)</f>
        <v>0</v>
      </c>
      <c r="J832" s="32">
        <f>INDEX(数值规划!$N$32:$Y$231,(((C832-1)*2+(D832-1))*4+(E832-1))*5+F832+1,(INDEX($T$3:$AI$3,B832)-1)*3+2)</f>
        <v>24</v>
      </c>
      <c r="K832" s="32">
        <f>INDEX(数值规划!$N$32:$Y$231,(((C832-1)*2+(D832-1))*4+(E832-1))*5+F832+1,(INDEX($T$3:$AI$3,B832)-1)*3+3)</f>
        <v>54</v>
      </c>
      <c r="L832" s="32">
        <f t="shared" si="25"/>
        <v>4</v>
      </c>
      <c r="M832" s="32">
        <f>INDEX(数值规划!$AL$33:$AL$42,(特技天赋!C832-1)*2+特技天赋!D832)</f>
        <v>3</v>
      </c>
      <c r="N832" s="31">
        <v>48</v>
      </c>
      <c r="Q832" s="32">
        <f>IF(特技天赋!F832&gt;0,INDEX(数值规划!$F$32:$F$63,(特技天赋!E832-1)*4+特技天赋!F832),E832)</f>
        <v>48</v>
      </c>
    </row>
    <row r="833" spans="1:17" ht="16.5" x14ac:dyDescent="0.2">
      <c r="A833" s="31">
        <v>830</v>
      </c>
      <c r="B833" s="31">
        <v>7</v>
      </c>
      <c r="C833" s="31">
        <v>1</v>
      </c>
      <c r="D833" s="31">
        <v>2</v>
      </c>
      <c r="E833" s="31">
        <v>2</v>
      </c>
      <c r="F833" s="31">
        <v>4</v>
      </c>
      <c r="G833" s="31" t="str">
        <f t="shared" si="24"/>
        <v>射手座普攻_2线2号天赋4级</v>
      </c>
      <c r="H833" s="32">
        <f>INDEX(数值规划!$AH$33:$AK$42,(特技天赋!C833-1)*2+特技天赋!D833,特技天赋!E833)</f>
        <v>45</v>
      </c>
      <c r="I833" s="32">
        <f>INDEX(数值规划!$N$32:$Y$231,(((C833-1)*2+(D833-1))*4+(E833-1))*5+F833+1,(INDEX($T$3:$AI$3,B833)-1)*3+1)</f>
        <v>0</v>
      </c>
      <c r="J833" s="32">
        <f>INDEX(数值规划!$N$32:$Y$231,(((C833-1)*2+(D833-1))*4+(E833-1))*5+F833+1,(INDEX($T$3:$AI$3,B833)-1)*3+2)</f>
        <v>28</v>
      </c>
      <c r="K833" s="32">
        <f>INDEX(数值规划!$N$32:$Y$231,(((C833-1)*2+(D833-1))*4+(E833-1))*5+F833+1,(INDEX($T$3:$AI$3,B833)-1)*3+3)</f>
        <v>63</v>
      </c>
      <c r="L833" s="32">
        <f t="shared" si="25"/>
        <v>4</v>
      </c>
      <c r="M833" s="32">
        <f>INDEX(数值规划!$AL$33:$AL$42,(特技天赋!C833-1)*2+特技天赋!D833)</f>
        <v>3</v>
      </c>
      <c r="N833" s="31">
        <v>72</v>
      </c>
      <c r="Q833" s="32">
        <f>IF(特技天赋!F833&gt;0,INDEX(数值规划!$F$32:$F$63,(特技天赋!E833-1)*4+特技天赋!F833),E833)</f>
        <v>72</v>
      </c>
    </row>
    <row r="834" spans="1:17" ht="16.5" x14ac:dyDescent="0.2">
      <c r="A834" s="31">
        <v>831</v>
      </c>
      <c r="B834" s="31">
        <v>7</v>
      </c>
      <c r="C834" s="31">
        <v>1</v>
      </c>
      <c r="D834" s="31">
        <v>2</v>
      </c>
      <c r="E834" s="31">
        <v>3</v>
      </c>
      <c r="F834" s="31">
        <v>0</v>
      </c>
      <c r="G834" s="31" t="str">
        <f t="shared" si="24"/>
        <v>射手座普攻_2线3号天赋解锁</v>
      </c>
      <c r="H834" s="32">
        <f>INDEX(数值规划!$AH$33:$AK$42,(特技天赋!C834-1)*2+特技天赋!D834,特技天赋!E834)</f>
        <v>65</v>
      </c>
      <c r="I834" s="32">
        <f>INDEX(数值规划!$N$32:$Y$231,(((C834-1)*2+(D834-1))*4+(E834-1))*5+F834+1,(INDEX($T$3:$AI$3,B834)-1)*3+1)</f>
        <v>0</v>
      </c>
      <c r="J834" s="32">
        <f>INDEX(数值规划!$N$32:$Y$231,(((C834-1)*2+(D834-1))*4+(E834-1))*5+F834+1,(INDEX($T$3:$AI$3,B834)-1)*3+2)</f>
        <v>18</v>
      </c>
      <c r="K834" s="32">
        <f>INDEX(数值规划!$N$32:$Y$231,(((C834-1)*2+(D834-1))*4+(E834-1))*5+F834+1,(INDEX($T$3:$AI$3,B834)-1)*3+3)</f>
        <v>41</v>
      </c>
      <c r="L834" s="32">
        <f t="shared" si="25"/>
        <v>6</v>
      </c>
      <c r="M834" s="32">
        <f>INDEX(数值规划!$AL$33:$AL$42,(特技天赋!C834-1)*2+特技天赋!D834)</f>
        <v>3</v>
      </c>
      <c r="N834" s="31">
        <v>3</v>
      </c>
      <c r="Q834" s="32">
        <f>IF(特技天赋!F834&gt;0,INDEX(数值规划!$F$32:$F$63,(特技天赋!E834-1)*4+特技天赋!F834),E834)</f>
        <v>3</v>
      </c>
    </row>
    <row r="835" spans="1:17" ht="16.5" x14ac:dyDescent="0.2">
      <c r="A835" s="31">
        <v>832</v>
      </c>
      <c r="B835" s="31">
        <v>7</v>
      </c>
      <c r="C835" s="31">
        <v>1</v>
      </c>
      <c r="D835" s="31">
        <v>2</v>
      </c>
      <c r="E835" s="31">
        <v>3</v>
      </c>
      <c r="F835" s="31">
        <v>1</v>
      </c>
      <c r="G835" s="31" t="str">
        <f t="shared" si="24"/>
        <v>射手座普攻_2线3号天赋1级</v>
      </c>
      <c r="H835" s="32">
        <f>INDEX(数值规划!$AH$33:$AK$42,(特技天赋!C835-1)*2+特技天赋!D835,特技天赋!E835)</f>
        <v>65</v>
      </c>
      <c r="I835" s="32">
        <f>INDEX(数值规划!$N$32:$Y$231,(((C835-1)*2+(D835-1))*4+(E835-1))*5+F835+1,(INDEX($T$3:$AI$3,B835)-1)*3+1)</f>
        <v>0</v>
      </c>
      <c r="J835" s="32">
        <f>INDEX(数值规划!$N$32:$Y$231,(((C835-1)*2+(D835-1))*4+(E835-1))*5+F835+1,(INDEX($T$3:$AI$3,B835)-1)*3+2)</f>
        <v>22</v>
      </c>
      <c r="K835" s="32">
        <f>INDEX(数值规划!$N$32:$Y$231,(((C835-1)*2+(D835-1))*4+(E835-1))*5+F835+1,(INDEX($T$3:$AI$3,B835)-1)*3+3)</f>
        <v>50</v>
      </c>
      <c r="L835" s="32">
        <f t="shared" si="25"/>
        <v>6</v>
      </c>
      <c r="M835" s="32">
        <f>INDEX(数值规划!$AL$33:$AL$42,(特技天赋!C835-1)*2+特技天赋!D835)</f>
        <v>3</v>
      </c>
      <c r="N835" s="31">
        <v>29</v>
      </c>
      <c r="Q835" s="32">
        <f>IF(特技天赋!F835&gt;0,INDEX(数值规划!$F$32:$F$63,(特技天赋!E835-1)*4+特技天赋!F835),E835)</f>
        <v>29</v>
      </c>
    </row>
    <row r="836" spans="1:17" ht="16.5" x14ac:dyDescent="0.2">
      <c r="A836" s="31">
        <v>833</v>
      </c>
      <c r="B836" s="31">
        <v>7</v>
      </c>
      <c r="C836" s="31">
        <v>1</v>
      </c>
      <c r="D836" s="31">
        <v>2</v>
      </c>
      <c r="E836" s="31">
        <v>3</v>
      </c>
      <c r="F836" s="31">
        <v>2</v>
      </c>
      <c r="G836" s="31" t="str">
        <f t="shared" si="24"/>
        <v>射手座普攻_2线3号天赋2级</v>
      </c>
      <c r="H836" s="32">
        <f>INDEX(数值规划!$AH$33:$AK$42,(特技天赋!C836-1)*2+特技天赋!D836,特技天赋!E836)</f>
        <v>65</v>
      </c>
      <c r="I836" s="32">
        <f>INDEX(数值规划!$N$32:$Y$231,(((C836-1)*2+(D836-1))*4+(E836-1))*5+F836+1,(INDEX($T$3:$AI$3,B836)-1)*3+1)</f>
        <v>0</v>
      </c>
      <c r="J836" s="32">
        <f>INDEX(数值规划!$N$32:$Y$231,(((C836-1)*2+(D836-1))*4+(E836-1))*5+F836+1,(INDEX($T$3:$AI$3,B836)-1)*3+2)</f>
        <v>26</v>
      </c>
      <c r="K836" s="32">
        <f>INDEX(数值规划!$N$32:$Y$231,(((C836-1)*2+(D836-1))*4+(E836-1))*5+F836+1,(INDEX($T$3:$AI$3,B836)-1)*3+3)</f>
        <v>59</v>
      </c>
      <c r="L836" s="32">
        <f t="shared" si="25"/>
        <v>6</v>
      </c>
      <c r="M836" s="32">
        <f>INDEX(数值规划!$AL$33:$AL$42,(特技天赋!C836-1)*2+特技天赋!D836)</f>
        <v>3</v>
      </c>
      <c r="N836" s="31">
        <v>43</v>
      </c>
      <c r="Q836" s="32">
        <f>IF(特技天赋!F836&gt;0,INDEX(数值规划!$F$32:$F$63,(特技天赋!E836-1)*4+特技天赋!F836),E836)</f>
        <v>43</v>
      </c>
    </row>
    <row r="837" spans="1:17" ht="16.5" x14ac:dyDescent="0.2">
      <c r="A837" s="31">
        <v>834</v>
      </c>
      <c r="B837" s="31">
        <v>7</v>
      </c>
      <c r="C837" s="31">
        <v>1</v>
      </c>
      <c r="D837" s="31">
        <v>2</v>
      </c>
      <c r="E837" s="31">
        <v>3</v>
      </c>
      <c r="F837" s="31">
        <v>3</v>
      </c>
      <c r="G837" s="31" t="str">
        <f t="shared" ref="G837:G900" si="26">INDEX($T$4:$AI$4,B837)&amp;INDEX($T$5:$X$5,C837)&amp;"_"&amp;D837&amp;"线"&amp;E837&amp;"号天赋"&amp;IF(F837&gt;0,F837&amp;"级","解锁")</f>
        <v>射手座普攻_2线3号天赋3级</v>
      </c>
      <c r="H837" s="32">
        <f>INDEX(数值规划!$AH$33:$AK$42,(特技天赋!C837-1)*2+特技天赋!D837,特技天赋!E837)</f>
        <v>65</v>
      </c>
      <c r="I837" s="32">
        <f>INDEX(数值规划!$N$32:$Y$231,(((C837-1)*2+(D837-1))*4+(E837-1))*5+F837+1,(INDEX($T$3:$AI$3,B837)-1)*3+1)</f>
        <v>0</v>
      </c>
      <c r="J837" s="32">
        <f>INDEX(数值规划!$N$32:$Y$231,(((C837-1)*2+(D837-1))*4+(E837-1))*5+F837+1,(INDEX($T$3:$AI$3,B837)-1)*3+2)</f>
        <v>30</v>
      </c>
      <c r="K837" s="32">
        <f>INDEX(数值规划!$N$32:$Y$231,(((C837-1)*2+(D837-1))*4+(E837-1))*5+F837+1,(INDEX($T$3:$AI$3,B837)-1)*3+3)</f>
        <v>68</v>
      </c>
      <c r="L837" s="32">
        <f t="shared" ref="L837:L900" si="27">(E837-1)*2+D837</f>
        <v>6</v>
      </c>
      <c r="M837" s="32">
        <f>INDEX(数值规划!$AL$33:$AL$42,(特技天赋!C837-1)*2+特技天赋!D837)</f>
        <v>3</v>
      </c>
      <c r="N837" s="31">
        <v>58</v>
      </c>
      <c r="Q837" s="32">
        <f>IF(特技天赋!F837&gt;0,INDEX(数值规划!$F$32:$F$63,(特技天赋!E837-1)*4+特技天赋!F837),E837)</f>
        <v>58</v>
      </c>
    </row>
    <row r="838" spans="1:17" ht="16.5" x14ac:dyDescent="0.2">
      <c r="A838" s="31">
        <v>835</v>
      </c>
      <c r="B838" s="31">
        <v>7</v>
      </c>
      <c r="C838" s="31">
        <v>1</v>
      </c>
      <c r="D838" s="31">
        <v>2</v>
      </c>
      <c r="E838" s="31">
        <v>3</v>
      </c>
      <c r="F838" s="31">
        <v>4</v>
      </c>
      <c r="G838" s="31" t="str">
        <f t="shared" si="26"/>
        <v>射手座普攻_2线3号天赋4级</v>
      </c>
      <c r="H838" s="32">
        <f>INDEX(数值规划!$AH$33:$AK$42,(特技天赋!C838-1)*2+特技天赋!D838,特技天赋!E838)</f>
        <v>65</v>
      </c>
      <c r="I838" s="32">
        <f>INDEX(数值规划!$N$32:$Y$231,(((C838-1)*2+(D838-1))*4+(E838-1))*5+F838+1,(INDEX($T$3:$AI$3,B838)-1)*3+1)</f>
        <v>0</v>
      </c>
      <c r="J838" s="32">
        <f>INDEX(数值规划!$N$32:$Y$231,(((C838-1)*2+(D838-1))*4+(E838-1))*5+F838+1,(INDEX($T$3:$AI$3,B838)-1)*3+2)</f>
        <v>34</v>
      </c>
      <c r="K838" s="32">
        <f>INDEX(数值规划!$N$32:$Y$231,(((C838-1)*2+(D838-1))*4+(E838-1))*5+F838+1,(INDEX($T$3:$AI$3,B838)-1)*3+3)</f>
        <v>77</v>
      </c>
      <c r="L838" s="32">
        <f t="shared" si="27"/>
        <v>6</v>
      </c>
      <c r="M838" s="32">
        <f>INDEX(数值规划!$AL$33:$AL$42,(特技天赋!C838-1)*2+特技天赋!D838)</f>
        <v>3</v>
      </c>
      <c r="N838" s="31">
        <v>87</v>
      </c>
      <c r="Q838" s="32">
        <f>IF(特技天赋!F838&gt;0,INDEX(数值规划!$F$32:$F$63,(特技天赋!E838-1)*4+特技天赋!F838),E838)</f>
        <v>87</v>
      </c>
    </row>
    <row r="839" spans="1:17" ht="16.5" x14ac:dyDescent="0.2">
      <c r="A839" s="31">
        <v>836</v>
      </c>
      <c r="B839" s="31">
        <v>7</v>
      </c>
      <c r="C839" s="31">
        <v>1</v>
      </c>
      <c r="D839" s="31">
        <v>2</v>
      </c>
      <c r="E839" s="31">
        <v>4</v>
      </c>
      <c r="F839" s="31">
        <v>0</v>
      </c>
      <c r="G839" s="31" t="str">
        <f t="shared" si="26"/>
        <v>射手座普攻_2线4号天赋解锁</v>
      </c>
      <c r="H839" s="32">
        <f>INDEX(数值规划!$AH$33:$AK$42,(特技天赋!C839-1)*2+特技天赋!D839,特技天赋!E839)</f>
        <v>85</v>
      </c>
      <c r="I839" s="32">
        <f>INDEX(数值规划!$N$32:$Y$231,(((C839-1)*2+(D839-1))*4+(E839-1))*5+F839+1,(INDEX($T$3:$AI$3,B839)-1)*3+1)</f>
        <v>0</v>
      </c>
      <c r="J839" s="32">
        <f>INDEX(数值规划!$N$32:$Y$231,(((C839-1)*2+(D839-1))*4+(E839-1))*5+F839+1,(INDEX($T$3:$AI$3,B839)-1)*3+2)</f>
        <v>24</v>
      </c>
      <c r="K839" s="32">
        <f>INDEX(数值规划!$N$32:$Y$231,(((C839-1)*2+(D839-1))*4+(E839-1))*5+F839+1,(INDEX($T$3:$AI$3,B839)-1)*3+3)</f>
        <v>54</v>
      </c>
      <c r="L839" s="32">
        <f t="shared" si="27"/>
        <v>8</v>
      </c>
      <c r="M839" s="32">
        <f>INDEX(数值规划!$AL$33:$AL$42,(特技天赋!C839-1)*2+特技天赋!D839)</f>
        <v>3</v>
      </c>
      <c r="N839" s="31">
        <v>4</v>
      </c>
      <c r="Q839" s="32">
        <f>IF(特技天赋!F839&gt;0,INDEX(数值规划!$F$32:$F$63,(特技天赋!E839-1)*4+特技天赋!F839),E839)</f>
        <v>4</v>
      </c>
    </row>
    <row r="840" spans="1:17" ht="16.5" x14ac:dyDescent="0.2">
      <c r="A840" s="31">
        <v>837</v>
      </c>
      <c r="B840" s="31">
        <v>7</v>
      </c>
      <c r="C840" s="31">
        <v>1</v>
      </c>
      <c r="D840" s="31">
        <v>2</v>
      </c>
      <c r="E840" s="31">
        <v>4</v>
      </c>
      <c r="F840" s="31">
        <v>1</v>
      </c>
      <c r="G840" s="31" t="str">
        <f t="shared" si="26"/>
        <v>射手座普攻_2线4号天赋1级</v>
      </c>
      <c r="H840" s="32">
        <f>INDEX(数值规划!$AH$33:$AK$42,(特技天赋!C840-1)*2+特技天赋!D840,特技天赋!E840)</f>
        <v>85</v>
      </c>
      <c r="I840" s="32">
        <f>INDEX(数值规划!$N$32:$Y$231,(((C840-1)*2+(D840-1))*4+(E840-1))*5+F840+1,(INDEX($T$3:$AI$3,B840)-1)*3+1)</f>
        <v>0</v>
      </c>
      <c r="J840" s="32">
        <f>INDEX(数值规划!$N$32:$Y$231,(((C840-1)*2+(D840-1))*4+(E840-1))*5+F840+1,(INDEX($T$3:$AI$3,B840)-1)*3+2)</f>
        <v>28</v>
      </c>
      <c r="K840" s="32">
        <f>INDEX(数值规划!$N$32:$Y$231,(((C840-1)*2+(D840-1))*4+(E840-1))*5+F840+1,(INDEX($T$3:$AI$3,B840)-1)*3+3)</f>
        <v>63</v>
      </c>
      <c r="L840" s="32">
        <f t="shared" si="27"/>
        <v>8</v>
      </c>
      <c r="M840" s="32">
        <f>INDEX(数值规划!$AL$33:$AL$42,(特技天赋!C840-1)*2+特技天赋!D840)</f>
        <v>3</v>
      </c>
      <c r="N840" s="31">
        <v>29</v>
      </c>
      <c r="Q840" s="32">
        <f>IF(特技天赋!F840&gt;0,INDEX(数值规划!$F$32:$F$63,(特技天赋!E840-1)*4+特技天赋!F840),E840)</f>
        <v>29</v>
      </c>
    </row>
    <row r="841" spans="1:17" ht="16.5" x14ac:dyDescent="0.2">
      <c r="A841" s="31">
        <v>838</v>
      </c>
      <c r="B841" s="31">
        <v>7</v>
      </c>
      <c r="C841" s="31">
        <v>1</v>
      </c>
      <c r="D841" s="31">
        <v>2</v>
      </c>
      <c r="E841" s="31">
        <v>4</v>
      </c>
      <c r="F841" s="31">
        <v>2</v>
      </c>
      <c r="G841" s="31" t="str">
        <f t="shared" si="26"/>
        <v>射手座普攻_2线4号天赋2级</v>
      </c>
      <c r="H841" s="32">
        <f>INDEX(数值规划!$AH$33:$AK$42,(特技天赋!C841-1)*2+特技天赋!D841,特技天赋!E841)</f>
        <v>85</v>
      </c>
      <c r="I841" s="32">
        <f>INDEX(数值规划!$N$32:$Y$231,(((C841-1)*2+(D841-1))*4+(E841-1))*5+F841+1,(INDEX($T$3:$AI$3,B841)-1)*3+1)</f>
        <v>0</v>
      </c>
      <c r="J841" s="32">
        <f>INDEX(数值规划!$N$32:$Y$231,(((C841-1)*2+(D841-1))*4+(E841-1))*5+F841+1,(INDEX($T$3:$AI$3,B841)-1)*3+2)</f>
        <v>32</v>
      </c>
      <c r="K841" s="32">
        <f>INDEX(数值规划!$N$32:$Y$231,(((C841-1)*2+(D841-1))*4+(E841-1))*5+F841+1,(INDEX($T$3:$AI$3,B841)-1)*3+3)</f>
        <v>72</v>
      </c>
      <c r="L841" s="32">
        <f t="shared" si="27"/>
        <v>8</v>
      </c>
      <c r="M841" s="32">
        <f>INDEX(数值规划!$AL$33:$AL$42,(特技天赋!C841-1)*2+特技天赋!D841)</f>
        <v>3</v>
      </c>
      <c r="N841" s="31">
        <v>43</v>
      </c>
      <c r="Q841" s="32">
        <f>IF(特技天赋!F841&gt;0,INDEX(数值规划!$F$32:$F$63,(特技天赋!E841-1)*4+特技天赋!F841),E841)</f>
        <v>43</v>
      </c>
    </row>
    <row r="842" spans="1:17" ht="16.5" x14ac:dyDescent="0.2">
      <c r="A842" s="31">
        <v>839</v>
      </c>
      <c r="B842" s="31">
        <v>7</v>
      </c>
      <c r="C842" s="31">
        <v>1</v>
      </c>
      <c r="D842" s="31">
        <v>2</v>
      </c>
      <c r="E842" s="31">
        <v>4</v>
      </c>
      <c r="F842" s="31">
        <v>3</v>
      </c>
      <c r="G842" s="31" t="str">
        <f t="shared" si="26"/>
        <v>射手座普攻_2线4号天赋3级</v>
      </c>
      <c r="H842" s="32">
        <f>INDEX(数值规划!$AH$33:$AK$42,(特技天赋!C842-1)*2+特技天赋!D842,特技天赋!E842)</f>
        <v>85</v>
      </c>
      <c r="I842" s="32">
        <f>INDEX(数值规划!$N$32:$Y$231,(((C842-1)*2+(D842-1))*4+(E842-1))*5+F842+1,(INDEX($T$3:$AI$3,B842)-1)*3+1)</f>
        <v>0</v>
      </c>
      <c r="J842" s="32">
        <f>INDEX(数值规划!$N$32:$Y$231,(((C842-1)*2+(D842-1))*4+(E842-1))*5+F842+1,(INDEX($T$3:$AI$3,B842)-1)*3+2)</f>
        <v>36</v>
      </c>
      <c r="K842" s="32">
        <f>INDEX(数值规划!$N$32:$Y$231,(((C842-1)*2+(D842-1))*4+(E842-1))*5+F842+1,(INDEX($T$3:$AI$3,B842)-1)*3+3)</f>
        <v>81</v>
      </c>
      <c r="L842" s="32">
        <f t="shared" si="27"/>
        <v>8</v>
      </c>
      <c r="M842" s="32">
        <f>INDEX(数值规划!$AL$33:$AL$42,(特技天赋!C842-1)*2+特技天赋!D842)</f>
        <v>3</v>
      </c>
      <c r="N842" s="31">
        <v>58</v>
      </c>
      <c r="Q842" s="32">
        <f>IF(特技天赋!F842&gt;0,INDEX(数值规划!$F$32:$F$63,(特技天赋!E842-1)*4+特技天赋!F842),E842)</f>
        <v>58</v>
      </c>
    </row>
    <row r="843" spans="1:17" ht="16.5" x14ac:dyDescent="0.2">
      <c r="A843" s="31">
        <v>840</v>
      </c>
      <c r="B843" s="31">
        <v>7</v>
      </c>
      <c r="C843" s="31">
        <v>1</v>
      </c>
      <c r="D843" s="31">
        <v>2</v>
      </c>
      <c r="E843" s="31">
        <v>4</v>
      </c>
      <c r="F843" s="31">
        <v>4</v>
      </c>
      <c r="G843" s="31" t="str">
        <f t="shared" si="26"/>
        <v>射手座普攻_2线4号天赋4级</v>
      </c>
      <c r="H843" s="32">
        <f>INDEX(数值规划!$AH$33:$AK$42,(特技天赋!C843-1)*2+特技天赋!D843,特技天赋!E843)</f>
        <v>85</v>
      </c>
      <c r="I843" s="32">
        <f>INDEX(数值规划!$N$32:$Y$231,(((C843-1)*2+(D843-1))*4+(E843-1))*5+F843+1,(INDEX($T$3:$AI$3,B843)-1)*3+1)</f>
        <v>0</v>
      </c>
      <c r="J843" s="32">
        <f>INDEX(数值规划!$N$32:$Y$231,(((C843-1)*2+(D843-1))*4+(E843-1))*5+F843+1,(INDEX($T$3:$AI$3,B843)-1)*3+2)</f>
        <v>40</v>
      </c>
      <c r="K843" s="32">
        <f>INDEX(数值规划!$N$32:$Y$231,(((C843-1)*2+(D843-1))*4+(E843-1))*5+F843+1,(INDEX($T$3:$AI$3,B843)-1)*3+3)</f>
        <v>90</v>
      </c>
      <c r="L843" s="32">
        <f t="shared" si="27"/>
        <v>8</v>
      </c>
      <c r="M843" s="32">
        <f>INDEX(数值规划!$AL$33:$AL$42,(特技天赋!C843-1)*2+特技天赋!D843)</f>
        <v>3</v>
      </c>
      <c r="N843" s="31">
        <v>87</v>
      </c>
      <c r="Q843" s="32">
        <f>IF(特技天赋!F843&gt;0,INDEX(数值规划!$F$32:$F$63,(特技天赋!E843-1)*4+特技天赋!F843),E843)</f>
        <v>87</v>
      </c>
    </row>
    <row r="844" spans="1:17" ht="16.5" x14ac:dyDescent="0.2">
      <c r="A844" s="31">
        <v>841</v>
      </c>
      <c r="B844" s="31">
        <v>7</v>
      </c>
      <c r="C844" s="31">
        <v>2</v>
      </c>
      <c r="D844" s="31">
        <v>1</v>
      </c>
      <c r="E844" s="31">
        <v>1</v>
      </c>
      <c r="F844" s="31">
        <v>0</v>
      </c>
      <c r="G844" s="31" t="str">
        <f t="shared" si="26"/>
        <v>射手座技能1_1线1号天赋解锁</v>
      </c>
      <c r="H844" s="32">
        <f>INDEX(数值规划!$AH$33:$AK$42,(特技天赋!C844-1)*2+特技天赋!D844,特技天赋!E844)</f>
        <v>17</v>
      </c>
      <c r="I844" s="32">
        <f>INDEX(数值规划!$N$32:$Y$231,(((C844-1)*2+(D844-1))*4+(E844-1))*5+F844+1,(INDEX($T$3:$AI$3,B844)-1)*3+1)</f>
        <v>10</v>
      </c>
      <c r="J844" s="32">
        <f>INDEX(数值规划!$N$32:$Y$231,(((C844-1)*2+(D844-1))*4+(E844-1))*5+F844+1,(INDEX($T$3:$AI$3,B844)-1)*3+2)</f>
        <v>0</v>
      </c>
      <c r="K844" s="32">
        <f>INDEX(数值规划!$N$32:$Y$231,(((C844-1)*2+(D844-1))*4+(E844-1))*5+F844+1,(INDEX($T$3:$AI$3,B844)-1)*3+3)</f>
        <v>20</v>
      </c>
      <c r="L844" s="32">
        <f t="shared" si="27"/>
        <v>1</v>
      </c>
      <c r="M844" s="32">
        <f>INDEX(数值规划!$AL$33:$AL$42,(特技天赋!C844-1)*2+特技天赋!D844)</f>
        <v>3</v>
      </c>
      <c r="N844" s="31">
        <v>1</v>
      </c>
      <c r="Q844" s="32">
        <f>IF(特技天赋!F844&gt;0,INDEX(数值规划!$F$32:$F$63,(特技天赋!E844-1)*4+特技天赋!F844),E844)</f>
        <v>1</v>
      </c>
    </row>
    <row r="845" spans="1:17" ht="16.5" x14ac:dyDescent="0.2">
      <c r="A845" s="31">
        <v>842</v>
      </c>
      <c r="B845" s="31">
        <v>7</v>
      </c>
      <c r="C845" s="31">
        <v>2</v>
      </c>
      <c r="D845" s="31">
        <v>1</v>
      </c>
      <c r="E845" s="31">
        <v>1</v>
      </c>
      <c r="F845" s="31">
        <v>1</v>
      </c>
      <c r="G845" s="31" t="str">
        <f t="shared" si="26"/>
        <v>射手座技能1_1线1号天赋1级</v>
      </c>
      <c r="H845" s="32">
        <f>INDEX(数值规划!$AH$33:$AK$42,(特技天赋!C845-1)*2+特技天赋!D845,特技天赋!E845)</f>
        <v>17</v>
      </c>
      <c r="I845" s="32">
        <f>INDEX(数值规划!$N$32:$Y$231,(((C845-1)*2+(D845-1))*4+(E845-1))*5+F845+1,(INDEX($T$3:$AI$3,B845)-1)*3+1)</f>
        <v>15</v>
      </c>
      <c r="J845" s="32">
        <f>INDEX(数值规划!$N$32:$Y$231,(((C845-1)*2+(D845-1))*4+(E845-1))*5+F845+1,(INDEX($T$3:$AI$3,B845)-1)*3+2)</f>
        <v>0</v>
      </c>
      <c r="K845" s="32">
        <f>INDEX(数值规划!$N$32:$Y$231,(((C845-1)*2+(D845-1))*4+(E845-1))*5+F845+1,(INDEX($T$3:$AI$3,B845)-1)*3+3)</f>
        <v>30</v>
      </c>
      <c r="L845" s="32">
        <f t="shared" si="27"/>
        <v>1</v>
      </c>
      <c r="M845" s="32">
        <f>INDEX(数值规划!$AL$33:$AL$42,(特技天赋!C845-1)*2+特技天赋!D845)</f>
        <v>3</v>
      </c>
      <c r="N845" s="31">
        <v>19</v>
      </c>
      <c r="Q845" s="32">
        <f>IF(特技天赋!F845&gt;0,INDEX(数值规划!$F$32:$F$63,(特技天赋!E845-1)*4+特技天赋!F845),E845)</f>
        <v>19</v>
      </c>
    </row>
    <row r="846" spans="1:17" ht="16.5" x14ac:dyDescent="0.2">
      <c r="A846" s="31">
        <v>843</v>
      </c>
      <c r="B846" s="31">
        <v>7</v>
      </c>
      <c r="C846" s="31">
        <v>2</v>
      </c>
      <c r="D846" s="31">
        <v>1</v>
      </c>
      <c r="E846" s="31">
        <v>1</v>
      </c>
      <c r="F846" s="31">
        <v>2</v>
      </c>
      <c r="G846" s="31" t="str">
        <f t="shared" si="26"/>
        <v>射手座技能1_1线1号天赋2级</v>
      </c>
      <c r="H846" s="32">
        <f>INDEX(数值规划!$AH$33:$AK$42,(特技天赋!C846-1)*2+特技天赋!D846,特技天赋!E846)</f>
        <v>17</v>
      </c>
      <c r="I846" s="32">
        <f>INDEX(数值规划!$N$32:$Y$231,(((C846-1)*2+(D846-1))*4+(E846-1))*5+F846+1,(INDEX($T$3:$AI$3,B846)-1)*3+1)</f>
        <v>20</v>
      </c>
      <c r="J846" s="32">
        <f>INDEX(数值规划!$N$32:$Y$231,(((C846-1)*2+(D846-1))*4+(E846-1))*5+F846+1,(INDEX($T$3:$AI$3,B846)-1)*3+2)</f>
        <v>0</v>
      </c>
      <c r="K846" s="32">
        <f>INDEX(数值规划!$N$32:$Y$231,(((C846-1)*2+(D846-1))*4+(E846-1))*5+F846+1,(INDEX($T$3:$AI$3,B846)-1)*3+3)</f>
        <v>40</v>
      </c>
      <c r="L846" s="32">
        <f t="shared" si="27"/>
        <v>1</v>
      </c>
      <c r="M846" s="32">
        <f>INDEX(数值规划!$AL$33:$AL$42,(特技天赋!C846-1)*2+特技天赋!D846)</f>
        <v>3</v>
      </c>
      <c r="N846" s="31">
        <v>29</v>
      </c>
      <c r="Q846" s="32">
        <f>IF(特技天赋!F846&gt;0,INDEX(数值规划!$F$32:$F$63,(特技天赋!E846-1)*4+特技天赋!F846),E846)</f>
        <v>29</v>
      </c>
    </row>
    <row r="847" spans="1:17" ht="16.5" x14ac:dyDescent="0.2">
      <c r="A847" s="31">
        <v>844</v>
      </c>
      <c r="B847" s="31">
        <v>7</v>
      </c>
      <c r="C847" s="31">
        <v>2</v>
      </c>
      <c r="D847" s="31">
        <v>1</v>
      </c>
      <c r="E847" s="31">
        <v>1</v>
      </c>
      <c r="F847" s="31">
        <v>3</v>
      </c>
      <c r="G847" s="31" t="str">
        <f t="shared" si="26"/>
        <v>射手座技能1_1线1号天赋3级</v>
      </c>
      <c r="H847" s="32">
        <f>INDEX(数值规划!$AH$33:$AK$42,(特技天赋!C847-1)*2+特技天赋!D847,特技天赋!E847)</f>
        <v>17</v>
      </c>
      <c r="I847" s="32">
        <f>INDEX(数值规划!$N$32:$Y$231,(((C847-1)*2+(D847-1))*4+(E847-1))*5+F847+1,(INDEX($T$3:$AI$3,B847)-1)*3+1)</f>
        <v>25</v>
      </c>
      <c r="J847" s="32">
        <f>INDEX(数值规划!$N$32:$Y$231,(((C847-1)*2+(D847-1))*4+(E847-1))*5+F847+1,(INDEX($T$3:$AI$3,B847)-1)*3+2)</f>
        <v>0</v>
      </c>
      <c r="K847" s="32">
        <f>INDEX(数值规划!$N$32:$Y$231,(((C847-1)*2+(D847-1))*4+(E847-1))*5+F847+1,(INDEX($T$3:$AI$3,B847)-1)*3+3)</f>
        <v>50</v>
      </c>
      <c r="L847" s="32">
        <f t="shared" si="27"/>
        <v>1</v>
      </c>
      <c r="M847" s="32">
        <f>INDEX(数值规划!$AL$33:$AL$42,(特技天赋!C847-1)*2+特技天赋!D847)</f>
        <v>3</v>
      </c>
      <c r="N847" s="31">
        <v>38</v>
      </c>
      <c r="Q847" s="32">
        <f>IF(特技天赋!F847&gt;0,INDEX(数值规划!$F$32:$F$63,(特技天赋!E847-1)*4+特技天赋!F847),E847)</f>
        <v>38</v>
      </c>
    </row>
    <row r="848" spans="1:17" ht="16.5" x14ac:dyDescent="0.2">
      <c r="A848" s="31">
        <v>845</v>
      </c>
      <c r="B848" s="31">
        <v>7</v>
      </c>
      <c r="C848" s="31">
        <v>2</v>
      </c>
      <c r="D848" s="31">
        <v>1</v>
      </c>
      <c r="E848" s="31">
        <v>1</v>
      </c>
      <c r="F848" s="31">
        <v>4</v>
      </c>
      <c r="G848" s="31" t="str">
        <f t="shared" si="26"/>
        <v>射手座技能1_1线1号天赋4级</v>
      </c>
      <c r="H848" s="32">
        <f>INDEX(数值规划!$AH$33:$AK$42,(特技天赋!C848-1)*2+特技天赋!D848,特技天赋!E848)</f>
        <v>17</v>
      </c>
      <c r="I848" s="32">
        <f>INDEX(数值规划!$N$32:$Y$231,(((C848-1)*2+(D848-1))*4+(E848-1))*5+F848+1,(INDEX($T$3:$AI$3,B848)-1)*3+1)</f>
        <v>30</v>
      </c>
      <c r="J848" s="32">
        <f>INDEX(数值规划!$N$32:$Y$231,(((C848-1)*2+(D848-1))*4+(E848-1))*5+F848+1,(INDEX($T$3:$AI$3,B848)-1)*3+2)</f>
        <v>0</v>
      </c>
      <c r="K848" s="32">
        <f>INDEX(数值规划!$N$32:$Y$231,(((C848-1)*2+(D848-1))*4+(E848-1))*5+F848+1,(INDEX($T$3:$AI$3,B848)-1)*3+3)</f>
        <v>60</v>
      </c>
      <c r="L848" s="32">
        <f t="shared" si="27"/>
        <v>1</v>
      </c>
      <c r="M848" s="32">
        <f>INDEX(数值规划!$AL$33:$AL$42,(特技天赋!C848-1)*2+特技天赋!D848)</f>
        <v>3</v>
      </c>
      <c r="N848" s="31">
        <v>58</v>
      </c>
      <c r="Q848" s="32">
        <f>IF(特技天赋!F848&gt;0,INDEX(数值规划!$F$32:$F$63,(特技天赋!E848-1)*4+特技天赋!F848),E848)</f>
        <v>58</v>
      </c>
    </row>
    <row r="849" spans="1:17" ht="16.5" x14ac:dyDescent="0.2">
      <c r="A849" s="31">
        <v>846</v>
      </c>
      <c r="B849" s="31">
        <v>7</v>
      </c>
      <c r="C849" s="31">
        <v>2</v>
      </c>
      <c r="D849" s="31">
        <v>1</v>
      </c>
      <c r="E849" s="31">
        <v>2</v>
      </c>
      <c r="F849" s="31">
        <v>0</v>
      </c>
      <c r="G849" s="31" t="str">
        <f t="shared" si="26"/>
        <v>射手座技能1_1线2号天赋解锁</v>
      </c>
      <c r="H849" s="32">
        <f>INDEX(数值规划!$AH$33:$AK$42,(特技天赋!C849-1)*2+特技天赋!D849,特技天赋!E849)</f>
        <v>37</v>
      </c>
      <c r="I849" s="32">
        <f>INDEX(数值规划!$N$32:$Y$231,(((C849-1)*2+(D849-1))*4+(E849-1))*5+F849+1,(INDEX($T$3:$AI$3,B849)-1)*3+1)</f>
        <v>15</v>
      </c>
      <c r="J849" s="32">
        <f>INDEX(数值规划!$N$32:$Y$231,(((C849-1)*2+(D849-1))*4+(E849-1))*5+F849+1,(INDEX($T$3:$AI$3,B849)-1)*3+2)</f>
        <v>0</v>
      </c>
      <c r="K849" s="32">
        <f>INDEX(数值规划!$N$32:$Y$231,(((C849-1)*2+(D849-1))*4+(E849-1))*5+F849+1,(INDEX($T$3:$AI$3,B849)-1)*3+3)</f>
        <v>30</v>
      </c>
      <c r="L849" s="32">
        <f t="shared" si="27"/>
        <v>3</v>
      </c>
      <c r="M849" s="32">
        <f>INDEX(数值规划!$AL$33:$AL$42,(特技天赋!C849-1)*2+特技天赋!D849)</f>
        <v>3</v>
      </c>
      <c r="N849" s="31">
        <v>2</v>
      </c>
      <c r="Q849" s="32">
        <f>IF(特技天赋!F849&gt;0,INDEX(数值规划!$F$32:$F$63,(特技天赋!E849-1)*4+特技天赋!F849),E849)</f>
        <v>2</v>
      </c>
    </row>
    <row r="850" spans="1:17" ht="16.5" x14ac:dyDescent="0.2">
      <c r="A850" s="31">
        <v>847</v>
      </c>
      <c r="B850" s="31">
        <v>7</v>
      </c>
      <c r="C850" s="31">
        <v>2</v>
      </c>
      <c r="D850" s="31">
        <v>1</v>
      </c>
      <c r="E850" s="31">
        <v>2</v>
      </c>
      <c r="F850" s="31">
        <v>1</v>
      </c>
      <c r="G850" s="31" t="str">
        <f t="shared" si="26"/>
        <v>射手座技能1_1线2号天赋1级</v>
      </c>
      <c r="H850" s="32">
        <f>INDEX(数值规划!$AH$33:$AK$42,(特技天赋!C850-1)*2+特技天赋!D850,特技天赋!E850)</f>
        <v>37</v>
      </c>
      <c r="I850" s="32">
        <f>INDEX(数值规划!$N$32:$Y$231,(((C850-1)*2+(D850-1))*4+(E850-1))*5+F850+1,(INDEX($T$3:$AI$3,B850)-1)*3+1)</f>
        <v>20</v>
      </c>
      <c r="J850" s="32">
        <f>INDEX(数值规划!$N$32:$Y$231,(((C850-1)*2+(D850-1))*4+(E850-1))*5+F850+1,(INDEX($T$3:$AI$3,B850)-1)*3+2)</f>
        <v>0</v>
      </c>
      <c r="K850" s="32">
        <f>INDEX(数值规划!$N$32:$Y$231,(((C850-1)*2+(D850-1))*4+(E850-1))*5+F850+1,(INDEX($T$3:$AI$3,B850)-1)*3+3)</f>
        <v>40</v>
      </c>
      <c r="L850" s="32">
        <f t="shared" si="27"/>
        <v>3</v>
      </c>
      <c r="M850" s="32">
        <f>INDEX(数值规划!$AL$33:$AL$42,(特技天赋!C850-1)*2+特技天赋!D850)</f>
        <v>3</v>
      </c>
      <c r="N850" s="31">
        <v>24</v>
      </c>
      <c r="Q850" s="32">
        <f>IF(特技天赋!F850&gt;0,INDEX(数值规划!$F$32:$F$63,(特技天赋!E850-1)*4+特技天赋!F850),E850)</f>
        <v>24</v>
      </c>
    </row>
    <row r="851" spans="1:17" ht="16.5" x14ac:dyDescent="0.2">
      <c r="A851" s="31">
        <v>848</v>
      </c>
      <c r="B851" s="31">
        <v>7</v>
      </c>
      <c r="C851" s="31">
        <v>2</v>
      </c>
      <c r="D851" s="31">
        <v>1</v>
      </c>
      <c r="E851" s="31">
        <v>2</v>
      </c>
      <c r="F851" s="31">
        <v>2</v>
      </c>
      <c r="G851" s="31" t="str">
        <f t="shared" si="26"/>
        <v>射手座技能1_1线2号天赋2级</v>
      </c>
      <c r="H851" s="32">
        <f>INDEX(数值规划!$AH$33:$AK$42,(特技天赋!C851-1)*2+特技天赋!D851,特技天赋!E851)</f>
        <v>37</v>
      </c>
      <c r="I851" s="32">
        <f>INDEX(数值规划!$N$32:$Y$231,(((C851-1)*2+(D851-1))*4+(E851-1))*5+F851+1,(INDEX($T$3:$AI$3,B851)-1)*3+1)</f>
        <v>25</v>
      </c>
      <c r="J851" s="32">
        <f>INDEX(数值规划!$N$32:$Y$231,(((C851-1)*2+(D851-1))*4+(E851-1))*5+F851+1,(INDEX($T$3:$AI$3,B851)-1)*3+2)</f>
        <v>0</v>
      </c>
      <c r="K851" s="32">
        <f>INDEX(数值规划!$N$32:$Y$231,(((C851-1)*2+(D851-1))*4+(E851-1))*5+F851+1,(INDEX($T$3:$AI$3,B851)-1)*3+3)</f>
        <v>50</v>
      </c>
      <c r="L851" s="32">
        <f t="shared" si="27"/>
        <v>3</v>
      </c>
      <c r="M851" s="32">
        <f>INDEX(数值规划!$AL$33:$AL$42,(特技天赋!C851-1)*2+特技天赋!D851)</f>
        <v>3</v>
      </c>
      <c r="N851" s="31">
        <v>36</v>
      </c>
      <c r="Q851" s="32">
        <f>IF(特技天赋!F851&gt;0,INDEX(数值规划!$F$32:$F$63,(特技天赋!E851-1)*4+特技天赋!F851),E851)</f>
        <v>36</v>
      </c>
    </row>
    <row r="852" spans="1:17" ht="16.5" x14ac:dyDescent="0.2">
      <c r="A852" s="31">
        <v>849</v>
      </c>
      <c r="B852" s="31">
        <v>7</v>
      </c>
      <c r="C852" s="31">
        <v>2</v>
      </c>
      <c r="D852" s="31">
        <v>1</v>
      </c>
      <c r="E852" s="31">
        <v>2</v>
      </c>
      <c r="F852" s="31">
        <v>3</v>
      </c>
      <c r="G852" s="31" t="str">
        <f t="shared" si="26"/>
        <v>射手座技能1_1线2号天赋3级</v>
      </c>
      <c r="H852" s="32">
        <f>INDEX(数值规划!$AH$33:$AK$42,(特技天赋!C852-1)*2+特技天赋!D852,特技天赋!E852)</f>
        <v>37</v>
      </c>
      <c r="I852" s="32">
        <f>INDEX(数值规划!$N$32:$Y$231,(((C852-1)*2+(D852-1))*4+(E852-1))*5+F852+1,(INDEX($T$3:$AI$3,B852)-1)*3+1)</f>
        <v>30</v>
      </c>
      <c r="J852" s="32">
        <f>INDEX(数值规划!$N$32:$Y$231,(((C852-1)*2+(D852-1))*4+(E852-1))*5+F852+1,(INDEX($T$3:$AI$3,B852)-1)*3+2)</f>
        <v>0</v>
      </c>
      <c r="K852" s="32">
        <f>INDEX(数值规划!$N$32:$Y$231,(((C852-1)*2+(D852-1))*4+(E852-1))*5+F852+1,(INDEX($T$3:$AI$3,B852)-1)*3+3)</f>
        <v>60</v>
      </c>
      <c r="L852" s="32">
        <f t="shared" si="27"/>
        <v>3</v>
      </c>
      <c r="M852" s="32">
        <f>INDEX(数值规划!$AL$33:$AL$42,(特技天赋!C852-1)*2+特技天赋!D852)</f>
        <v>3</v>
      </c>
      <c r="N852" s="31">
        <v>48</v>
      </c>
      <c r="Q852" s="32">
        <f>IF(特技天赋!F852&gt;0,INDEX(数值规划!$F$32:$F$63,(特技天赋!E852-1)*4+特技天赋!F852),E852)</f>
        <v>48</v>
      </c>
    </row>
    <row r="853" spans="1:17" ht="16.5" x14ac:dyDescent="0.2">
      <c r="A853" s="31">
        <v>850</v>
      </c>
      <c r="B853" s="31">
        <v>7</v>
      </c>
      <c r="C853" s="31">
        <v>2</v>
      </c>
      <c r="D853" s="31">
        <v>1</v>
      </c>
      <c r="E853" s="31">
        <v>2</v>
      </c>
      <c r="F853" s="31">
        <v>4</v>
      </c>
      <c r="G853" s="31" t="str">
        <f t="shared" si="26"/>
        <v>射手座技能1_1线2号天赋4级</v>
      </c>
      <c r="H853" s="32">
        <f>INDEX(数值规划!$AH$33:$AK$42,(特技天赋!C853-1)*2+特技天赋!D853,特技天赋!E853)</f>
        <v>37</v>
      </c>
      <c r="I853" s="32">
        <f>INDEX(数值规划!$N$32:$Y$231,(((C853-1)*2+(D853-1))*4+(E853-1))*5+F853+1,(INDEX($T$3:$AI$3,B853)-1)*3+1)</f>
        <v>35</v>
      </c>
      <c r="J853" s="32">
        <f>INDEX(数值规划!$N$32:$Y$231,(((C853-1)*2+(D853-1))*4+(E853-1))*5+F853+1,(INDEX($T$3:$AI$3,B853)-1)*3+2)</f>
        <v>0</v>
      </c>
      <c r="K853" s="32">
        <f>INDEX(数值规划!$N$32:$Y$231,(((C853-1)*2+(D853-1))*4+(E853-1))*5+F853+1,(INDEX($T$3:$AI$3,B853)-1)*3+3)</f>
        <v>70</v>
      </c>
      <c r="L853" s="32">
        <f t="shared" si="27"/>
        <v>3</v>
      </c>
      <c r="M853" s="32">
        <f>INDEX(数值规划!$AL$33:$AL$42,(特技天赋!C853-1)*2+特技天赋!D853)</f>
        <v>3</v>
      </c>
      <c r="N853" s="31">
        <v>72</v>
      </c>
      <c r="Q853" s="32">
        <f>IF(特技天赋!F853&gt;0,INDEX(数值规划!$F$32:$F$63,(特技天赋!E853-1)*4+特技天赋!F853),E853)</f>
        <v>72</v>
      </c>
    </row>
    <row r="854" spans="1:17" ht="16.5" x14ac:dyDescent="0.2">
      <c r="A854" s="31">
        <v>851</v>
      </c>
      <c r="B854" s="31">
        <v>7</v>
      </c>
      <c r="C854" s="31">
        <v>2</v>
      </c>
      <c r="D854" s="31">
        <v>1</v>
      </c>
      <c r="E854" s="31">
        <v>3</v>
      </c>
      <c r="F854" s="31">
        <v>0</v>
      </c>
      <c r="G854" s="31" t="str">
        <f t="shared" si="26"/>
        <v>射手座技能1_1线3号天赋解锁</v>
      </c>
      <c r="H854" s="32">
        <f>INDEX(数值规划!$AH$33:$AK$42,(特技天赋!C854-1)*2+特技天赋!D854,特技天赋!E854)</f>
        <v>57</v>
      </c>
      <c r="I854" s="32">
        <f>INDEX(数值规划!$N$32:$Y$231,(((C854-1)*2+(D854-1))*4+(E854-1))*5+F854+1,(INDEX($T$3:$AI$3,B854)-1)*3+1)</f>
        <v>23</v>
      </c>
      <c r="J854" s="32">
        <f>INDEX(数值规划!$N$32:$Y$231,(((C854-1)*2+(D854-1))*4+(E854-1))*5+F854+1,(INDEX($T$3:$AI$3,B854)-1)*3+2)</f>
        <v>0</v>
      </c>
      <c r="K854" s="32">
        <f>INDEX(数值规划!$N$32:$Y$231,(((C854-1)*2+(D854-1))*4+(E854-1))*5+F854+1,(INDEX($T$3:$AI$3,B854)-1)*3+3)</f>
        <v>45</v>
      </c>
      <c r="L854" s="32">
        <f t="shared" si="27"/>
        <v>5</v>
      </c>
      <c r="M854" s="32">
        <f>INDEX(数值规划!$AL$33:$AL$42,(特技天赋!C854-1)*2+特技天赋!D854)</f>
        <v>3</v>
      </c>
      <c r="N854" s="31">
        <v>3</v>
      </c>
      <c r="Q854" s="32">
        <f>IF(特技天赋!F854&gt;0,INDEX(数值规划!$F$32:$F$63,(特技天赋!E854-1)*4+特技天赋!F854),E854)</f>
        <v>3</v>
      </c>
    </row>
    <row r="855" spans="1:17" ht="16.5" x14ac:dyDescent="0.2">
      <c r="A855" s="31">
        <v>852</v>
      </c>
      <c r="B855" s="31">
        <v>7</v>
      </c>
      <c r="C855" s="31">
        <v>2</v>
      </c>
      <c r="D855" s="31">
        <v>1</v>
      </c>
      <c r="E855" s="31">
        <v>3</v>
      </c>
      <c r="F855" s="31">
        <v>1</v>
      </c>
      <c r="G855" s="31" t="str">
        <f t="shared" si="26"/>
        <v>射手座技能1_1线3号天赋1级</v>
      </c>
      <c r="H855" s="32">
        <f>INDEX(数值规划!$AH$33:$AK$42,(特技天赋!C855-1)*2+特技天赋!D855,特技天赋!E855)</f>
        <v>57</v>
      </c>
      <c r="I855" s="32">
        <f>INDEX(数值规划!$N$32:$Y$231,(((C855-1)*2+(D855-1))*4+(E855-1))*5+F855+1,(INDEX($T$3:$AI$3,B855)-1)*3+1)</f>
        <v>28</v>
      </c>
      <c r="J855" s="32">
        <f>INDEX(数值规划!$N$32:$Y$231,(((C855-1)*2+(D855-1))*4+(E855-1))*5+F855+1,(INDEX($T$3:$AI$3,B855)-1)*3+2)</f>
        <v>0</v>
      </c>
      <c r="K855" s="32">
        <f>INDEX(数值规划!$N$32:$Y$231,(((C855-1)*2+(D855-1))*4+(E855-1))*5+F855+1,(INDEX($T$3:$AI$3,B855)-1)*3+3)</f>
        <v>55</v>
      </c>
      <c r="L855" s="32">
        <f t="shared" si="27"/>
        <v>5</v>
      </c>
      <c r="M855" s="32">
        <f>INDEX(数值规划!$AL$33:$AL$42,(特技天赋!C855-1)*2+特技天赋!D855)</f>
        <v>3</v>
      </c>
      <c r="N855" s="31">
        <v>29</v>
      </c>
      <c r="Q855" s="32">
        <f>IF(特技天赋!F855&gt;0,INDEX(数值规划!$F$32:$F$63,(特技天赋!E855-1)*4+特技天赋!F855),E855)</f>
        <v>29</v>
      </c>
    </row>
    <row r="856" spans="1:17" ht="16.5" x14ac:dyDescent="0.2">
      <c r="A856" s="31">
        <v>853</v>
      </c>
      <c r="B856" s="31">
        <v>7</v>
      </c>
      <c r="C856" s="31">
        <v>2</v>
      </c>
      <c r="D856" s="31">
        <v>1</v>
      </c>
      <c r="E856" s="31">
        <v>3</v>
      </c>
      <c r="F856" s="31">
        <v>2</v>
      </c>
      <c r="G856" s="31" t="str">
        <f t="shared" si="26"/>
        <v>射手座技能1_1线3号天赋2级</v>
      </c>
      <c r="H856" s="32">
        <f>INDEX(数值规划!$AH$33:$AK$42,(特技天赋!C856-1)*2+特技天赋!D856,特技天赋!E856)</f>
        <v>57</v>
      </c>
      <c r="I856" s="32">
        <f>INDEX(数值规划!$N$32:$Y$231,(((C856-1)*2+(D856-1))*4+(E856-1))*5+F856+1,(INDEX($T$3:$AI$3,B856)-1)*3+1)</f>
        <v>33</v>
      </c>
      <c r="J856" s="32">
        <f>INDEX(数值规划!$N$32:$Y$231,(((C856-1)*2+(D856-1))*4+(E856-1))*5+F856+1,(INDEX($T$3:$AI$3,B856)-1)*3+2)</f>
        <v>0</v>
      </c>
      <c r="K856" s="32">
        <f>INDEX(数值规划!$N$32:$Y$231,(((C856-1)*2+(D856-1))*4+(E856-1))*5+F856+1,(INDEX($T$3:$AI$3,B856)-1)*3+3)</f>
        <v>65</v>
      </c>
      <c r="L856" s="32">
        <f t="shared" si="27"/>
        <v>5</v>
      </c>
      <c r="M856" s="32">
        <f>INDEX(数值规划!$AL$33:$AL$42,(特技天赋!C856-1)*2+特技天赋!D856)</f>
        <v>3</v>
      </c>
      <c r="N856" s="31">
        <v>43</v>
      </c>
      <c r="Q856" s="32">
        <f>IF(特技天赋!F856&gt;0,INDEX(数值规划!$F$32:$F$63,(特技天赋!E856-1)*4+特技天赋!F856),E856)</f>
        <v>43</v>
      </c>
    </row>
    <row r="857" spans="1:17" ht="16.5" x14ac:dyDescent="0.2">
      <c r="A857" s="31">
        <v>854</v>
      </c>
      <c r="B857" s="31">
        <v>7</v>
      </c>
      <c r="C857" s="31">
        <v>2</v>
      </c>
      <c r="D857" s="31">
        <v>1</v>
      </c>
      <c r="E857" s="31">
        <v>3</v>
      </c>
      <c r="F857" s="31">
        <v>3</v>
      </c>
      <c r="G857" s="31" t="str">
        <f t="shared" si="26"/>
        <v>射手座技能1_1线3号天赋3级</v>
      </c>
      <c r="H857" s="32">
        <f>INDEX(数值规划!$AH$33:$AK$42,(特技天赋!C857-1)*2+特技天赋!D857,特技天赋!E857)</f>
        <v>57</v>
      </c>
      <c r="I857" s="32">
        <f>INDEX(数值规划!$N$32:$Y$231,(((C857-1)*2+(D857-1))*4+(E857-1))*5+F857+1,(INDEX($T$3:$AI$3,B857)-1)*3+1)</f>
        <v>38</v>
      </c>
      <c r="J857" s="32">
        <f>INDEX(数值规划!$N$32:$Y$231,(((C857-1)*2+(D857-1))*4+(E857-1))*5+F857+1,(INDEX($T$3:$AI$3,B857)-1)*3+2)</f>
        <v>0</v>
      </c>
      <c r="K857" s="32">
        <f>INDEX(数值规划!$N$32:$Y$231,(((C857-1)*2+(D857-1))*4+(E857-1))*5+F857+1,(INDEX($T$3:$AI$3,B857)-1)*3+3)</f>
        <v>75</v>
      </c>
      <c r="L857" s="32">
        <f t="shared" si="27"/>
        <v>5</v>
      </c>
      <c r="M857" s="32">
        <f>INDEX(数值规划!$AL$33:$AL$42,(特技天赋!C857-1)*2+特技天赋!D857)</f>
        <v>3</v>
      </c>
      <c r="N857" s="31">
        <v>58</v>
      </c>
      <c r="Q857" s="32">
        <f>IF(特技天赋!F857&gt;0,INDEX(数值规划!$F$32:$F$63,(特技天赋!E857-1)*4+特技天赋!F857),E857)</f>
        <v>58</v>
      </c>
    </row>
    <row r="858" spans="1:17" ht="16.5" x14ac:dyDescent="0.2">
      <c r="A858" s="31">
        <v>855</v>
      </c>
      <c r="B858" s="31">
        <v>7</v>
      </c>
      <c r="C858" s="31">
        <v>2</v>
      </c>
      <c r="D858" s="31">
        <v>1</v>
      </c>
      <c r="E858" s="31">
        <v>3</v>
      </c>
      <c r="F858" s="31">
        <v>4</v>
      </c>
      <c r="G858" s="31" t="str">
        <f t="shared" si="26"/>
        <v>射手座技能1_1线3号天赋4级</v>
      </c>
      <c r="H858" s="32">
        <f>INDEX(数值规划!$AH$33:$AK$42,(特技天赋!C858-1)*2+特技天赋!D858,特技天赋!E858)</f>
        <v>57</v>
      </c>
      <c r="I858" s="32">
        <f>INDEX(数值规划!$N$32:$Y$231,(((C858-1)*2+(D858-1))*4+(E858-1))*5+F858+1,(INDEX($T$3:$AI$3,B858)-1)*3+1)</f>
        <v>43</v>
      </c>
      <c r="J858" s="32">
        <f>INDEX(数值规划!$N$32:$Y$231,(((C858-1)*2+(D858-1))*4+(E858-1))*5+F858+1,(INDEX($T$3:$AI$3,B858)-1)*3+2)</f>
        <v>0</v>
      </c>
      <c r="K858" s="32">
        <f>INDEX(数值规划!$N$32:$Y$231,(((C858-1)*2+(D858-1))*4+(E858-1))*5+F858+1,(INDEX($T$3:$AI$3,B858)-1)*3+3)</f>
        <v>85</v>
      </c>
      <c r="L858" s="32">
        <f t="shared" si="27"/>
        <v>5</v>
      </c>
      <c r="M858" s="32">
        <f>INDEX(数值规划!$AL$33:$AL$42,(特技天赋!C858-1)*2+特技天赋!D858)</f>
        <v>3</v>
      </c>
      <c r="N858" s="31">
        <v>87</v>
      </c>
      <c r="Q858" s="32">
        <f>IF(特技天赋!F858&gt;0,INDEX(数值规划!$F$32:$F$63,(特技天赋!E858-1)*4+特技天赋!F858),E858)</f>
        <v>87</v>
      </c>
    </row>
    <row r="859" spans="1:17" ht="16.5" x14ac:dyDescent="0.2">
      <c r="A859" s="31">
        <v>856</v>
      </c>
      <c r="B859" s="31">
        <v>7</v>
      </c>
      <c r="C859" s="31">
        <v>2</v>
      </c>
      <c r="D859" s="31">
        <v>1</v>
      </c>
      <c r="E859" s="31">
        <v>4</v>
      </c>
      <c r="F859" s="31">
        <v>0</v>
      </c>
      <c r="G859" s="31" t="str">
        <f t="shared" si="26"/>
        <v>射手座技能1_1线4号天赋解锁</v>
      </c>
      <c r="H859" s="32">
        <f>INDEX(数值规划!$AH$33:$AK$42,(特技天赋!C859-1)*2+特技天赋!D859,特技天赋!E859)</f>
        <v>77</v>
      </c>
      <c r="I859" s="32">
        <f>INDEX(数值规划!$N$32:$Y$231,(((C859-1)*2+(D859-1))*4+(E859-1))*5+F859+1,(INDEX($T$3:$AI$3,B859)-1)*3+1)</f>
        <v>30</v>
      </c>
      <c r="J859" s="32">
        <f>INDEX(数值规划!$N$32:$Y$231,(((C859-1)*2+(D859-1))*4+(E859-1))*5+F859+1,(INDEX($T$3:$AI$3,B859)-1)*3+2)</f>
        <v>0</v>
      </c>
      <c r="K859" s="32">
        <f>INDEX(数值规划!$N$32:$Y$231,(((C859-1)*2+(D859-1))*4+(E859-1))*5+F859+1,(INDEX($T$3:$AI$3,B859)-1)*3+3)</f>
        <v>60</v>
      </c>
      <c r="L859" s="32">
        <f t="shared" si="27"/>
        <v>7</v>
      </c>
      <c r="M859" s="32">
        <f>INDEX(数值规划!$AL$33:$AL$42,(特技天赋!C859-1)*2+特技天赋!D859)</f>
        <v>3</v>
      </c>
      <c r="N859" s="31">
        <v>4</v>
      </c>
      <c r="Q859" s="32">
        <f>IF(特技天赋!F859&gt;0,INDEX(数值规划!$F$32:$F$63,(特技天赋!E859-1)*4+特技天赋!F859),E859)</f>
        <v>4</v>
      </c>
    </row>
    <row r="860" spans="1:17" ht="16.5" x14ac:dyDescent="0.2">
      <c r="A860" s="31">
        <v>857</v>
      </c>
      <c r="B860" s="31">
        <v>7</v>
      </c>
      <c r="C860" s="31">
        <v>2</v>
      </c>
      <c r="D860" s="31">
        <v>1</v>
      </c>
      <c r="E860" s="31">
        <v>4</v>
      </c>
      <c r="F860" s="31">
        <v>1</v>
      </c>
      <c r="G860" s="31" t="str">
        <f t="shared" si="26"/>
        <v>射手座技能1_1线4号天赋1级</v>
      </c>
      <c r="H860" s="32">
        <f>INDEX(数值规划!$AH$33:$AK$42,(特技天赋!C860-1)*2+特技天赋!D860,特技天赋!E860)</f>
        <v>77</v>
      </c>
      <c r="I860" s="32">
        <f>INDEX(数值规划!$N$32:$Y$231,(((C860-1)*2+(D860-1))*4+(E860-1))*5+F860+1,(INDEX($T$3:$AI$3,B860)-1)*3+1)</f>
        <v>35</v>
      </c>
      <c r="J860" s="32">
        <f>INDEX(数值规划!$N$32:$Y$231,(((C860-1)*2+(D860-1))*4+(E860-1))*5+F860+1,(INDEX($T$3:$AI$3,B860)-1)*3+2)</f>
        <v>0</v>
      </c>
      <c r="K860" s="32">
        <f>INDEX(数值规划!$N$32:$Y$231,(((C860-1)*2+(D860-1))*4+(E860-1))*5+F860+1,(INDEX($T$3:$AI$3,B860)-1)*3+3)</f>
        <v>70</v>
      </c>
      <c r="L860" s="32">
        <f t="shared" si="27"/>
        <v>7</v>
      </c>
      <c r="M860" s="32">
        <f>INDEX(数值规划!$AL$33:$AL$42,(特技天赋!C860-1)*2+特技天赋!D860)</f>
        <v>3</v>
      </c>
      <c r="N860" s="31">
        <v>29</v>
      </c>
      <c r="Q860" s="32">
        <f>IF(特技天赋!F860&gt;0,INDEX(数值规划!$F$32:$F$63,(特技天赋!E860-1)*4+特技天赋!F860),E860)</f>
        <v>29</v>
      </c>
    </row>
    <row r="861" spans="1:17" ht="16.5" x14ac:dyDescent="0.2">
      <c r="A861" s="31">
        <v>858</v>
      </c>
      <c r="B861" s="31">
        <v>7</v>
      </c>
      <c r="C861" s="31">
        <v>2</v>
      </c>
      <c r="D861" s="31">
        <v>1</v>
      </c>
      <c r="E861" s="31">
        <v>4</v>
      </c>
      <c r="F861" s="31">
        <v>2</v>
      </c>
      <c r="G861" s="31" t="str">
        <f t="shared" si="26"/>
        <v>射手座技能1_1线4号天赋2级</v>
      </c>
      <c r="H861" s="32">
        <f>INDEX(数值规划!$AH$33:$AK$42,(特技天赋!C861-1)*2+特技天赋!D861,特技天赋!E861)</f>
        <v>77</v>
      </c>
      <c r="I861" s="32">
        <f>INDEX(数值规划!$N$32:$Y$231,(((C861-1)*2+(D861-1))*4+(E861-1))*5+F861+1,(INDEX($T$3:$AI$3,B861)-1)*3+1)</f>
        <v>40</v>
      </c>
      <c r="J861" s="32">
        <f>INDEX(数值规划!$N$32:$Y$231,(((C861-1)*2+(D861-1))*4+(E861-1))*5+F861+1,(INDEX($T$3:$AI$3,B861)-1)*3+2)</f>
        <v>0</v>
      </c>
      <c r="K861" s="32">
        <f>INDEX(数值规划!$N$32:$Y$231,(((C861-1)*2+(D861-1))*4+(E861-1))*5+F861+1,(INDEX($T$3:$AI$3,B861)-1)*3+3)</f>
        <v>80</v>
      </c>
      <c r="L861" s="32">
        <f t="shared" si="27"/>
        <v>7</v>
      </c>
      <c r="M861" s="32">
        <f>INDEX(数值规划!$AL$33:$AL$42,(特技天赋!C861-1)*2+特技天赋!D861)</f>
        <v>3</v>
      </c>
      <c r="N861" s="31">
        <v>43</v>
      </c>
      <c r="Q861" s="32">
        <f>IF(特技天赋!F861&gt;0,INDEX(数值规划!$F$32:$F$63,(特技天赋!E861-1)*4+特技天赋!F861),E861)</f>
        <v>43</v>
      </c>
    </row>
    <row r="862" spans="1:17" ht="16.5" x14ac:dyDescent="0.2">
      <c r="A862" s="31">
        <v>859</v>
      </c>
      <c r="B862" s="31">
        <v>7</v>
      </c>
      <c r="C862" s="31">
        <v>2</v>
      </c>
      <c r="D862" s="31">
        <v>1</v>
      </c>
      <c r="E862" s="31">
        <v>4</v>
      </c>
      <c r="F862" s="31">
        <v>3</v>
      </c>
      <c r="G862" s="31" t="str">
        <f t="shared" si="26"/>
        <v>射手座技能1_1线4号天赋3级</v>
      </c>
      <c r="H862" s="32">
        <f>INDEX(数值规划!$AH$33:$AK$42,(特技天赋!C862-1)*2+特技天赋!D862,特技天赋!E862)</f>
        <v>77</v>
      </c>
      <c r="I862" s="32">
        <f>INDEX(数值规划!$N$32:$Y$231,(((C862-1)*2+(D862-1))*4+(E862-1))*5+F862+1,(INDEX($T$3:$AI$3,B862)-1)*3+1)</f>
        <v>45</v>
      </c>
      <c r="J862" s="32">
        <f>INDEX(数值规划!$N$32:$Y$231,(((C862-1)*2+(D862-1))*4+(E862-1))*5+F862+1,(INDEX($T$3:$AI$3,B862)-1)*3+2)</f>
        <v>0</v>
      </c>
      <c r="K862" s="32">
        <f>INDEX(数值规划!$N$32:$Y$231,(((C862-1)*2+(D862-1))*4+(E862-1))*5+F862+1,(INDEX($T$3:$AI$3,B862)-1)*3+3)</f>
        <v>90</v>
      </c>
      <c r="L862" s="32">
        <f t="shared" si="27"/>
        <v>7</v>
      </c>
      <c r="M862" s="32">
        <f>INDEX(数值规划!$AL$33:$AL$42,(特技天赋!C862-1)*2+特技天赋!D862)</f>
        <v>3</v>
      </c>
      <c r="N862" s="31">
        <v>58</v>
      </c>
      <c r="Q862" s="32">
        <f>IF(特技天赋!F862&gt;0,INDEX(数值规划!$F$32:$F$63,(特技天赋!E862-1)*4+特技天赋!F862),E862)</f>
        <v>58</v>
      </c>
    </row>
    <row r="863" spans="1:17" ht="16.5" x14ac:dyDescent="0.2">
      <c r="A863" s="31">
        <v>860</v>
      </c>
      <c r="B863" s="31">
        <v>7</v>
      </c>
      <c r="C863" s="31">
        <v>2</v>
      </c>
      <c r="D863" s="31">
        <v>1</v>
      </c>
      <c r="E863" s="31">
        <v>4</v>
      </c>
      <c r="F863" s="31">
        <v>4</v>
      </c>
      <c r="G863" s="31" t="str">
        <f t="shared" si="26"/>
        <v>射手座技能1_1线4号天赋4级</v>
      </c>
      <c r="H863" s="32">
        <f>INDEX(数值规划!$AH$33:$AK$42,(特技天赋!C863-1)*2+特技天赋!D863,特技天赋!E863)</f>
        <v>77</v>
      </c>
      <c r="I863" s="32">
        <f>INDEX(数值规划!$N$32:$Y$231,(((C863-1)*2+(D863-1))*4+(E863-1))*5+F863+1,(INDEX($T$3:$AI$3,B863)-1)*3+1)</f>
        <v>50</v>
      </c>
      <c r="J863" s="32">
        <f>INDEX(数值规划!$N$32:$Y$231,(((C863-1)*2+(D863-1))*4+(E863-1))*5+F863+1,(INDEX($T$3:$AI$3,B863)-1)*3+2)</f>
        <v>0</v>
      </c>
      <c r="K863" s="32">
        <f>INDEX(数值规划!$N$32:$Y$231,(((C863-1)*2+(D863-1))*4+(E863-1))*5+F863+1,(INDEX($T$3:$AI$3,B863)-1)*3+3)</f>
        <v>100</v>
      </c>
      <c r="L863" s="32">
        <f t="shared" si="27"/>
        <v>7</v>
      </c>
      <c r="M863" s="32">
        <f>INDEX(数值规划!$AL$33:$AL$42,(特技天赋!C863-1)*2+特技天赋!D863)</f>
        <v>3</v>
      </c>
      <c r="N863" s="31">
        <v>87</v>
      </c>
      <c r="Q863" s="32">
        <f>IF(特技天赋!F863&gt;0,INDEX(数值规划!$F$32:$F$63,(特技天赋!E863-1)*4+特技天赋!F863),E863)</f>
        <v>87</v>
      </c>
    </row>
    <row r="864" spans="1:17" ht="16.5" x14ac:dyDescent="0.2">
      <c r="A864" s="31">
        <v>861</v>
      </c>
      <c r="B864" s="31">
        <v>7</v>
      </c>
      <c r="C864" s="31">
        <v>2</v>
      </c>
      <c r="D864" s="31">
        <v>2</v>
      </c>
      <c r="E864" s="31">
        <v>1</v>
      </c>
      <c r="F864" s="31">
        <v>0</v>
      </c>
      <c r="G864" s="31" t="str">
        <f t="shared" si="26"/>
        <v>射手座技能1_2线1号天赋解锁</v>
      </c>
      <c r="H864" s="32">
        <f>INDEX(数值规划!$AH$33:$AK$42,(特技天赋!C864-1)*2+特技天赋!D864,特技天赋!E864)</f>
        <v>27</v>
      </c>
      <c r="I864" s="32">
        <f>INDEX(数值规划!$N$32:$Y$231,(((C864-1)*2+(D864-1))*4+(E864-1))*5+F864+1,(INDEX($T$3:$AI$3,B864)-1)*3+1)</f>
        <v>0</v>
      </c>
      <c r="J864" s="32">
        <f>INDEX(数值规划!$N$32:$Y$231,(((C864-1)*2+(D864-1))*4+(E864-1))*5+F864+1,(INDEX($T$3:$AI$3,B864)-1)*3+2)</f>
        <v>10</v>
      </c>
      <c r="K864" s="32">
        <f>INDEX(数值规划!$N$32:$Y$231,(((C864-1)*2+(D864-1))*4+(E864-1))*5+F864+1,(INDEX($T$3:$AI$3,B864)-1)*3+3)</f>
        <v>20</v>
      </c>
      <c r="L864" s="32">
        <f t="shared" si="27"/>
        <v>2</v>
      </c>
      <c r="M864" s="32">
        <f>INDEX(数值规划!$AL$33:$AL$42,(特技天赋!C864-1)*2+特技天赋!D864)</f>
        <v>4</v>
      </c>
      <c r="N864" s="31">
        <v>1</v>
      </c>
      <c r="Q864" s="32">
        <f>IF(特技天赋!F864&gt;0,INDEX(数值规划!$F$32:$F$63,(特技天赋!E864-1)*4+特技天赋!F864),E864)</f>
        <v>1</v>
      </c>
    </row>
    <row r="865" spans="1:17" ht="16.5" x14ac:dyDescent="0.2">
      <c r="A865" s="31">
        <v>862</v>
      </c>
      <c r="B865" s="31">
        <v>7</v>
      </c>
      <c r="C865" s="31">
        <v>2</v>
      </c>
      <c r="D865" s="31">
        <v>2</v>
      </c>
      <c r="E865" s="31">
        <v>1</v>
      </c>
      <c r="F865" s="31">
        <v>1</v>
      </c>
      <c r="G865" s="31" t="str">
        <f t="shared" si="26"/>
        <v>射手座技能1_2线1号天赋1级</v>
      </c>
      <c r="H865" s="32">
        <f>INDEX(数值规划!$AH$33:$AK$42,(特技天赋!C865-1)*2+特技天赋!D865,特技天赋!E865)</f>
        <v>27</v>
      </c>
      <c r="I865" s="32">
        <f>INDEX(数值规划!$N$32:$Y$231,(((C865-1)*2+(D865-1))*4+(E865-1))*5+F865+1,(INDEX($T$3:$AI$3,B865)-1)*3+1)</f>
        <v>0</v>
      </c>
      <c r="J865" s="32">
        <f>INDEX(数值规划!$N$32:$Y$231,(((C865-1)*2+(D865-1))*4+(E865-1))*5+F865+1,(INDEX($T$3:$AI$3,B865)-1)*3+2)</f>
        <v>15</v>
      </c>
      <c r="K865" s="32">
        <f>INDEX(数值规划!$N$32:$Y$231,(((C865-1)*2+(D865-1))*4+(E865-1))*5+F865+1,(INDEX($T$3:$AI$3,B865)-1)*3+3)</f>
        <v>30</v>
      </c>
      <c r="L865" s="32">
        <f t="shared" si="27"/>
        <v>2</v>
      </c>
      <c r="M865" s="32">
        <f>INDEX(数值规划!$AL$33:$AL$42,(特技天赋!C865-1)*2+特技天赋!D865)</f>
        <v>4</v>
      </c>
      <c r="N865" s="31">
        <v>19</v>
      </c>
      <c r="Q865" s="32">
        <f>IF(特技天赋!F865&gt;0,INDEX(数值规划!$F$32:$F$63,(特技天赋!E865-1)*4+特技天赋!F865),E865)</f>
        <v>19</v>
      </c>
    </row>
    <row r="866" spans="1:17" ht="16.5" x14ac:dyDescent="0.2">
      <c r="A866" s="31">
        <v>863</v>
      </c>
      <c r="B866" s="31">
        <v>7</v>
      </c>
      <c r="C866" s="31">
        <v>2</v>
      </c>
      <c r="D866" s="31">
        <v>2</v>
      </c>
      <c r="E866" s="31">
        <v>1</v>
      </c>
      <c r="F866" s="31">
        <v>2</v>
      </c>
      <c r="G866" s="31" t="str">
        <f t="shared" si="26"/>
        <v>射手座技能1_2线1号天赋2级</v>
      </c>
      <c r="H866" s="32">
        <f>INDEX(数值规划!$AH$33:$AK$42,(特技天赋!C866-1)*2+特技天赋!D866,特技天赋!E866)</f>
        <v>27</v>
      </c>
      <c r="I866" s="32">
        <f>INDEX(数值规划!$N$32:$Y$231,(((C866-1)*2+(D866-1))*4+(E866-1))*5+F866+1,(INDEX($T$3:$AI$3,B866)-1)*3+1)</f>
        <v>0</v>
      </c>
      <c r="J866" s="32">
        <f>INDEX(数值规划!$N$32:$Y$231,(((C866-1)*2+(D866-1))*4+(E866-1))*5+F866+1,(INDEX($T$3:$AI$3,B866)-1)*3+2)</f>
        <v>20</v>
      </c>
      <c r="K866" s="32">
        <f>INDEX(数值规划!$N$32:$Y$231,(((C866-1)*2+(D866-1))*4+(E866-1))*5+F866+1,(INDEX($T$3:$AI$3,B866)-1)*3+3)</f>
        <v>40</v>
      </c>
      <c r="L866" s="32">
        <f t="shared" si="27"/>
        <v>2</v>
      </c>
      <c r="M866" s="32">
        <f>INDEX(数值规划!$AL$33:$AL$42,(特技天赋!C866-1)*2+特技天赋!D866)</f>
        <v>4</v>
      </c>
      <c r="N866" s="31">
        <v>29</v>
      </c>
      <c r="Q866" s="32">
        <f>IF(特技天赋!F866&gt;0,INDEX(数值规划!$F$32:$F$63,(特技天赋!E866-1)*4+特技天赋!F866),E866)</f>
        <v>29</v>
      </c>
    </row>
    <row r="867" spans="1:17" ht="16.5" x14ac:dyDescent="0.2">
      <c r="A867" s="31">
        <v>864</v>
      </c>
      <c r="B867" s="31">
        <v>7</v>
      </c>
      <c r="C867" s="31">
        <v>2</v>
      </c>
      <c r="D867" s="31">
        <v>2</v>
      </c>
      <c r="E867" s="31">
        <v>1</v>
      </c>
      <c r="F867" s="31">
        <v>3</v>
      </c>
      <c r="G867" s="31" t="str">
        <f t="shared" si="26"/>
        <v>射手座技能1_2线1号天赋3级</v>
      </c>
      <c r="H867" s="32">
        <f>INDEX(数值规划!$AH$33:$AK$42,(特技天赋!C867-1)*2+特技天赋!D867,特技天赋!E867)</f>
        <v>27</v>
      </c>
      <c r="I867" s="32">
        <f>INDEX(数值规划!$N$32:$Y$231,(((C867-1)*2+(D867-1))*4+(E867-1))*5+F867+1,(INDEX($T$3:$AI$3,B867)-1)*3+1)</f>
        <v>0</v>
      </c>
      <c r="J867" s="32">
        <f>INDEX(数值规划!$N$32:$Y$231,(((C867-1)*2+(D867-1))*4+(E867-1))*5+F867+1,(INDEX($T$3:$AI$3,B867)-1)*3+2)</f>
        <v>25</v>
      </c>
      <c r="K867" s="32">
        <f>INDEX(数值规划!$N$32:$Y$231,(((C867-1)*2+(D867-1))*4+(E867-1))*5+F867+1,(INDEX($T$3:$AI$3,B867)-1)*3+3)</f>
        <v>50</v>
      </c>
      <c r="L867" s="32">
        <f t="shared" si="27"/>
        <v>2</v>
      </c>
      <c r="M867" s="32">
        <f>INDEX(数值规划!$AL$33:$AL$42,(特技天赋!C867-1)*2+特技天赋!D867)</f>
        <v>4</v>
      </c>
      <c r="N867" s="31">
        <v>38</v>
      </c>
      <c r="Q867" s="32">
        <f>IF(特技天赋!F867&gt;0,INDEX(数值规划!$F$32:$F$63,(特技天赋!E867-1)*4+特技天赋!F867),E867)</f>
        <v>38</v>
      </c>
    </row>
    <row r="868" spans="1:17" ht="16.5" x14ac:dyDescent="0.2">
      <c r="A868" s="31">
        <v>865</v>
      </c>
      <c r="B868" s="31">
        <v>7</v>
      </c>
      <c r="C868" s="31">
        <v>2</v>
      </c>
      <c r="D868" s="31">
        <v>2</v>
      </c>
      <c r="E868" s="31">
        <v>1</v>
      </c>
      <c r="F868" s="31">
        <v>4</v>
      </c>
      <c r="G868" s="31" t="str">
        <f t="shared" si="26"/>
        <v>射手座技能1_2线1号天赋4级</v>
      </c>
      <c r="H868" s="32">
        <f>INDEX(数值规划!$AH$33:$AK$42,(特技天赋!C868-1)*2+特技天赋!D868,特技天赋!E868)</f>
        <v>27</v>
      </c>
      <c r="I868" s="32">
        <f>INDEX(数值规划!$N$32:$Y$231,(((C868-1)*2+(D868-1))*4+(E868-1))*5+F868+1,(INDEX($T$3:$AI$3,B868)-1)*3+1)</f>
        <v>0</v>
      </c>
      <c r="J868" s="32">
        <f>INDEX(数值规划!$N$32:$Y$231,(((C868-1)*2+(D868-1))*4+(E868-1))*5+F868+1,(INDEX($T$3:$AI$3,B868)-1)*3+2)</f>
        <v>30</v>
      </c>
      <c r="K868" s="32">
        <f>INDEX(数值规划!$N$32:$Y$231,(((C868-1)*2+(D868-1))*4+(E868-1))*5+F868+1,(INDEX($T$3:$AI$3,B868)-1)*3+3)</f>
        <v>60</v>
      </c>
      <c r="L868" s="32">
        <f t="shared" si="27"/>
        <v>2</v>
      </c>
      <c r="M868" s="32">
        <f>INDEX(数值规划!$AL$33:$AL$42,(特技天赋!C868-1)*2+特技天赋!D868)</f>
        <v>4</v>
      </c>
      <c r="N868" s="31">
        <v>58</v>
      </c>
      <c r="Q868" s="32">
        <f>IF(特技天赋!F868&gt;0,INDEX(数值规划!$F$32:$F$63,(特技天赋!E868-1)*4+特技天赋!F868),E868)</f>
        <v>58</v>
      </c>
    </row>
    <row r="869" spans="1:17" ht="16.5" x14ac:dyDescent="0.2">
      <c r="A869" s="31">
        <v>866</v>
      </c>
      <c r="B869" s="31">
        <v>7</v>
      </c>
      <c r="C869" s="31">
        <v>2</v>
      </c>
      <c r="D869" s="31">
        <v>2</v>
      </c>
      <c r="E869" s="31">
        <v>2</v>
      </c>
      <c r="F869" s="31">
        <v>0</v>
      </c>
      <c r="G869" s="31" t="str">
        <f t="shared" si="26"/>
        <v>射手座技能1_2线2号天赋解锁</v>
      </c>
      <c r="H869" s="32">
        <f>INDEX(数值规划!$AH$33:$AK$42,(特技天赋!C869-1)*2+特技天赋!D869,特技天赋!E869)</f>
        <v>47</v>
      </c>
      <c r="I869" s="32">
        <f>INDEX(数值规划!$N$32:$Y$231,(((C869-1)*2+(D869-1))*4+(E869-1))*5+F869+1,(INDEX($T$3:$AI$3,B869)-1)*3+1)</f>
        <v>0</v>
      </c>
      <c r="J869" s="32">
        <f>INDEX(数值规划!$N$32:$Y$231,(((C869-1)*2+(D869-1))*4+(E869-1))*5+F869+1,(INDEX($T$3:$AI$3,B869)-1)*3+2)</f>
        <v>15</v>
      </c>
      <c r="K869" s="32">
        <f>INDEX(数值规划!$N$32:$Y$231,(((C869-1)*2+(D869-1))*4+(E869-1))*5+F869+1,(INDEX($T$3:$AI$3,B869)-1)*3+3)</f>
        <v>30</v>
      </c>
      <c r="L869" s="32">
        <f t="shared" si="27"/>
        <v>4</v>
      </c>
      <c r="M869" s="32">
        <f>INDEX(数值规划!$AL$33:$AL$42,(特技天赋!C869-1)*2+特技天赋!D869)</f>
        <v>4</v>
      </c>
      <c r="N869" s="31">
        <v>2</v>
      </c>
      <c r="Q869" s="32">
        <f>IF(特技天赋!F869&gt;0,INDEX(数值规划!$F$32:$F$63,(特技天赋!E869-1)*4+特技天赋!F869),E869)</f>
        <v>2</v>
      </c>
    </row>
    <row r="870" spans="1:17" ht="16.5" x14ac:dyDescent="0.2">
      <c r="A870" s="31">
        <v>867</v>
      </c>
      <c r="B870" s="31">
        <v>7</v>
      </c>
      <c r="C870" s="31">
        <v>2</v>
      </c>
      <c r="D870" s="31">
        <v>2</v>
      </c>
      <c r="E870" s="31">
        <v>2</v>
      </c>
      <c r="F870" s="31">
        <v>1</v>
      </c>
      <c r="G870" s="31" t="str">
        <f t="shared" si="26"/>
        <v>射手座技能1_2线2号天赋1级</v>
      </c>
      <c r="H870" s="32">
        <f>INDEX(数值规划!$AH$33:$AK$42,(特技天赋!C870-1)*2+特技天赋!D870,特技天赋!E870)</f>
        <v>47</v>
      </c>
      <c r="I870" s="32">
        <f>INDEX(数值规划!$N$32:$Y$231,(((C870-1)*2+(D870-1))*4+(E870-1))*5+F870+1,(INDEX($T$3:$AI$3,B870)-1)*3+1)</f>
        <v>0</v>
      </c>
      <c r="J870" s="32">
        <f>INDEX(数值规划!$N$32:$Y$231,(((C870-1)*2+(D870-1))*4+(E870-1))*5+F870+1,(INDEX($T$3:$AI$3,B870)-1)*3+2)</f>
        <v>20</v>
      </c>
      <c r="K870" s="32">
        <f>INDEX(数值规划!$N$32:$Y$231,(((C870-1)*2+(D870-1))*4+(E870-1))*5+F870+1,(INDEX($T$3:$AI$3,B870)-1)*3+3)</f>
        <v>40</v>
      </c>
      <c r="L870" s="32">
        <f t="shared" si="27"/>
        <v>4</v>
      </c>
      <c r="M870" s="32">
        <f>INDEX(数值规划!$AL$33:$AL$42,(特技天赋!C870-1)*2+特技天赋!D870)</f>
        <v>4</v>
      </c>
      <c r="N870" s="31">
        <v>24</v>
      </c>
      <c r="Q870" s="32">
        <f>IF(特技天赋!F870&gt;0,INDEX(数值规划!$F$32:$F$63,(特技天赋!E870-1)*4+特技天赋!F870),E870)</f>
        <v>24</v>
      </c>
    </row>
    <row r="871" spans="1:17" ht="16.5" x14ac:dyDescent="0.2">
      <c r="A871" s="31">
        <v>868</v>
      </c>
      <c r="B871" s="31">
        <v>7</v>
      </c>
      <c r="C871" s="31">
        <v>2</v>
      </c>
      <c r="D871" s="31">
        <v>2</v>
      </c>
      <c r="E871" s="31">
        <v>2</v>
      </c>
      <c r="F871" s="31">
        <v>2</v>
      </c>
      <c r="G871" s="31" t="str">
        <f t="shared" si="26"/>
        <v>射手座技能1_2线2号天赋2级</v>
      </c>
      <c r="H871" s="32">
        <f>INDEX(数值规划!$AH$33:$AK$42,(特技天赋!C871-1)*2+特技天赋!D871,特技天赋!E871)</f>
        <v>47</v>
      </c>
      <c r="I871" s="32">
        <f>INDEX(数值规划!$N$32:$Y$231,(((C871-1)*2+(D871-1))*4+(E871-1))*5+F871+1,(INDEX($T$3:$AI$3,B871)-1)*3+1)</f>
        <v>0</v>
      </c>
      <c r="J871" s="32">
        <f>INDEX(数值规划!$N$32:$Y$231,(((C871-1)*2+(D871-1))*4+(E871-1))*5+F871+1,(INDEX($T$3:$AI$3,B871)-1)*3+2)</f>
        <v>25</v>
      </c>
      <c r="K871" s="32">
        <f>INDEX(数值规划!$N$32:$Y$231,(((C871-1)*2+(D871-1))*4+(E871-1))*5+F871+1,(INDEX($T$3:$AI$3,B871)-1)*3+3)</f>
        <v>50</v>
      </c>
      <c r="L871" s="32">
        <f t="shared" si="27"/>
        <v>4</v>
      </c>
      <c r="M871" s="32">
        <f>INDEX(数值规划!$AL$33:$AL$42,(特技天赋!C871-1)*2+特技天赋!D871)</f>
        <v>4</v>
      </c>
      <c r="N871" s="31">
        <v>36</v>
      </c>
      <c r="Q871" s="32">
        <f>IF(特技天赋!F871&gt;0,INDEX(数值规划!$F$32:$F$63,(特技天赋!E871-1)*4+特技天赋!F871),E871)</f>
        <v>36</v>
      </c>
    </row>
    <row r="872" spans="1:17" ht="16.5" x14ac:dyDescent="0.2">
      <c r="A872" s="31">
        <v>869</v>
      </c>
      <c r="B872" s="31">
        <v>7</v>
      </c>
      <c r="C872" s="31">
        <v>2</v>
      </c>
      <c r="D872" s="31">
        <v>2</v>
      </c>
      <c r="E872" s="31">
        <v>2</v>
      </c>
      <c r="F872" s="31">
        <v>3</v>
      </c>
      <c r="G872" s="31" t="str">
        <f t="shared" si="26"/>
        <v>射手座技能1_2线2号天赋3级</v>
      </c>
      <c r="H872" s="32">
        <f>INDEX(数值规划!$AH$33:$AK$42,(特技天赋!C872-1)*2+特技天赋!D872,特技天赋!E872)</f>
        <v>47</v>
      </c>
      <c r="I872" s="32">
        <f>INDEX(数值规划!$N$32:$Y$231,(((C872-1)*2+(D872-1))*4+(E872-1))*5+F872+1,(INDEX($T$3:$AI$3,B872)-1)*3+1)</f>
        <v>0</v>
      </c>
      <c r="J872" s="32">
        <f>INDEX(数值规划!$N$32:$Y$231,(((C872-1)*2+(D872-1))*4+(E872-1))*5+F872+1,(INDEX($T$3:$AI$3,B872)-1)*3+2)</f>
        <v>30</v>
      </c>
      <c r="K872" s="32">
        <f>INDEX(数值规划!$N$32:$Y$231,(((C872-1)*2+(D872-1))*4+(E872-1))*5+F872+1,(INDEX($T$3:$AI$3,B872)-1)*3+3)</f>
        <v>60</v>
      </c>
      <c r="L872" s="32">
        <f t="shared" si="27"/>
        <v>4</v>
      </c>
      <c r="M872" s="32">
        <f>INDEX(数值规划!$AL$33:$AL$42,(特技天赋!C872-1)*2+特技天赋!D872)</f>
        <v>4</v>
      </c>
      <c r="N872" s="31">
        <v>48</v>
      </c>
      <c r="Q872" s="32">
        <f>IF(特技天赋!F872&gt;0,INDEX(数值规划!$F$32:$F$63,(特技天赋!E872-1)*4+特技天赋!F872),E872)</f>
        <v>48</v>
      </c>
    </row>
    <row r="873" spans="1:17" ht="16.5" x14ac:dyDescent="0.2">
      <c r="A873" s="31">
        <v>870</v>
      </c>
      <c r="B873" s="31">
        <v>7</v>
      </c>
      <c r="C873" s="31">
        <v>2</v>
      </c>
      <c r="D873" s="31">
        <v>2</v>
      </c>
      <c r="E873" s="31">
        <v>2</v>
      </c>
      <c r="F873" s="31">
        <v>4</v>
      </c>
      <c r="G873" s="31" t="str">
        <f t="shared" si="26"/>
        <v>射手座技能1_2线2号天赋4级</v>
      </c>
      <c r="H873" s="32">
        <f>INDEX(数值规划!$AH$33:$AK$42,(特技天赋!C873-1)*2+特技天赋!D873,特技天赋!E873)</f>
        <v>47</v>
      </c>
      <c r="I873" s="32">
        <f>INDEX(数值规划!$N$32:$Y$231,(((C873-1)*2+(D873-1))*4+(E873-1))*5+F873+1,(INDEX($T$3:$AI$3,B873)-1)*3+1)</f>
        <v>0</v>
      </c>
      <c r="J873" s="32">
        <f>INDEX(数值规划!$N$32:$Y$231,(((C873-1)*2+(D873-1))*4+(E873-1))*5+F873+1,(INDEX($T$3:$AI$3,B873)-1)*3+2)</f>
        <v>35</v>
      </c>
      <c r="K873" s="32">
        <f>INDEX(数值规划!$N$32:$Y$231,(((C873-1)*2+(D873-1))*4+(E873-1))*5+F873+1,(INDEX($T$3:$AI$3,B873)-1)*3+3)</f>
        <v>70</v>
      </c>
      <c r="L873" s="32">
        <f t="shared" si="27"/>
        <v>4</v>
      </c>
      <c r="M873" s="32">
        <f>INDEX(数值规划!$AL$33:$AL$42,(特技天赋!C873-1)*2+特技天赋!D873)</f>
        <v>4</v>
      </c>
      <c r="N873" s="31">
        <v>72</v>
      </c>
      <c r="Q873" s="32">
        <f>IF(特技天赋!F873&gt;0,INDEX(数值规划!$F$32:$F$63,(特技天赋!E873-1)*4+特技天赋!F873),E873)</f>
        <v>72</v>
      </c>
    </row>
    <row r="874" spans="1:17" ht="16.5" x14ac:dyDescent="0.2">
      <c r="A874" s="31">
        <v>871</v>
      </c>
      <c r="B874" s="31">
        <v>7</v>
      </c>
      <c r="C874" s="31">
        <v>2</v>
      </c>
      <c r="D874" s="31">
        <v>2</v>
      </c>
      <c r="E874" s="31">
        <v>3</v>
      </c>
      <c r="F874" s="31">
        <v>0</v>
      </c>
      <c r="G874" s="31" t="str">
        <f t="shared" si="26"/>
        <v>射手座技能1_2线3号天赋解锁</v>
      </c>
      <c r="H874" s="32">
        <f>INDEX(数值规划!$AH$33:$AK$42,(特技天赋!C874-1)*2+特技天赋!D874,特技天赋!E874)</f>
        <v>67</v>
      </c>
      <c r="I874" s="32">
        <f>INDEX(数值规划!$N$32:$Y$231,(((C874-1)*2+(D874-1))*4+(E874-1))*5+F874+1,(INDEX($T$3:$AI$3,B874)-1)*3+1)</f>
        <v>0</v>
      </c>
      <c r="J874" s="32">
        <f>INDEX(数值规划!$N$32:$Y$231,(((C874-1)*2+(D874-1))*4+(E874-1))*5+F874+1,(INDEX($T$3:$AI$3,B874)-1)*3+2)</f>
        <v>23</v>
      </c>
      <c r="K874" s="32">
        <f>INDEX(数值规划!$N$32:$Y$231,(((C874-1)*2+(D874-1))*4+(E874-1))*5+F874+1,(INDEX($T$3:$AI$3,B874)-1)*3+3)</f>
        <v>45</v>
      </c>
      <c r="L874" s="32">
        <f t="shared" si="27"/>
        <v>6</v>
      </c>
      <c r="M874" s="32">
        <f>INDEX(数值规划!$AL$33:$AL$42,(特技天赋!C874-1)*2+特技天赋!D874)</f>
        <v>4</v>
      </c>
      <c r="N874" s="31">
        <v>3</v>
      </c>
      <c r="Q874" s="32">
        <f>IF(特技天赋!F874&gt;0,INDEX(数值规划!$F$32:$F$63,(特技天赋!E874-1)*4+特技天赋!F874),E874)</f>
        <v>3</v>
      </c>
    </row>
    <row r="875" spans="1:17" ht="16.5" x14ac:dyDescent="0.2">
      <c r="A875" s="31">
        <v>872</v>
      </c>
      <c r="B875" s="31">
        <v>7</v>
      </c>
      <c r="C875" s="31">
        <v>2</v>
      </c>
      <c r="D875" s="31">
        <v>2</v>
      </c>
      <c r="E875" s="31">
        <v>3</v>
      </c>
      <c r="F875" s="31">
        <v>1</v>
      </c>
      <c r="G875" s="31" t="str">
        <f t="shared" si="26"/>
        <v>射手座技能1_2线3号天赋1级</v>
      </c>
      <c r="H875" s="32">
        <f>INDEX(数值规划!$AH$33:$AK$42,(特技天赋!C875-1)*2+特技天赋!D875,特技天赋!E875)</f>
        <v>67</v>
      </c>
      <c r="I875" s="32">
        <f>INDEX(数值规划!$N$32:$Y$231,(((C875-1)*2+(D875-1))*4+(E875-1))*5+F875+1,(INDEX($T$3:$AI$3,B875)-1)*3+1)</f>
        <v>0</v>
      </c>
      <c r="J875" s="32">
        <f>INDEX(数值规划!$N$32:$Y$231,(((C875-1)*2+(D875-1))*4+(E875-1))*5+F875+1,(INDEX($T$3:$AI$3,B875)-1)*3+2)</f>
        <v>28</v>
      </c>
      <c r="K875" s="32">
        <f>INDEX(数值规划!$N$32:$Y$231,(((C875-1)*2+(D875-1))*4+(E875-1))*5+F875+1,(INDEX($T$3:$AI$3,B875)-1)*3+3)</f>
        <v>55</v>
      </c>
      <c r="L875" s="32">
        <f t="shared" si="27"/>
        <v>6</v>
      </c>
      <c r="M875" s="32">
        <f>INDEX(数值规划!$AL$33:$AL$42,(特技天赋!C875-1)*2+特技天赋!D875)</f>
        <v>4</v>
      </c>
      <c r="N875" s="31">
        <v>29</v>
      </c>
      <c r="Q875" s="32">
        <f>IF(特技天赋!F875&gt;0,INDEX(数值规划!$F$32:$F$63,(特技天赋!E875-1)*4+特技天赋!F875),E875)</f>
        <v>29</v>
      </c>
    </row>
    <row r="876" spans="1:17" ht="16.5" x14ac:dyDescent="0.2">
      <c r="A876" s="31">
        <v>873</v>
      </c>
      <c r="B876" s="31">
        <v>7</v>
      </c>
      <c r="C876" s="31">
        <v>2</v>
      </c>
      <c r="D876" s="31">
        <v>2</v>
      </c>
      <c r="E876" s="31">
        <v>3</v>
      </c>
      <c r="F876" s="31">
        <v>2</v>
      </c>
      <c r="G876" s="31" t="str">
        <f t="shared" si="26"/>
        <v>射手座技能1_2线3号天赋2级</v>
      </c>
      <c r="H876" s="32">
        <f>INDEX(数值规划!$AH$33:$AK$42,(特技天赋!C876-1)*2+特技天赋!D876,特技天赋!E876)</f>
        <v>67</v>
      </c>
      <c r="I876" s="32">
        <f>INDEX(数值规划!$N$32:$Y$231,(((C876-1)*2+(D876-1))*4+(E876-1))*5+F876+1,(INDEX($T$3:$AI$3,B876)-1)*3+1)</f>
        <v>0</v>
      </c>
      <c r="J876" s="32">
        <f>INDEX(数值规划!$N$32:$Y$231,(((C876-1)*2+(D876-1))*4+(E876-1))*5+F876+1,(INDEX($T$3:$AI$3,B876)-1)*3+2)</f>
        <v>33</v>
      </c>
      <c r="K876" s="32">
        <f>INDEX(数值规划!$N$32:$Y$231,(((C876-1)*2+(D876-1))*4+(E876-1))*5+F876+1,(INDEX($T$3:$AI$3,B876)-1)*3+3)</f>
        <v>65</v>
      </c>
      <c r="L876" s="32">
        <f t="shared" si="27"/>
        <v>6</v>
      </c>
      <c r="M876" s="32">
        <f>INDEX(数值规划!$AL$33:$AL$42,(特技天赋!C876-1)*2+特技天赋!D876)</f>
        <v>4</v>
      </c>
      <c r="N876" s="31">
        <v>43</v>
      </c>
      <c r="Q876" s="32">
        <f>IF(特技天赋!F876&gt;0,INDEX(数值规划!$F$32:$F$63,(特技天赋!E876-1)*4+特技天赋!F876),E876)</f>
        <v>43</v>
      </c>
    </row>
    <row r="877" spans="1:17" ht="16.5" x14ac:dyDescent="0.2">
      <c r="A877" s="31">
        <v>874</v>
      </c>
      <c r="B877" s="31">
        <v>7</v>
      </c>
      <c r="C877" s="31">
        <v>2</v>
      </c>
      <c r="D877" s="31">
        <v>2</v>
      </c>
      <c r="E877" s="31">
        <v>3</v>
      </c>
      <c r="F877" s="31">
        <v>3</v>
      </c>
      <c r="G877" s="31" t="str">
        <f t="shared" si="26"/>
        <v>射手座技能1_2线3号天赋3级</v>
      </c>
      <c r="H877" s="32">
        <f>INDEX(数值规划!$AH$33:$AK$42,(特技天赋!C877-1)*2+特技天赋!D877,特技天赋!E877)</f>
        <v>67</v>
      </c>
      <c r="I877" s="32">
        <f>INDEX(数值规划!$N$32:$Y$231,(((C877-1)*2+(D877-1))*4+(E877-1))*5+F877+1,(INDEX($T$3:$AI$3,B877)-1)*3+1)</f>
        <v>0</v>
      </c>
      <c r="J877" s="32">
        <f>INDEX(数值规划!$N$32:$Y$231,(((C877-1)*2+(D877-1))*4+(E877-1))*5+F877+1,(INDEX($T$3:$AI$3,B877)-1)*3+2)</f>
        <v>38</v>
      </c>
      <c r="K877" s="32">
        <f>INDEX(数值规划!$N$32:$Y$231,(((C877-1)*2+(D877-1))*4+(E877-1))*5+F877+1,(INDEX($T$3:$AI$3,B877)-1)*3+3)</f>
        <v>75</v>
      </c>
      <c r="L877" s="32">
        <f t="shared" si="27"/>
        <v>6</v>
      </c>
      <c r="M877" s="32">
        <f>INDEX(数值规划!$AL$33:$AL$42,(特技天赋!C877-1)*2+特技天赋!D877)</f>
        <v>4</v>
      </c>
      <c r="N877" s="31">
        <v>58</v>
      </c>
      <c r="Q877" s="32">
        <f>IF(特技天赋!F877&gt;0,INDEX(数值规划!$F$32:$F$63,(特技天赋!E877-1)*4+特技天赋!F877),E877)</f>
        <v>58</v>
      </c>
    </row>
    <row r="878" spans="1:17" ht="16.5" x14ac:dyDescent="0.2">
      <c r="A878" s="31">
        <v>875</v>
      </c>
      <c r="B878" s="31">
        <v>7</v>
      </c>
      <c r="C878" s="31">
        <v>2</v>
      </c>
      <c r="D878" s="31">
        <v>2</v>
      </c>
      <c r="E878" s="31">
        <v>3</v>
      </c>
      <c r="F878" s="31">
        <v>4</v>
      </c>
      <c r="G878" s="31" t="str">
        <f t="shared" si="26"/>
        <v>射手座技能1_2线3号天赋4级</v>
      </c>
      <c r="H878" s="32">
        <f>INDEX(数值规划!$AH$33:$AK$42,(特技天赋!C878-1)*2+特技天赋!D878,特技天赋!E878)</f>
        <v>67</v>
      </c>
      <c r="I878" s="32">
        <f>INDEX(数值规划!$N$32:$Y$231,(((C878-1)*2+(D878-1))*4+(E878-1))*5+F878+1,(INDEX($T$3:$AI$3,B878)-1)*3+1)</f>
        <v>0</v>
      </c>
      <c r="J878" s="32">
        <f>INDEX(数值规划!$N$32:$Y$231,(((C878-1)*2+(D878-1))*4+(E878-1))*5+F878+1,(INDEX($T$3:$AI$3,B878)-1)*3+2)</f>
        <v>43</v>
      </c>
      <c r="K878" s="32">
        <f>INDEX(数值规划!$N$32:$Y$231,(((C878-1)*2+(D878-1))*4+(E878-1))*5+F878+1,(INDEX($T$3:$AI$3,B878)-1)*3+3)</f>
        <v>85</v>
      </c>
      <c r="L878" s="32">
        <f t="shared" si="27"/>
        <v>6</v>
      </c>
      <c r="M878" s="32">
        <f>INDEX(数值规划!$AL$33:$AL$42,(特技天赋!C878-1)*2+特技天赋!D878)</f>
        <v>4</v>
      </c>
      <c r="N878" s="31">
        <v>87</v>
      </c>
      <c r="Q878" s="32">
        <f>IF(特技天赋!F878&gt;0,INDEX(数值规划!$F$32:$F$63,(特技天赋!E878-1)*4+特技天赋!F878),E878)</f>
        <v>87</v>
      </c>
    </row>
    <row r="879" spans="1:17" ht="16.5" x14ac:dyDescent="0.2">
      <c r="A879" s="31">
        <v>876</v>
      </c>
      <c r="B879" s="31">
        <v>7</v>
      </c>
      <c r="C879" s="31">
        <v>2</v>
      </c>
      <c r="D879" s="31">
        <v>2</v>
      </c>
      <c r="E879" s="31">
        <v>4</v>
      </c>
      <c r="F879" s="31">
        <v>0</v>
      </c>
      <c r="G879" s="31" t="str">
        <f t="shared" si="26"/>
        <v>射手座技能1_2线4号天赋解锁</v>
      </c>
      <c r="H879" s="32">
        <f>INDEX(数值规划!$AH$33:$AK$42,(特技天赋!C879-1)*2+特技天赋!D879,特技天赋!E879)</f>
        <v>87</v>
      </c>
      <c r="I879" s="32">
        <f>INDEX(数值规划!$N$32:$Y$231,(((C879-1)*2+(D879-1))*4+(E879-1))*5+F879+1,(INDEX($T$3:$AI$3,B879)-1)*3+1)</f>
        <v>0</v>
      </c>
      <c r="J879" s="32">
        <f>INDEX(数值规划!$N$32:$Y$231,(((C879-1)*2+(D879-1))*4+(E879-1))*5+F879+1,(INDEX($T$3:$AI$3,B879)-1)*3+2)</f>
        <v>30</v>
      </c>
      <c r="K879" s="32">
        <f>INDEX(数值规划!$N$32:$Y$231,(((C879-1)*2+(D879-1))*4+(E879-1))*5+F879+1,(INDEX($T$3:$AI$3,B879)-1)*3+3)</f>
        <v>60</v>
      </c>
      <c r="L879" s="32">
        <f t="shared" si="27"/>
        <v>8</v>
      </c>
      <c r="M879" s="32">
        <f>INDEX(数值规划!$AL$33:$AL$42,(特技天赋!C879-1)*2+特技天赋!D879)</f>
        <v>4</v>
      </c>
      <c r="N879" s="31">
        <v>4</v>
      </c>
      <c r="Q879" s="32">
        <f>IF(特技天赋!F879&gt;0,INDEX(数值规划!$F$32:$F$63,(特技天赋!E879-1)*4+特技天赋!F879),E879)</f>
        <v>4</v>
      </c>
    </row>
    <row r="880" spans="1:17" ht="16.5" x14ac:dyDescent="0.2">
      <c r="A880" s="31">
        <v>877</v>
      </c>
      <c r="B880" s="31">
        <v>7</v>
      </c>
      <c r="C880" s="31">
        <v>2</v>
      </c>
      <c r="D880" s="31">
        <v>2</v>
      </c>
      <c r="E880" s="31">
        <v>4</v>
      </c>
      <c r="F880" s="31">
        <v>1</v>
      </c>
      <c r="G880" s="31" t="str">
        <f t="shared" si="26"/>
        <v>射手座技能1_2线4号天赋1级</v>
      </c>
      <c r="H880" s="32">
        <f>INDEX(数值规划!$AH$33:$AK$42,(特技天赋!C880-1)*2+特技天赋!D880,特技天赋!E880)</f>
        <v>87</v>
      </c>
      <c r="I880" s="32">
        <f>INDEX(数值规划!$N$32:$Y$231,(((C880-1)*2+(D880-1))*4+(E880-1))*5+F880+1,(INDEX($T$3:$AI$3,B880)-1)*3+1)</f>
        <v>0</v>
      </c>
      <c r="J880" s="32">
        <f>INDEX(数值规划!$N$32:$Y$231,(((C880-1)*2+(D880-1))*4+(E880-1))*5+F880+1,(INDEX($T$3:$AI$3,B880)-1)*3+2)</f>
        <v>35</v>
      </c>
      <c r="K880" s="32">
        <f>INDEX(数值规划!$N$32:$Y$231,(((C880-1)*2+(D880-1))*4+(E880-1))*5+F880+1,(INDEX($T$3:$AI$3,B880)-1)*3+3)</f>
        <v>70</v>
      </c>
      <c r="L880" s="32">
        <f t="shared" si="27"/>
        <v>8</v>
      </c>
      <c r="M880" s="32">
        <f>INDEX(数值规划!$AL$33:$AL$42,(特技天赋!C880-1)*2+特技天赋!D880)</f>
        <v>4</v>
      </c>
      <c r="N880" s="31">
        <v>29</v>
      </c>
      <c r="Q880" s="32">
        <f>IF(特技天赋!F880&gt;0,INDEX(数值规划!$F$32:$F$63,(特技天赋!E880-1)*4+特技天赋!F880),E880)</f>
        <v>29</v>
      </c>
    </row>
    <row r="881" spans="1:17" ht="16.5" x14ac:dyDescent="0.2">
      <c r="A881" s="31">
        <v>878</v>
      </c>
      <c r="B881" s="31">
        <v>7</v>
      </c>
      <c r="C881" s="31">
        <v>2</v>
      </c>
      <c r="D881" s="31">
        <v>2</v>
      </c>
      <c r="E881" s="31">
        <v>4</v>
      </c>
      <c r="F881" s="31">
        <v>2</v>
      </c>
      <c r="G881" s="31" t="str">
        <f t="shared" si="26"/>
        <v>射手座技能1_2线4号天赋2级</v>
      </c>
      <c r="H881" s="32">
        <f>INDEX(数值规划!$AH$33:$AK$42,(特技天赋!C881-1)*2+特技天赋!D881,特技天赋!E881)</f>
        <v>87</v>
      </c>
      <c r="I881" s="32">
        <f>INDEX(数值规划!$N$32:$Y$231,(((C881-1)*2+(D881-1))*4+(E881-1))*5+F881+1,(INDEX($T$3:$AI$3,B881)-1)*3+1)</f>
        <v>0</v>
      </c>
      <c r="J881" s="32">
        <f>INDEX(数值规划!$N$32:$Y$231,(((C881-1)*2+(D881-1))*4+(E881-1))*5+F881+1,(INDEX($T$3:$AI$3,B881)-1)*3+2)</f>
        <v>40</v>
      </c>
      <c r="K881" s="32">
        <f>INDEX(数值规划!$N$32:$Y$231,(((C881-1)*2+(D881-1))*4+(E881-1))*5+F881+1,(INDEX($T$3:$AI$3,B881)-1)*3+3)</f>
        <v>80</v>
      </c>
      <c r="L881" s="32">
        <f t="shared" si="27"/>
        <v>8</v>
      </c>
      <c r="M881" s="32">
        <f>INDEX(数值规划!$AL$33:$AL$42,(特技天赋!C881-1)*2+特技天赋!D881)</f>
        <v>4</v>
      </c>
      <c r="N881" s="31">
        <v>43</v>
      </c>
      <c r="Q881" s="32">
        <f>IF(特技天赋!F881&gt;0,INDEX(数值规划!$F$32:$F$63,(特技天赋!E881-1)*4+特技天赋!F881),E881)</f>
        <v>43</v>
      </c>
    </row>
    <row r="882" spans="1:17" ht="16.5" x14ac:dyDescent="0.2">
      <c r="A882" s="31">
        <v>879</v>
      </c>
      <c r="B882" s="31">
        <v>7</v>
      </c>
      <c r="C882" s="31">
        <v>2</v>
      </c>
      <c r="D882" s="31">
        <v>2</v>
      </c>
      <c r="E882" s="31">
        <v>4</v>
      </c>
      <c r="F882" s="31">
        <v>3</v>
      </c>
      <c r="G882" s="31" t="str">
        <f t="shared" si="26"/>
        <v>射手座技能1_2线4号天赋3级</v>
      </c>
      <c r="H882" s="32">
        <f>INDEX(数值规划!$AH$33:$AK$42,(特技天赋!C882-1)*2+特技天赋!D882,特技天赋!E882)</f>
        <v>87</v>
      </c>
      <c r="I882" s="32">
        <f>INDEX(数值规划!$N$32:$Y$231,(((C882-1)*2+(D882-1))*4+(E882-1))*5+F882+1,(INDEX($T$3:$AI$3,B882)-1)*3+1)</f>
        <v>0</v>
      </c>
      <c r="J882" s="32">
        <f>INDEX(数值规划!$N$32:$Y$231,(((C882-1)*2+(D882-1))*4+(E882-1))*5+F882+1,(INDEX($T$3:$AI$3,B882)-1)*3+2)</f>
        <v>45</v>
      </c>
      <c r="K882" s="32">
        <f>INDEX(数值规划!$N$32:$Y$231,(((C882-1)*2+(D882-1))*4+(E882-1))*5+F882+1,(INDEX($T$3:$AI$3,B882)-1)*3+3)</f>
        <v>90</v>
      </c>
      <c r="L882" s="32">
        <f t="shared" si="27"/>
        <v>8</v>
      </c>
      <c r="M882" s="32">
        <f>INDEX(数值规划!$AL$33:$AL$42,(特技天赋!C882-1)*2+特技天赋!D882)</f>
        <v>4</v>
      </c>
      <c r="N882" s="31">
        <v>58</v>
      </c>
      <c r="Q882" s="32">
        <f>IF(特技天赋!F882&gt;0,INDEX(数值规划!$F$32:$F$63,(特技天赋!E882-1)*4+特技天赋!F882),E882)</f>
        <v>58</v>
      </c>
    </row>
    <row r="883" spans="1:17" ht="16.5" x14ac:dyDescent="0.2">
      <c r="A883" s="31">
        <v>880</v>
      </c>
      <c r="B883" s="31">
        <v>7</v>
      </c>
      <c r="C883" s="31">
        <v>2</v>
      </c>
      <c r="D883" s="31">
        <v>2</v>
      </c>
      <c r="E883" s="31">
        <v>4</v>
      </c>
      <c r="F883" s="31">
        <v>4</v>
      </c>
      <c r="G883" s="31" t="str">
        <f t="shared" si="26"/>
        <v>射手座技能1_2线4号天赋4级</v>
      </c>
      <c r="H883" s="32">
        <f>INDEX(数值规划!$AH$33:$AK$42,(特技天赋!C883-1)*2+特技天赋!D883,特技天赋!E883)</f>
        <v>87</v>
      </c>
      <c r="I883" s="32">
        <f>INDEX(数值规划!$N$32:$Y$231,(((C883-1)*2+(D883-1))*4+(E883-1))*5+F883+1,(INDEX($T$3:$AI$3,B883)-1)*3+1)</f>
        <v>0</v>
      </c>
      <c r="J883" s="32">
        <f>INDEX(数值规划!$N$32:$Y$231,(((C883-1)*2+(D883-1))*4+(E883-1))*5+F883+1,(INDEX($T$3:$AI$3,B883)-1)*3+2)</f>
        <v>50</v>
      </c>
      <c r="K883" s="32">
        <f>INDEX(数值规划!$N$32:$Y$231,(((C883-1)*2+(D883-1))*4+(E883-1))*5+F883+1,(INDEX($T$3:$AI$3,B883)-1)*3+3)</f>
        <v>100</v>
      </c>
      <c r="L883" s="32">
        <f t="shared" si="27"/>
        <v>8</v>
      </c>
      <c r="M883" s="32">
        <f>INDEX(数值规划!$AL$33:$AL$42,(特技天赋!C883-1)*2+特技天赋!D883)</f>
        <v>4</v>
      </c>
      <c r="N883" s="31">
        <v>87</v>
      </c>
      <c r="Q883" s="32">
        <f>IF(特技天赋!F883&gt;0,INDEX(数值规划!$F$32:$F$63,(特技天赋!E883-1)*4+特技天赋!F883),E883)</f>
        <v>87</v>
      </c>
    </row>
    <row r="884" spans="1:17" ht="16.5" x14ac:dyDescent="0.2">
      <c r="A884" s="31">
        <v>881</v>
      </c>
      <c r="B884" s="31">
        <v>7</v>
      </c>
      <c r="C884" s="31">
        <v>3</v>
      </c>
      <c r="D884" s="31">
        <v>1</v>
      </c>
      <c r="E884" s="31">
        <v>1</v>
      </c>
      <c r="F884" s="31">
        <v>0</v>
      </c>
      <c r="G884" s="31" t="str">
        <f t="shared" si="26"/>
        <v>射手座技能2_1线1号天赋解锁</v>
      </c>
      <c r="H884" s="32">
        <f>INDEX(数值规划!$AH$33:$AK$42,(特技天赋!C884-1)*2+特技天赋!D884,特技天赋!E884)</f>
        <v>19</v>
      </c>
      <c r="I884" s="32">
        <f>INDEX(数值规划!$N$32:$Y$231,(((C884-1)*2+(D884-1))*4+(E884-1))*5+F884+1,(INDEX($T$3:$AI$3,B884)-1)*3+1)</f>
        <v>16</v>
      </c>
      <c r="J884" s="32">
        <f>INDEX(数值规划!$N$32:$Y$231,(((C884-1)*2+(D884-1))*4+(E884-1))*5+F884+1,(INDEX($T$3:$AI$3,B884)-1)*3+2)</f>
        <v>4</v>
      </c>
      <c r="K884" s="32">
        <f>INDEX(数值规划!$N$32:$Y$231,(((C884-1)*2+(D884-1))*4+(E884-1))*5+F884+1,(INDEX($T$3:$AI$3,B884)-1)*3+3)</f>
        <v>10</v>
      </c>
      <c r="L884" s="32">
        <f t="shared" si="27"/>
        <v>1</v>
      </c>
      <c r="M884" s="32">
        <f>INDEX(数值规划!$AL$33:$AL$42,(特技天赋!C884-1)*2+特技天赋!D884)</f>
        <v>4</v>
      </c>
      <c r="N884" s="31">
        <v>1</v>
      </c>
      <c r="Q884" s="32">
        <f>IF(特技天赋!F884&gt;0,INDEX(数值规划!$F$32:$F$63,(特技天赋!E884-1)*4+特技天赋!F884),E884)</f>
        <v>1</v>
      </c>
    </row>
    <row r="885" spans="1:17" ht="16.5" x14ac:dyDescent="0.2">
      <c r="A885" s="31">
        <v>882</v>
      </c>
      <c r="B885" s="31">
        <v>7</v>
      </c>
      <c r="C885" s="31">
        <v>3</v>
      </c>
      <c r="D885" s="31">
        <v>1</v>
      </c>
      <c r="E885" s="31">
        <v>1</v>
      </c>
      <c r="F885" s="31">
        <v>1</v>
      </c>
      <c r="G885" s="31" t="str">
        <f t="shared" si="26"/>
        <v>射手座技能2_1线1号天赋1级</v>
      </c>
      <c r="H885" s="32">
        <f>INDEX(数值规划!$AH$33:$AK$42,(特技天赋!C885-1)*2+特技天赋!D885,特技天赋!E885)</f>
        <v>19</v>
      </c>
      <c r="I885" s="32">
        <f>INDEX(数值规划!$N$32:$Y$231,(((C885-1)*2+(D885-1))*4+(E885-1))*5+F885+1,(INDEX($T$3:$AI$3,B885)-1)*3+1)</f>
        <v>24</v>
      </c>
      <c r="J885" s="32">
        <f>INDEX(数值规划!$N$32:$Y$231,(((C885-1)*2+(D885-1))*4+(E885-1))*5+F885+1,(INDEX($T$3:$AI$3,B885)-1)*3+2)</f>
        <v>6</v>
      </c>
      <c r="K885" s="32">
        <f>INDEX(数值规划!$N$32:$Y$231,(((C885-1)*2+(D885-1))*4+(E885-1))*5+F885+1,(INDEX($T$3:$AI$3,B885)-1)*3+3)</f>
        <v>15</v>
      </c>
      <c r="L885" s="32">
        <f t="shared" si="27"/>
        <v>1</v>
      </c>
      <c r="M885" s="32">
        <f>INDEX(数值规划!$AL$33:$AL$42,(特技天赋!C885-1)*2+特技天赋!D885)</f>
        <v>4</v>
      </c>
      <c r="N885" s="31">
        <v>19</v>
      </c>
      <c r="Q885" s="32">
        <f>IF(特技天赋!F885&gt;0,INDEX(数值规划!$F$32:$F$63,(特技天赋!E885-1)*4+特技天赋!F885),E885)</f>
        <v>19</v>
      </c>
    </row>
    <row r="886" spans="1:17" ht="16.5" x14ac:dyDescent="0.2">
      <c r="A886" s="31">
        <v>883</v>
      </c>
      <c r="B886" s="31">
        <v>7</v>
      </c>
      <c r="C886" s="31">
        <v>3</v>
      </c>
      <c r="D886" s="31">
        <v>1</v>
      </c>
      <c r="E886" s="31">
        <v>1</v>
      </c>
      <c r="F886" s="31">
        <v>2</v>
      </c>
      <c r="G886" s="31" t="str">
        <f t="shared" si="26"/>
        <v>射手座技能2_1线1号天赋2级</v>
      </c>
      <c r="H886" s="32">
        <f>INDEX(数值规划!$AH$33:$AK$42,(特技天赋!C886-1)*2+特技天赋!D886,特技天赋!E886)</f>
        <v>19</v>
      </c>
      <c r="I886" s="32">
        <f>INDEX(数值规划!$N$32:$Y$231,(((C886-1)*2+(D886-1))*4+(E886-1))*5+F886+1,(INDEX($T$3:$AI$3,B886)-1)*3+1)</f>
        <v>32</v>
      </c>
      <c r="J886" s="32">
        <f>INDEX(数值规划!$N$32:$Y$231,(((C886-1)*2+(D886-1))*4+(E886-1))*5+F886+1,(INDEX($T$3:$AI$3,B886)-1)*3+2)</f>
        <v>8</v>
      </c>
      <c r="K886" s="32">
        <f>INDEX(数值规划!$N$32:$Y$231,(((C886-1)*2+(D886-1))*4+(E886-1))*5+F886+1,(INDEX($T$3:$AI$3,B886)-1)*3+3)</f>
        <v>20</v>
      </c>
      <c r="L886" s="32">
        <f t="shared" si="27"/>
        <v>1</v>
      </c>
      <c r="M886" s="32">
        <f>INDEX(数值规划!$AL$33:$AL$42,(特技天赋!C886-1)*2+特技天赋!D886)</f>
        <v>4</v>
      </c>
      <c r="N886" s="31">
        <v>29</v>
      </c>
      <c r="Q886" s="32">
        <f>IF(特技天赋!F886&gt;0,INDEX(数值规划!$F$32:$F$63,(特技天赋!E886-1)*4+特技天赋!F886),E886)</f>
        <v>29</v>
      </c>
    </row>
    <row r="887" spans="1:17" ht="16.5" x14ac:dyDescent="0.2">
      <c r="A887" s="31">
        <v>884</v>
      </c>
      <c r="B887" s="31">
        <v>7</v>
      </c>
      <c r="C887" s="31">
        <v>3</v>
      </c>
      <c r="D887" s="31">
        <v>1</v>
      </c>
      <c r="E887" s="31">
        <v>1</v>
      </c>
      <c r="F887" s="31">
        <v>3</v>
      </c>
      <c r="G887" s="31" t="str">
        <f t="shared" si="26"/>
        <v>射手座技能2_1线1号天赋3级</v>
      </c>
      <c r="H887" s="32">
        <f>INDEX(数值规划!$AH$33:$AK$42,(特技天赋!C887-1)*2+特技天赋!D887,特技天赋!E887)</f>
        <v>19</v>
      </c>
      <c r="I887" s="32">
        <f>INDEX(数值规划!$N$32:$Y$231,(((C887-1)*2+(D887-1))*4+(E887-1))*5+F887+1,(INDEX($T$3:$AI$3,B887)-1)*3+1)</f>
        <v>40</v>
      </c>
      <c r="J887" s="32">
        <f>INDEX(数值规划!$N$32:$Y$231,(((C887-1)*2+(D887-1))*4+(E887-1))*5+F887+1,(INDEX($T$3:$AI$3,B887)-1)*3+2)</f>
        <v>10</v>
      </c>
      <c r="K887" s="32">
        <f>INDEX(数值规划!$N$32:$Y$231,(((C887-1)*2+(D887-1))*4+(E887-1))*5+F887+1,(INDEX($T$3:$AI$3,B887)-1)*3+3)</f>
        <v>25</v>
      </c>
      <c r="L887" s="32">
        <f t="shared" si="27"/>
        <v>1</v>
      </c>
      <c r="M887" s="32">
        <f>INDEX(数值规划!$AL$33:$AL$42,(特技天赋!C887-1)*2+特技天赋!D887)</f>
        <v>4</v>
      </c>
      <c r="N887" s="31">
        <v>38</v>
      </c>
      <c r="Q887" s="32">
        <f>IF(特技天赋!F887&gt;0,INDEX(数值规划!$F$32:$F$63,(特技天赋!E887-1)*4+特技天赋!F887),E887)</f>
        <v>38</v>
      </c>
    </row>
    <row r="888" spans="1:17" ht="16.5" x14ac:dyDescent="0.2">
      <c r="A888" s="31">
        <v>885</v>
      </c>
      <c r="B888" s="31">
        <v>7</v>
      </c>
      <c r="C888" s="31">
        <v>3</v>
      </c>
      <c r="D888" s="31">
        <v>1</v>
      </c>
      <c r="E888" s="31">
        <v>1</v>
      </c>
      <c r="F888" s="31">
        <v>4</v>
      </c>
      <c r="G888" s="31" t="str">
        <f t="shared" si="26"/>
        <v>射手座技能2_1线1号天赋4级</v>
      </c>
      <c r="H888" s="32">
        <f>INDEX(数值规划!$AH$33:$AK$42,(特技天赋!C888-1)*2+特技天赋!D888,特技天赋!E888)</f>
        <v>19</v>
      </c>
      <c r="I888" s="32">
        <f>INDEX(数值规划!$N$32:$Y$231,(((C888-1)*2+(D888-1))*4+(E888-1))*5+F888+1,(INDEX($T$3:$AI$3,B888)-1)*3+1)</f>
        <v>48</v>
      </c>
      <c r="J888" s="32">
        <f>INDEX(数值规划!$N$32:$Y$231,(((C888-1)*2+(D888-1))*4+(E888-1))*5+F888+1,(INDEX($T$3:$AI$3,B888)-1)*3+2)</f>
        <v>12</v>
      </c>
      <c r="K888" s="32">
        <f>INDEX(数值规划!$N$32:$Y$231,(((C888-1)*2+(D888-1))*4+(E888-1))*5+F888+1,(INDEX($T$3:$AI$3,B888)-1)*3+3)</f>
        <v>30</v>
      </c>
      <c r="L888" s="32">
        <f t="shared" si="27"/>
        <v>1</v>
      </c>
      <c r="M888" s="32">
        <f>INDEX(数值规划!$AL$33:$AL$42,(特技天赋!C888-1)*2+特技天赋!D888)</f>
        <v>4</v>
      </c>
      <c r="N888" s="31">
        <v>58</v>
      </c>
      <c r="Q888" s="32">
        <f>IF(特技天赋!F888&gt;0,INDEX(数值规划!$F$32:$F$63,(特技天赋!E888-1)*4+特技天赋!F888),E888)</f>
        <v>58</v>
      </c>
    </row>
    <row r="889" spans="1:17" ht="16.5" x14ac:dyDescent="0.2">
      <c r="A889" s="31">
        <v>886</v>
      </c>
      <c r="B889" s="31">
        <v>7</v>
      </c>
      <c r="C889" s="31">
        <v>3</v>
      </c>
      <c r="D889" s="31">
        <v>1</v>
      </c>
      <c r="E889" s="31">
        <v>2</v>
      </c>
      <c r="F889" s="31">
        <v>0</v>
      </c>
      <c r="G889" s="31" t="str">
        <f t="shared" si="26"/>
        <v>射手座技能2_1线2号天赋解锁</v>
      </c>
      <c r="H889" s="32">
        <f>INDEX(数值规划!$AH$33:$AK$42,(特技天赋!C889-1)*2+特技天赋!D889,特技天赋!E889)</f>
        <v>39</v>
      </c>
      <c r="I889" s="32">
        <f>INDEX(数值规划!$N$32:$Y$231,(((C889-1)*2+(D889-1))*4+(E889-1))*5+F889+1,(INDEX($T$3:$AI$3,B889)-1)*3+1)</f>
        <v>24</v>
      </c>
      <c r="J889" s="32">
        <f>INDEX(数值规划!$N$32:$Y$231,(((C889-1)*2+(D889-1))*4+(E889-1))*5+F889+1,(INDEX($T$3:$AI$3,B889)-1)*3+2)</f>
        <v>6</v>
      </c>
      <c r="K889" s="32">
        <f>INDEX(数值规划!$N$32:$Y$231,(((C889-1)*2+(D889-1))*4+(E889-1))*5+F889+1,(INDEX($T$3:$AI$3,B889)-1)*3+3)</f>
        <v>15</v>
      </c>
      <c r="L889" s="32">
        <f t="shared" si="27"/>
        <v>3</v>
      </c>
      <c r="M889" s="32">
        <f>INDEX(数值规划!$AL$33:$AL$42,(特技天赋!C889-1)*2+特技天赋!D889)</f>
        <v>4</v>
      </c>
      <c r="N889" s="31">
        <v>2</v>
      </c>
      <c r="Q889" s="32">
        <f>IF(特技天赋!F889&gt;0,INDEX(数值规划!$F$32:$F$63,(特技天赋!E889-1)*4+特技天赋!F889),E889)</f>
        <v>2</v>
      </c>
    </row>
    <row r="890" spans="1:17" ht="16.5" x14ac:dyDescent="0.2">
      <c r="A890" s="31">
        <v>887</v>
      </c>
      <c r="B890" s="31">
        <v>7</v>
      </c>
      <c r="C890" s="31">
        <v>3</v>
      </c>
      <c r="D890" s="31">
        <v>1</v>
      </c>
      <c r="E890" s="31">
        <v>2</v>
      </c>
      <c r="F890" s="31">
        <v>1</v>
      </c>
      <c r="G890" s="31" t="str">
        <f t="shared" si="26"/>
        <v>射手座技能2_1线2号天赋1级</v>
      </c>
      <c r="H890" s="32">
        <f>INDEX(数值规划!$AH$33:$AK$42,(特技天赋!C890-1)*2+特技天赋!D890,特技天赋!E890)</f>
        <v>39</v>
      </c>
      <c r="I890" s="32">
        <f>INDEX(数值规划!$N$32:$Y$231,(((C890-1)*2+(D890-1))*4+(E890-1))*5+F890+1,(INDEX($T$3:$AI$3,B890)-1)*3+1)</f>
        <v>32</v>
      </c>
      <c r="J890" s="32">
        <f>INDEX(数值规划!$N$32:$Y$231,(((C890-1)*2+(D890-1))*4+(E890-1))*5+F890+1,(INDEX($T$3:$AI$3,B890)-1)*3+2)</f>
        <v>8</v>
      </c>
      <c r="K890" s="32">
        <f>INDEX(数值规划!$N$32:$Y$231,(((C890-1)*2+(D890-1))*4+(E890-1))*5+F890+1,(INDEX($T$3:$AI$3,B890)-1)*3+3)</f>
        <v>20</v>
      </c>
      <c r="L890" s="32">
        <f t="shared" si="27"/>
        <v>3</v>
      </c>
      <c r="M890" s="32">
        <f>INDEX(数值规划!$AL$33:$AL$42,(特技天赋!C890-1)*2+特技天赋!D890)</f>
        <v>4</v>
      </c>
      <c r="N890" s="31">
        <v>24</v>
      </c>
      <c r="Q890" s="32">
        <f>IF(特技天赋!F890&gt;0,INDEX(数值规划!$F$32:$F$63,(特技天赋!E890-1)*4+特技天赋!F890),E890)</f>
        <v>24</v>
      </c>
    </row>
    <row r="891" spans="1:17" ht="16.5" x14ac:dyDescent="0.2">
      <c r="A891" s="31">
        <v>888</v>
      </c>
      <c r="B891" s="31">
        <v>7</v>
      </c>
      <c r="C891" s="31">
        <v>3</v>
      </c>
      <c r="D891" s="31">
        <v>1</v>
      </c>
      <c r="E891" s="31">
        <v>2</v>
      </c>
      <c r="F891" s="31">
        <v>2</v>
      </c>
      <c r="G891" s="31" t="str">
        <f t="shared" si="26"/>
        <v>射手座技能2_1线2号天赋2级</v>
      </c>
      <c r="H891" s="32">
        <f>INDEX(数值规划!$AH$33:$AK$42,(特技天赋!C891-1)*2+特技天赋!D891,特技天赋!E891)</f>
        <v>39</v>
      </c>
      <c r="I891" s="32">
        <f>INDEX(数值规划!$N$32:$Y$231,(((C891-1)*2+(D891-1))*4+(E891-1))*5+F891+1,(INDEX($T$3:$AI$3,B891)-1)*3+1)</f>
        <v>40</v>
      </c>
      <c r="J891" s="32">
        <f>INDEX(数值规划!$N$32:$Y$231,(((C891-1)*2+(D891-1))*4+(E891-1))*5+F891+1,(INDEX($T$3:$AI$3,B891)-1)*3+2)</f>
        <v>10</v>
      </c>
      <c r="K891" s="32">
        <f>INDEX(数值规划!$N$32:$Y$231,(((C891-1)*2+(D891-1))*4+(E891-1))*5+F891+1,(INDEX($T$3:$AI$3,B891)-1)*3+3)</f>
        <v>25</v>
      </c>
      <c r="L891" s="32">
        <f t="shared" si="27"/>
        <v>3</v>
      </c>
      <c r="M891" s="32">
        <f>INDEX(数值规划!$AL$33:$AL$42,(特技天赋!C891-1)*2+特技天赋!D891)</f>
        <v>4</v>
      </c>
      <c r="N891" s="31">
        <v>36</v>
      </c>
      <c r="Q891" s="32">
        <f>IF(特技天赋!F891&gt;0,INDEX(数值规划!$F$32:$F$63,(特技天赋!E891-1)*4+特技天赋!F891),E891)</f>
        <v>36</v>
      </c>
    </row>
    <row r="892" spans="1:17" ht="16.5" x14ac:dyDescent="0.2">
      <c r="A892" s="31">
        <v>889</v>
      </c>
      <c r="B892" s="31">
        <v>7</v>
      </c>
      <c r="C892" s="31">
        <v>3</v>
      </c>
      <c r="D892" s="31">
        <v>1</v>
      </c>
      <c r="E892" s="31">
        <v>2</v>
      </c>
      <c r="F892" s="31">
        <v>3</v>
      </c>
      <c r="G892" s="31" t="str">
        <f t="shared" si="26"/>
        <v>射手座技能2_1线2号天赋3级</v>
      </c>
      <c r="H892" s="32">
        <f>INDEX(数值规划!$AH$33:$AK$42,(特技天赋!C892-1)*2+特技天赋!D892,特技天赋!E892)</f>
        <v>39</v>
      </c>
      <c r="I892" s="32">
        <f>INDEX(数值规划!$N$32:$Y$231,(((C892-1)*2+(D892-1))*4+(E892-1))*5+F892+1,(INDEX($T$3:$AI$3,B892)-1)*3+1)</f>
        <v>48</v>
      </c>
      <c r="J892" s="32">
        <f>INDEX(数值规划!$N$32:$Y$231,(((C892-1)*2+(D892-1))*4+(E892-1))*5+F892+1,(INDEX($T$3:$AI$3,B892)-1)*3+2)</f>
        <v>12</v>
      </c>
      <c r="K892" s="32">
        <f>INDEX(数值规划!$N$32:$Y$231,(((C892-1)*2+(D892-1))*4+(E892-1))*5+F892+1,(INDEX($T$3:$AI$3,B892)-1)*3+3)</f>
        <v>30</v>
      </c>
      <c r="L892" s="32">
        <f t="shared" si="27"/>
        <v>3</v>
      </c>
      <c r="M892" s="32">
        <f>INDEX(数值规划!$AL$33:$AL$42,(特技天赋!C892-1)*2+特技天赋!D892)</f>
        <v>4</v>
      </c>
      <c r="N892" s="31">
        <v>48</v>
      </c>
      <c r="Q892" s="32">
        <f>IF(特技天赋!F892&gt;0,INDEX(数值规划!$F$32:$F$63,(特技天赋!E892-1)*4+特技天赋!F892),E892)</f>
        <v>48</v>
      </c>
    </row>
    <row r="893" spans="1:17" ht="16.5" x14ac:dyDescent="0.2">
      <c r="A893" s="31">
        <v>890</v>
      </c>
      <c r="B893" s="31">
        <v>7</v>
      </c>
      <c r="C893" s="31">
        <v>3</v>
      </c>
      <c r="D893" s="31">
        <v>1</v>
      </c>
      <c r="E893" s="31">
        <v>2</v>
      </c>
      <c r="F893" s="31">
        <v>4</v>
      </c>
      <c r="G893" s="31" t="str">
        <f t="shared" si="26"/>
        <v>射手座技能2_1线2号天赋4级</v>
      </c>
      <c r="H893" s="32">
        <f>INDEX(数值规划!$AH$33:$AK$42,(特技天赋!C893-1)*2+特技天赋!D893,特技天赋!E893)</f>
        <v>39</v>
      </c>
      <c r="I893" s="32">
        <f>INDEX(数值规划!$N$32:$Y$231,(((C893-1)*2+(D893-1))*4+(E893-1))*5+F893+1,(INDEX($T$3:$AI$3,B893)-1)*3+1)</f>
        <v>56</v>
      </c>
      <c r="J893" s="32">
        <f>INDEX(数值规划!$N$32:$Y$231,(((C893-1)*2+(D893-1))*4+(E893-1))*5+F893+1,(INDEX($T$3:$AI$3,B893)-1)*3+2)</f>
        <v>14</v>
      </c>
      <c r="K893" s="32">
        <f>INDEX(数值规划!$N$32:$Y$231,(((C893-1)*2+(D893-1))*4+(E893-1))*5+F893+1,(INDEX($T$3:$AI$3,B893)-1)*3+3)</f>
        <v>35</v>
      </c>
      <c r="L893" s="32">
        <f t="shared" si="27"/>
        <v>3</v>
      </c>
      <c r="M893" s="32">
        <f>INDEX(数值规划!$AL$33:$AL$42,(特技天赋!C893-1)*2+特技天赋!D893)</f>
        <v>4</v>
      </c>
      <c r="N893" s="31">
        <v>72</v>
      </c>
      <c r="Q893" s="32">
        <f>IF(特技天赋!F893&gt;0,INDEX(数值规划!$F$32:$F$63,(特技天赋!E893-1)*4+特技天赋!F893),E893)</f>
        <v>72</v>
      </c>
    </row>
    <row r="894" spans="1:17" ht="16.5" x14ac:dyDescent="0.2">
      <c r="A894" s="31">
        <v>891</v>
      </c>
      <c r="B894" s="31">
        <v>7</v>
      </c>
      <c r="C894" s="31">
        <v>3</v>
      </c>
      <c r="D894" s="31">
        <v>1</v>
      </c>
      <c r="E894" s="31">
        <v>3</v>
      </c>
      <c r="F894" s="31">
        <v>0</v>
      </c>
      <c r="G894" s="31" t="str">
        <f t="shared" si="26"/>
        <v>射手座技能2_1线3号天赋解锁</v>
      </c>
      <c r="H894" s="32">
        <f>INDEX(数值规划!$AH$33:$AK$42,(特技天赋!C894-1)*2+特技天赋!D894,特技天赋!E894)</f>
        <v>59</v>
      </c>
      <c r="I894" s="32">
        <f>INDEX(数值规划!$N$32:$Y$231,(((C894-1)*2+(D894-1))*4+(E894-1))*5+F894+1,(INDEX($T$3:$AI$3,B894)-1)*3+1)</f>
        <v>36</v>
      </c>
      <c r="J894" s="32">
        <f>INDEX(数值规划!$N$32:$Y$231,(((C894-1)*2+(D894-1))*4+(E894-1))*5+F894+1,(INDEX($T$3:$AI$3,B894)-1)*3+2)</f>
        <v>9</v>
      </c>
      <c r="K894" s="32">
        <f>INDEX(数值规划!$N$32:$Y$231,(((C894-1)*2+(D894-1))*4+(E894-1))*5+F894+1,(INDEX($T$3:$AI$3,B894)-1)*3+3)</f>
        <v>23</v>
      </c>
      <c r="L894" s="32">
        <f t="shared" si="27"/>
        <v>5</v>
      </c>
      <c r="M894" s="32">
        <f>INDEX(数值规划!$AL$33:$AL$42,(特技天赋!C894-1)*2+特技天赋!D894)</f>
        <v>4</v>
      </c>
      <c r="N894" s="31">
        <v>3</v>
      </c>
      <c r="Q894" s="32">
        <f>IF(特技天赋!F894&gt;0,INDEX(数值规划!$F$32:$F$63,(特技天赋!E894-1)*4+特技天赋!F894),E894)</f>
        <v>3</v>
      </c>
    </row>
    <row r="895" spans="1:17" ht="16.5" x14ac:dyDescent="0.2">
      <c r="A895" s="31">
        <v>892</v>
      </c>
      <c r="B895" s="31">
        <v>7</v>
      </c>
      <c r="C895" s="31">
        <v>3</v>
      </c>
      <c r="D895" s="31">
        <v>1</v>
      </c>
      <c r="E895" s="31">
        <v>3</v>
      </c>
      <c r="F895" s="31">
        <v>1</v>
      </c>
      <c r="G895" s="31" t="str">
        <f t="shared" si="26"/>
        <v>射手座技能2_1线3号天赋1级</v>
      </c>
      <c r="H895" s="32">
        <f>INDEX(数值规划!$AH$33:$AK$42,(特技天赋!C895-1)*2+特技天赋!D895,特技天赋!E895)</f>
        <v>59</v>
      </c>
      <c r="I895" s="32">
        <f>INDEX(数值规划!$N$32:$Y$231,(((C895-1)*2+(D895-1))*4+(E895-1))*5+F895+1,(INDEX($T$3:$AI$3,B895)-1)*3+1)</f>
        <v>44</v>
      </c>
      <c r="J895" s="32">
        <f>INDEX(数值规划!$N$32:$Y$231,(((C895-1)*2+(D895-1))*4+(E895-1))*5+F895+1,(INDEX($T$3:$AI$3,B895)-1)*3+2)</f>
        <v>11</v>
      </c>
      <c r="K895" s="32">
        <f>INDEX(数值规划!$N$32:$Y$231,(((C895-1)*2+(D895-1))*4+(E895-1))*5+F895+1,(INDEX($T$3:$AI$3,B895)-1)*3+3)</f>
        <v>28</v>
      </c>
      <c r="L895" s="32">
        <f t="shared" si="27"/>
        <v>5</v>
      </c>
      <c r="M895" s="32">
        <f>INDEX(数值规划!$AL$33:$AL$42,(特技天赋!C895-1)*2+特技天赋!D895)</f>
        <v>4</v>
      </c>
      <c r="N895" s="31">
        <v>29</v>
      </c>
      <c r="Q895" s="32">
        <f>IF(特技天赋!F895&gt;0,INDEX(数值规划!$F$32:$F$63,(特技天赋!E895-1)*4+特技天赋!F895),E895)</f>
        <v>29</v>
      </c>
    </row>
    <row r="896" spans="1:17" ht="16.5" x14ac:dyDescent="0.2">
      <c r="A896" s="31">
        <v>893</v>
      </c>
      <c r="B896" s="31">
        <v>7</v>
      </c>
      <c r="C896" s="31">
        <v>3</v>
      </c>
      <c r="D896" s="31">
        <v>1</v>
      </c>
      <c r="E896" s="31">
        <v>3</v>
      </c>
      <c r="F896" s="31">
        <v>2</v>
      </c>
      <c r="G896" s="31" t="str">
        <f t="shared" si="26"/>
        <v>射手座技能2_1线3号天赋2级</v>
      </c>
      <c r="H896" s="32">
        <f>INDEX(数值规划!$AH$33:$AK$42,(特技天赋!C896-1)*2+特技天赋!D896,特技天赋!E896)</f>
        <v>59</v>
      </c>
      <c r="I896" s="32">
        <f>INDEX(数值规划!$N$32:$Y$231,(((C896-1)*2+(D896-1))*4+(E896-1))*5+F896+1,(INDEX($T$3:$AI$3,B896)-1)*3+1)</f>
        <v>52</v>
      </c>
      <c r="J896" s="32">
        <f>INDEX(数值规划!$N$32:$Y$231,(((C896-1)*2+(D896-1))*4+(E896-1))*5+F896+1,(INDEX($T$3:$AI$3,B896)-1)*3+2)</f>
        <v>13</v>
      </c>
      <c r="K896" s="32">
        <f>INDEX(数值规划!$N$32:$Y$231,(((C896-1)*2+(D896-1))*4+(E896-1))*5+F896+1,(INDEX($T$3:$AI$3,B896)-1)*3+3)</f>
        <v>33</v>
      </c>
      <c r="L896" s="32">
        <f t="shared" si="27"/>
        <v>5</v>
      </c>
      <c r="M896" s="32">
        <f>INDEX(数值规划!$AL$33:$AL$42,(特技天赋!C896-1)*2+特技天赋!D896)</f>
        <v>4</v>
      </c>
      <c r="N896" s="31">
        <v>43</v>
      </c>
      <c r="Q896" s="32">
        <f>IF(特技天赋!F896&gt;0,INDEX(数值规划!$F$32:$F$63,(特技天赋!E896-1)*4+特技天赋!F896),E896)</f>
        <v>43</v>
      </c>
    </row>
    <row r="897" spans="1:17" ht="16.5" x14ac:dyDescent="0.2">
      <c r="A897" s="31">
        <v>894</v>
      </c>
      <c r="B897" s="31">
        <v>7</v>
      </c>
      <c r="C897" s="31">
        <v>3</v>
      </c>
      <c r="D897" s="31">
        <v>1</v>
      </c>
      <c r="E897" s="31">
        <v>3</v>
      </c>
      <c r="F897" s="31">
        <v>3</v>
      </c>
      <c r="G897" s="31" t="str">
        <f t="shared" si="26"/>
        <v>射手座技能2_1线3号天赋3级</v>
      </c>
      <c r="H897" s="32">
        <f>INDEX(数值规划!$AH$33:$AK$42,(特技天赋!C897-1)*2+特技天赋!D897,特技天赋!E897)</f>
        <v>59</v>
      </c>
      <c r="I897" s="32">
        <f>INDEX(数值规划!$N$32:$Y$231,(((C897-1)*2+(D897-1))*4+(E897-1))*5+F897+1,(INDEX($T$3:$AI$3,B897)-1)*3+1)</f>
        <v>60</v>
      </c>
      <c r="J897" s="32">
        <f>INDEX(数值规划!$N$32:$Y$231,(((C897-1)*2+(D897-1))*4+(E897-1))*5+F897+1,(INDEX($T$3:$AI$3,B897)-1)*3+2)</f>
        <v>15</v>
      </c>
      <c r="K897" s="32">
        <f>INDEX(数值规划!$N$32:$Y$231,(((C897-1)*2+(D897-1))*4+(E897-1))*5+F897+1,(INDEX($T$3:$AI$3,B897)-1)*3+3)</f>
        <v>38</v>
      </c>
      <c r="L897" s="32">
        <f t="shared" si="27"/>
        <v>5</v>
      </c>
      <c r="M897" s="32">
        <f>INDEX(数值规划!$AL$33:$AL$42,(特技天赋!C897-1)*2+特技天赋!D897)</f>
        <v>4</v>
      </c>
      <c r="N897" s="31">
        <v>58</v>
      </c>
      <c r="Q897" s="32">
        <f>IF(特技天赋!F897&gt;0,INDEX(数值规划!$F$32:$F$63,(特技天赋!E897-1)*4+特技天赋!F897),E897)</f>
        <v>58</v>
      </c>
    </row>
    <row r="898" spans="1:17" ht="16.5" x14ac:dyDescent="0.2">
      <c r="A898" s="31">
        <v>895</v>
      </c>
      <c r="B898" s="31">
        <v>7</v>
      </c>
      <c r="C898" s="31">
        <v>3</v>
      </c>
      <c r="D898" s="31">
        <v>1</v>
      </c>
      <c r="E898" s="31">
        <v>3</v>
      </c>
      <c r="F898" s="31">
        <v>4</v>
      </c>
      <c r="G898" s="31" t="str">
        <f t="shared" si="26"/>
        <v>射手座技能2_1线3号天赋4级</v>
      </c>
      <c r="H898" s="32">
        <f>INDEX(数值规划!$AH$33:$AK$42,(特技天赋!C898-1)*2+特技天赋!D898,特技天赋!E898)</f>
        <v>59</v>
      </c>
      <c r="I898" s="32">
        <f>INDEX(数值规划!$N$32:$Y$231,(((C898-1)*2+(D898-1))*4+(E898-1))*5+F898+1,(INDEX($T$3:$AI$3,B898)-1)*3+1)</f>
        <v>68</v>
      </c>
      <c r="J898" s="32">
        <f>INDEX(数值规划!$N$32:$Y$231,(((C898-1)*2+(D898-1))*4+(E898-1))*5+F898+1,(INDEX($T$3:$AI$3,B898)-1)*3+2)</f>
        <v>17</v>
      </c>
      <c r="K898" s="32">
        <f>INDEX(数值规划!$N$32:$Y$231,(((C898-1)*2+(D898-1))*4+(E898-1))*5+F898+1,(INDEX($T$3:$AI$3,B898)-1)*3+3)</f>
        <v>43</v>
      </c>
      <c r="L898" s="32">
        <f t="shared" si="27"/>
        <v>5</v>
      </c>
      <c r="M898" s="32">
        <f>INDEX(数值规划!$AL$33:$AL$42,(特技天赋!C898-1)*2+特技天赋!D898)</f>
        <v>4</v>
      </c>
      <c r="N898" s="31">
        <v>87</v>
      </c>
      <c r="Q898" s="32">
        <f>IF(特技天赋!F898&gt;0,INDEX(数值规划!$F$32:$F$63,(特技天赋!E898-1)*4+特技天赋!F898),E898)</f>
        <v>87</v>
      </c>
    </row>
    <row r="899" spans="1:17" ht="16.5" x14ac:dyDescent="0.2">
      <c r="A899" s="31">
        <v>896</v>
      </c>
      <c r="B899" s="31">
        <v>7</v>
      </c>
      <c r="C899" s="31">
        <v>3</v>
      </c>
      <c r="D899" s="31">
        <v>1</v>
      </c>
      <c r="E899" s="31">
        <v>4</v>
      </c>
      <c r="F899" s="31">
        <v>0</v>
      </c>
      <c r="G899" s="31" t="str">
        <f t="shared" si="26"/>
        <v>射手座技能2_1线4号天赋解锁</v>
      </c>
      <c r="H899" s="32">
        <f>INDEX(数值规划!$AH$33:$AK$42,(特技天赋!C899-1)*2+特技天赋!D899,特技天赋!E899)</f>
        <v>79</v>
      </c>
      <c r="I899" s="32">
        <f>INDEX(数值规划!$N$32:$Y$231,(((C899-1)*2+(D899-1))*4+(E899-1))*5+F899+1,(INDEX($T$3:$AI$3,B899)-1)*3+1)</f>
        <v>48</v>
      </c>
      <c r="J899" s="32">
        <f>INDEX(数值规划!$N$32:$Y$231,(((C899-1)*2+(D899-1))*4+(E899-1))*5+F899+1,(INDEX($T$3:$AI$3,B899)-1)*3+2)</f>
        <v>12</v>
      </c>
      <c r="K899" s="32">
        <f>INDEX(数值规划!$N$32:$Y$231,(((C899-1)*2+(D899-1))*4+(E899-1))*5+F899+1,(INDEX($T$3:$AI$3,B899)-1)*3+3)</f>
        <v>30</v>
      </c>
      <c r="L899" s="32">
        <f t="shared" si="27"/>
        <v>7</v>
      </c>
      <c r="M899" s="32">
        <f>INDEX(数值规划!$AL$33:$AL$42,(特技天赋!C899-1)*2+特技天赋!D899)</f>
        <v>4</v>
      </c>
      <c r="N899" s="31">
        <v>4</v>
      </c>
      <c r="Q899" s="32">
        <f>IF(特技天赋!F899&gt;0,INDEX(数值规划!$F$32:$F$63,(特技天赋!E899-1)*4+特技天赋!F899),E899)</f>
        <v>4</v>
      </c>
    </row>
    <row r="900" spans="1:17" ht="16.5" x14ac:dyDescent="0.2">
      <c r="A900" s="31">
        <v>897</v>
      </c>
      <c r="B900" s="31">
        <v>7</v>
      </c>
      <c r="C900" s="31">
        <v>3</v>
      </c>
      <c r="D900" s="31">
        <v>1</v>
      </c>
      <c r="E900" s="31">
        <v>4</v>
      </c>
      <c r="F900" s="31">
        <v>1</v>
      </c>
      <c r="G900" s="31" t="str">
        <f t="shared" si="26"/>
        <v>射手座技能2_1线4号天赋1级</v>
      </c>
      <c r="H900" s="32">
        <f>INDEX(数值规划!$AH$33:$AK$42,(特技天赋!C900-1)*2+特技天赋!D900,特技天赋!E900)</f>
        <v>79</v>
      </c>
      <c r="I900" s="32">
        <f>INDEX(数值规划!$N$32:$Y$231,(((C900-1)*2+(D900-1))*4+(E900-1))*5+F900+1,(INDEX($T$3:$AI$3,B900)-1)*3+1)</f>
        <v>56</v>
      </c>
      <c r="J900" s="32">
        <f>INDEX(数值规划!$N$32:$Y$231,(((C900-1)*2+(D900-1))*4+(E900-1))*5+F900+1,(INDEX($T$3:$AI$3,B900)-1)*3+2)</f>
        <v>14</v>
      </c>
      <c r="K900" s="32">
        <f>INDEX(数值规划!$N$32:$Y$231,(((C900-1)*2+(D900-1))*4+(E900-1))*5+F900+1,(INDEX($T$3:$AI$3,B900)-1)*3+3)</f>
        <v>35</v>
      </c>
      <c r="L900" s="32">
        <f t="shared" si="27"/>
        <v>7</v>
      </c>
      <c r="M900" s="32">
        <f>INDEX(数值规划!$AL$33:$AL$42,(特技天赋!C900-1)*2+特技天赋!D900)</f>
        <v>4</v>
      </c>
      <c r="N900" s="31">
        <v>29</v>
      </c>
      <c r="Q900" s="32">
        <f>IF(特技天赋!F900&gt;0,INDEX(数值规划!$F$32:$F$63,(特技天赋!E900-1)*4+特技天赋!F900),E900)</f>
        <v>29</v>
      </c>
    </row>
    <row r="901" spans="1:17" ht="16.5" x14ac:dyDescent="0.2">
      <c r="A901" s="31">
        <v>898</v>
      </c>
      <c r="B901" s="31">
        <v>7</v>
      </c>
      <c r="C901" s="31">
        <v>3</v>
      </c>
      <c r="D901" s="31">
        <v>1</v>
      </c>
      <c r="E901" s="31">
        <v>4</v>
      </c>
      <c r="F901" s="31">
        <v>2</v>
      </c>
      <c r="G901" s="31" t="str">
        <f t="shared" ref="G901:G964" si="28">INDEX($T$4:$AI$4,B901)&amp;INDEX($T$5:$X$5,C901)&amp;"_"&amp;D901&amp;"线"&amp;E901&amp;"号天赋"&amp;IF(F901&gt;0,F901&amp;"级","解锁")</f>
        <v>射手座技能2_1线4号天赋2级</v>
      </c>
      <c r="H901" s="32">
        <f>INDEX(数值规划!$AH$33:$AK$42,(特技天赋!C901-1)*2+特技天赋!D901,特技天赋!E901)</f>
        <v>79</v>
      </c>
      <c r="I901" s="32">
        <f>INDEX(数值规划!$N$32:$Y$231,(((C901-1)*2+(D901-1))*4+(E901-1))*5+F901+1,(INDEX($T$3:$AI$3,B901)-1)*3+1)</f>
        <v>64</v>
      </c>
      <c r="J901" s="32">
        <f>INDEX(数值规划!$N$32:$Y$231,(((C901-1)*2+(D901-1))*4+(E901-1))*5+F901+1,(INDEX($T$3:$AI$3,B901)-1)*3+2)</f>
        <v>16</v>
      </c>
      <c r="K901" s="32">
        <f>INDEX(数值规划!$N$32:$Y$231,(((C901-1)*2+(D901-1))*4+(E901-1))*5+F901+1,(INDEX($T$3:$AI$3,B901)-1)*3+3)</f>
        <v>40</v>
      </c>
      <c r="L901" s="32">
        <f t="shared" ref="L901:L964" si="29">(E901-1)*2+D901</f>
        <v>7</v>
      </c>
      <c r="M901" s="32">
        <f>INDEX(数值规划!$AL$33:$AL$42,(特技天赋!C901-1)*2+特技天赋!D901)</f>
        <v>4</v>
      </c>
      <c r="N901" s="31">
        <v>43</v>
      </c>
      <c r="Q901" s="32">
        <f>IF(特技天赋!F901&gt;0,INDEX(数值规划!$F$32:$F$63,(特技天赋!E901-1)*4+特技天赋!F901),E901)</f>
        <v>43</v>
      </c>
    </row>
    <row r="902" spans="1:17" ht="16.5" x14ac:dyDescent="0.2">
      <c r="A902" s="31">
        <v>899</v>
      </c>
      <c r="B902" s="31">
        <v>7</v>
      </c>
      <c r="C902" s="31">
        <v>3</v>
      </c>
      <c r="D902" s="31">
        <v>1</v>
      </c>
      <c r="E902" s="31">
        <v>4</v>
      </c>
      <c r="F902" s="31">
        <v>3</v>
      </c>
      <c r="G902" s="31" t="str">
        <f t="shared" si="28"/>
        <v>射手座技能2_1线4号天赋3级</v>
      </c>
      <c r="H902" s="32">
        <f>INDEX(数值规划!$AH$33:$AK$42,(特技天赋!C902-1)*2+特技天赋!D902,特技天赋!E902)</f>
        <v>79</v>
      </c>
      <c r="I902" s="32">
        <f>INDEX(数值规划!$N$32:$Y$231,(((C902-1)*2+(D902-1))*4+(E902-1))*5+F902+1,(INDEX($T$3:$AI$3,B902)-1)*3+1)</f>
        <v>72</v>
      </c>
      <c r="J902" s="32">
        <f>INDEX(数值规划!$N$32:$Y$231,(((C902-1)*2+(D902-1))*4+(E902-1))*5+F902+1,(INDEX($T$3:$AI$3,B902)-1)*3+2)</f>
        <v>18</v>
      </c>
      <c r="K902" s="32">
        <f>INDEX(数值规划!$N$32:$Y$231,(((C902-1)*2+(D902-1))*4+(E902-1))*5+F902+1,(INDEX($T$3:$AI$3,B902)-1)*3+3)</f>
        <v>45</v>
      </c>
      <c r="L902" s="32">
        <f t="shared" si="29"/>
        <v>7</v>
      </c>
      <c r="M902" s="32">
        <f>INDEX(数值规划!$AL$33:$AL$42,(特技天赋!C902-1)*2+特技天赋!D902)</f>
        <v>4</v>
      </c>
      <c r="N902" s="31">
        <v>58</v>
      </c>
      <c r="Q902" s="32">
        <f>IF(特技天赋!F902&gt;0,INDEX(数值规划!$F$32:$F$63,(特技天赋!E902-1)*4+特技天赋!F902),E902)</f>
        <v>58</v>
      </c>
    </row>
    <row r="903" spans="1:17" ht="16.5" x14ac:dyDescent="0.2">
      <c r="A903" s="31">
        <v>900</v>
      </c>
      <c r="B903" s="31">
        <v>7</v>
      </c>
      <c r="C903" s="31">
        <v>3</v>
      </c>
      <c r="D903" s="31">
        <v>1</v>
      </c>
      <c r="E903" s="31">
        <v>4</v>
      </c>
      <c r="F903" s="31">
        <v>4</v>
      </c>
      <c r="G903" s="31" t="str">
        <f t="shared" si="28"/>
        <v>射手座技能2_1线4号天赋4级</v>
      </c>
      <c r="H903" s="32">
        <f>INDEX(数值规划!$AH$33:$AK$42,(特技天赋!C903-1)*2+特技天赋!D903,特技天赋!E903)</f>
        <v>79</v>
      </c>
      <c r="I903" s="32">
        <f>INDEX(数值规划!$N$32:$Y$231,(((C903-1)*2+(D903-1))*4+(E903-1))*5+F903+1,(INDEX($T$3:$AI$3,B903)-1)*3+1)</f>
        <v>80</v>
      </c>
      <c r="J903" s="32">
        <f>INDEX(数值规划!$N$32:$Y$231,(((C903-1)*2+(D903-1))*4+(E903-1))*5+F903+1,(INDEX($T$3:$AI$3,B903)-1)*3+2)</f>
        <v>20</v>
      </c>
      <c r="K903" s="32">
        <f>INDEX(数值规划!$N$32:$Y$231,(((C903-1)*2+(D903-1))*4+(E903-1))*5+F903+1,(INDEX($T$3:$AI$3,B903)-1)*3+3)</f>
        <v>50</v>
      </c>
      <c r="L903" s="32">
        <f t="shared" si="29"/>
        <v>7</v>
      </c>
      <c r="M903" s="32">
        <f>INDEX(数值规划!$AL$33:$AL$42,(特技天赋!C903-1)*2+特技天赋!D903)</f>
        <v>4</v>
      </c>
      <c r="N903" s="31">
        <v>87</v>
      </c>
      <c r="Q903" s="32">
        <f>IF(特技天赋!F903&gt;0,INDEX(数值规划!$F$32:$F$63,(特技天赋!E903-1)*4+特技天赋!F903),E903)</f>
        <v>87</v>
      </c>
    </row>
    <row r="904" spans="1:17" ht="16.5" x14ac:dyDescent="0.2">
      <c r="A904" s="31">
        <v>901</v>
      </c>
      <c r="B904" s="31">
        <v>7</v>
      </c>
      <c r="C904" s="31">
        <v>3</v>
      </c>
      <c r="D904" s="31">
        <v>2</v>
      </c>
      <c r="E904" s="31">
        <v>1</v>
      </c>
      <c r="F904" s="31">
        <v>0</v>
      </c>
      <c r="G904" s="31" t="str">
        <f t="shared" si="28"/>
        <v>射手座技能2_2线1号天赋解锁</v>
      </c>
      <c r="H904" s="32">
        <f>INDEX(数值规划!$AH$33:$AK$42,(特技天赋!C904-1)*2+特技天赋!D904,特技天赋!E904)</f>
        <v>29</v>
      </c>
      <c r="I904" s="32">
        <f>INDEX(数值规划!$N$32:$Y$231,(((C904-1)*2+(D904-1))*4+(E904-1))*5+F904+1,(INDEX($T$3:$AI$3,B904)-1)*3+1)</f>
        <v>0</v>
      </c>
      <c r="J904" s="32">
        <f>INDEX(数值规划!$N$32:$Y$231,(((C904-1)*2+(D904-1))*4+(E904-1))*5+F904+1,(INDEX($T$3:$AI$3,B904)-1)*3+2)</f>
        <v>20</v>
      </c>
      <c r="K904" s="32">
        <f>INDEX(数值规划!$N$32:$Y$231,(((C904-1)*2+(D904-1))*4+(E904-1))*5+F904+1,(INDEX($T$3:$AI$3,B904)-1)*3+3)</f>
        <v>10</v>
      </c>
      <c r="L904" s="32">
        <f t="shared" si="29"/>
        <v>2</v>
      </c>
      <c r="M904" s="32">
        <f>INDEX(数值规划!$AL$33:$AL$42,(特技天赋!C904-1)*2+特技天赋!D904)</f>
        <v>5</v>
      </c>
      <c r="N904" s="31">
        <v>1</v>
      </c>
      <c r="Q904" s="32">
        <f>IF(特技天赋!F904&gt;0,INDEX(数值规划!$F$32:$F$63,(特技天赋!E904-1)*4+特技天赋!F904),E904)</f>
        <v>1</v>
      </c>
    </row>
    <row r="905" spans="1:17" ht="16.5" x14ac:dyDescent="0.2">
      <c r="A905" s="31">
        <v>902</v>
      </c>
      <c r="B905" s="31">
        <v>7</v>
      </c>
      <c r="C905" s="31">
        <v>3</v>
      </c>
      <c r="D905" s="31">
        <v>2</v>
      </c>
      <c r="E905" s="31">
        <v>1</v>
      </c>
      <c r="F905" s="31">
        <v>1</v>
      </c>
      <c r="G905" s="31" t="str">
        <f t="shared" si="28"/>
        <v>射手座技能2_2线1号天赋1级</v>
      </c>
      <c r="H905" s="32">
        <f>INDEX(数值规划!$AH$33:$AK$42,(特技天赋!C905-1)*2+特技天赋!D905,特技天赋!E905)</f>
        <v>29</v>
      </c>
      <c r="I905" s="32">
        <f>INDEX(数值规划!$N$32:$Y$231,(((C905-1)*2+(D905-1))*4+(E905-1))*5+F905+1,(INDEX($T$3:$AI$3,B905)-1)*3+1)</f>
        <v>0</v>
      </c>
      <c r="J905" s="32">
        <f>INDEX(数值规划!$N$32:$Y$231,(((C905-1)*2+(D905-1))*4+(E905-1))*5+F905+1,(INDEX($T$3:$AI$3,B905)-1)*3+2)</f>
        <v>30</v>
      </c>
      <c r="K905" s="32">
        <f>INDEX(数值规划!$N$32:$Y$231,(((C905-1)*2+(D905-1))*4+(E905-1))*5+F905+1,(INDEX($T$3:$AI$3,B905)-1)*3+3)</f>
        <v>15</v>
      </c>
      <c r="L905" s="32">
        <f t="shared" si="29"/>
        <v>2</v>
      </c>
      <c r="M905" s="32">
        <f>INDEX(数值规划!$AL$33:$AL$42,(特技天赋!C905-1)*2+特技天赋!D905)</f>
        <v>5</v>
      </c>
      <c r="N905" s="31">
        <v>19</v>
      </c>
      <c r="Q905" s="32">
        <f>IF(特技天赋!F905&gt;0,INDEX(数值规划!$F$32:$F$63,(特技天赋!E905-1)*4+特技天赋!F905),E905)</f>
        <v>19</v>
      </c>
    </row>
    <row r="906" spans="1:17" ht="16.5" x14ac:dyDescent="0.2">
      <c r="A906" s="31">
        <v>903</v>
      </c>
      <c r="B906" s="31">
        <v>7</v>
      </c>
      <c r="C906" s="31">
        <v>3</v>
      </c>
      <c r="D906" s="31">
        <v>2</v>
      </c>
      <c r="E906" s="31">
        <v>1</v>
      </c>
      <c r="F906" s="31">
        <v>2</v>
      </c>
      <c r="G906" s="31" t="str">
        <f t="shared" si="28"/>
        <v>射手座技能2_2线1号天赋2级</v>
      </c>
      <c r="H906" s="32">
        <f>INDEX(数值规划!$AH$33:$AK$42,(特技天赋!C906-1)*2+特技天赋!D906,特技天赋!E906)</f>
        <v>29</v>
      </c>
      <c r="I906" s="32">
        <f>INDEX(数值规划!$N$32:$Y$231,(((C906-1)*2+(D906-1))*4+(E906-1))*5+F906+1,(INDEX($T$3:$AI$3,B906)-1)*3+1)</f>
        <v>0</v>
      </c>
      <c r="J906" s="32">
        <f>INDEX(数值规划!$N$32:$Y$231,(((C906-1)*2+(D906-1))*4+(E906-1))*5+F906+1,(INDEX($T$3:$AI$3,B906)-1)*3+2)</f>
        <v>40</v>
      </c>
      <c r="K906" s="32">
        <f>INDEX(数值规划!$N$32:$Y$231,(((C906-1)*2+(D906-1))*4+(E906-1))*5+F906+1,(INDEX($T$3:$AI$3,B906)-1)*3+3)</f>
        <v>20</v>
      </c>
      <c r="L906" s="32">
        <f t="shared" si="29"/>
        <v>2</v>
      </c>
      <c r="M906" s="32">
        <f>INDEX(数值规划!$AL$33:$AL$42,(特技天赋!C906-1)*2+特技天赋!D906)</f>
        <v>5</v>
      </c>
      <c r="N906" s="31">
        <v>29</v>
      </c>
      <c r="Q906" s="32">
        <f>IF(特技天赋!F906&gt;0,INDEX(数值规划!$F$32:$F$63,(特技天赋!E906-1)*4+特技天赋!F906),E906)</f>
        <v>29</v>
      </c>
    </row>
    <row r="907" spans="1:17" ht="16.5" x14ac:dyDescent="0.2">
      <c r="A907" s="31">
        <v>904</v>
      </c>
      <c r="B907" s="31">
        <v>7</v>
      </c>
      <c r="C907" s="31">
        <v>3</v>
      </c>
      <c r="D907" s="31">
        <v>2</v>
      </c>
      <c r="E907" s="31">
        <v>1</v>
      </c>
      <c r="F907" s="31">
        <v>3</v>
      </c>
      <c r="G907" s="31" t="str">
        <f t="shared" si="28"/>
        <v>射手座技能2_2线1号天赋3级</v>
      </c>
      <c r="H907" s="32">
        <f>INDEX(数值规划!$AH$33:$AK$42,(特技天赋!C907-1)*2+特技天赋!D907,特技天赋!E907)</f>
        <v>29</v>
      </c>
      <c r="I907" s="32">
        <f>INDEX(数值规划!$N$32:$Y$231,(((C907-1)*2+(D907-1))*4+(E907-1))*5+F907+1,(INDEX($T$3:$AI$3,B907)-1)*3+1)</f>
        <v>0</v>
      </c>
      <c r="J907" s="32">
        <f>INDEX(数值规划!$N$32:$Y$231,(((C907-1)*2+(D907-1))*4+(E907-1))*5+F907+1,(INDEX($T$3:$AI$3,B907)-1)*3+2)</f>
        <v>50</v>
      </c>
      <c r="K907" s="32">
        <f>INDEX(数值规划!$N$32:$Y$231,(((C907-1)*2+(D907-1))*4+(E907-1))*5+F907+1,(INDEX($T$3:$AI$3,B907)-1)*3+3)</f>
        <v>25</v>
      </c>
      <c r="L907" s="32">
        <f t="shared" si="29"/>
        <v>2</v>
      </c>
      <c r="M907" s="32">
        <f>INDEX(数值规划!$AL$33:$AL$42,(特技天赋!C907-1)*2+特技天赋!D907)</f>
        <v>5</v>
      </c>
      <c r="N907" s="31">
        <v>38</v>
      </c>
      <c r="Q907" s="32">
        <f>IF(特技天赋!F907&gt;0,INDEX(数值规划!$F$32:$F$63,(特技天赋!E907-1)*4+特技天赋!F907),E907)</f>
        <v>38</v>
      </c>
    </row>
    <row r="908" spans="1:17" ht="16.5" x14ac:dyDescent="0.2">
      <c r="A908" s="31">
        <v>905</v>
      </c>
      <c r="B908" s="31">
        <v>7</v>
      </c>
      <c r="C908" s="31">
        <v>3</v>
      </c>
      <c r="D908" s="31">
        <v>2</v>
      </c>
      <c r="E908" s="31">
        <v>1</v>
      </c>
      <c r="F908" s="31">
        <v>4</v>
      </c>
      <c r="G908" s="31" t="str">
        <f t="shared" si="28"/>
        <v>射手座技能2_2线1号天赋4级</v>
      </c>
      <c r="H908" s="32">
        <f>INDEX(数值规划!$AH$33:$AK$42,(特技天赋!C908-1)*2+特技天赋!D908,特技天赋!E908)</f>
        <v>29</v>
      </c>
      <c r="I908" s="32">
        <f>INDEX(数值规划!$N$32:$Y$231,(((C908-1)*2+(D908-1))*4+(E908-1))*5+F908+1,(INDEX($T$3:$AI$3,B908)-1)*3+1)</f>
        <v>0</v>
      </c>
      <c r="J908" s="32">
        <f>INDEX(数值规划!$N$32:$Y$231,(((C908-1)*2+(D908-1))*4+(E908-1))*5+F908+1,(INDEX($T$3:$AI$3,B908)-1)*3+2)</f>
        <v>60</v>
      </c>
      <c r="K908" s="32">
        <f>INDEX(数值规划!$N$32:$Y$231,(((C908-1)*2+(D908-1))*4+(E908-1))*5+F908+1,(INDEX($T$3:$AI$3,B908)-1)*3+3)</f>
        <v>30</v>
      </c>
      <c r="L908" s="32">
        <f t="shared" si="29"/>
        <v>2</v>
      </c>
      <c r="M908" s="32">
        <f>INDEX(数值规划!$AL$33:$AL$42,(特技天赋!C908-1)*2+特技天赋!D908)</f>
        <v>5</v>
      </c>
      <c r="N908" s="31">
        <v>58</v>
      </c>
      <c r="Q908" s="32">
        <f>IF(特技天赋!F908&gt;0,INDEX(数值规划!$F$32:$F$63,(特技天赋!E908-1)*4+特技天赋!F908),E908)</f>
        <v>58</v>
      </c>
    </row>
    <row r="909" spans="1:17" ht="16.5" x14ac:dyDescent="0.2">
      <c r="A909" s="31">
        <v>906</v>
      </c>
      <c r="B909" s="31">
        <v>7</v>
      </c>
      <c r="C909" s="31">
        <v>3</v>
      </c>
      <c r="D909" s="31">
        <v>2</v>
      </c>
      <c r="E909" s="31">
        <v>2</v>
      </c>
      <c r="F909" s="31">
        <v>0</v>
      </c>
      <c r="G909" s="31" t="str">
        <f t="shared" si="28"/>
        <v>射手座技能2_2线2号天赋解锁</v>
      </c>
      <c r="H909" s="32">
        <f>INDEX(数值规划!$AH$33:$AK$42,(特技天赋!C909-1)*2+特技天赋!D909,特技天赋!E909)</f>
        <v>49</v>
      </c>
      <c r="I909" s="32">
        <f>INDEX(数值规划!$N$32:$Y$231,(((C909-1)*2+(D909-1))*4+(E909-1))*5+F909+1,(INDEX($T$3:$AI$3,B909)-1)*3+1)</f>
        <v>0</v>
      </c>
      <c r="J909" s="32">
        <f>INDEX(数值规划!$N$32:$Y$231,(((C909-1)*2+(D909-1))*4+(E909-1))*5+F909+1,(INDEX($T$3:$AI$3,B909)-1)*3+2)</f>
        <v>30</v>
      </c>
      <c r="K909" s="32">
        <f>INDEX(数值规划!$N$32:$Y$231,(((C909-1)*2+(D909-1))*4+(E909-1))*5+F909+1,(INDEX($T$3:$AI$3,B909)-1)*3+3)</f>
        <v>15</v>
      </c>
      <c r="L909" s="32">
        <f t="shared" si="29"/>
        <v>4</v>
      </c>
      <c r="M909" s="32">
        <f>INDEX(数值规划!$AL$33:$AL$42,(特技天赋!C909-1)*2+特技天赋!D909)</f>
        <v>5</v>
      </c>
      <c r="N909" s="31">
        <v>2</v>
      </c>
      <c r="Q909" s="32">
        <f>IF(特技天赋!F909&gt;0,INDEX(数值规划!$F$32:$F$63,(特技天赋!E909-1)*4+特技天赋!F909),E909)</f>
        <v>2</v>
      </c>
    </row>
    <row r="910" spans="1:17" ht="16.5" x14ac:dyDescent="0.2">
      <c r="A910" s="31">
        <v>907</v>
      </c>
      <c r="B910" s="31">
        <v>7</v>
      </c>
      <c r="C910" s="31">
        <v>3</v>
      </c>
      <c r="D910" s="31">
        <v>2</v>
      </c>
      <c r="E910" s="31">
        <v>2</v>
      </c>
      <c r="F910" s="31">
        <v>1</v>
      </c>
      <c r="G910" s="31" t="str">
        <f t="shared" si="28"/>
        <v>射手座技能2_2线2号天赋1级</v>
      </c>
      <c r="H910" s="32">
        <f>INDEX(数值规划!$AH$33:$AK$42,(特技天赋!C910-1)*2+特技天赋!D910,特技天赋!E910)</f>
        <v>49</v>
      </c>
      <c r="I910" s="32">
        <f>INDEX(数值规划!$N$32:$Y$231,(((C910-1)*2+(D910-1))*4+(E910-1))*5+F910+1,(INDEX($T$3:$AI$3,B910)-1)*3+1)</f>
        <v>0</v>
      </c>
      <c r="J910" s="32">
        <f>INDEX(数值规划!$N$32:$Y$231,(((C910-1)*2+(D910-1))*4+(E910-1))*5+F910+1,(INDEX($T$3:$AI$3,B910)-1)*3+2)</f>
        <v>40</v>
      </c>
      <c r="K910" s="32">
        <f>INDEX(数值规划!$N$32:$Y$231,(((C910-1)*2+(D910-1))*4+(E910-1))*5+F910+1,(INDEX($T$3:$AI$3,B910)-1)*3+3)</f>
        <v>20</v>
      </c>
      <c r="L910" s="32">
        <f t="shared" si="29"/>
        <v>4</v>
      </c>
      <c r="M910" s="32">
        <f>INDEX(数值规划!$AL$33:$AL$42,(特技天赋!C910-1)*2+特技天赋!D910)</f>
        <v>5</v>
      </c>
      <c r="N910" s="31">
        <v>24</v>
      </c>
      <c r="Q910" s="32">
        <f>IF(特技天赋!F910&gt;0,INDEX(数值规划!$F$32:$F$63,(特技天赋!E910-1)*4+特技天赋!F910),E910)</f>
        <v>24</v>
      </c>
    </row>
    <row r="911" spans="1:17" ht="16.5" x14ac:dyDescent="0.2">
      <c r="A911" s="31">
        <v>908</v>
      </c>
      <c r="B911" s="31">
        <v>7</v>
      </c>
      <c r="C911" s="31">
        <v>3</v>
      </c>
      <c r="D911" s="31">
        <v>2</v>
      </c>
      <c r="E911" s="31">
        <v>2</v>
      </c>
      <c r="F911" s="31">
        <v>2</v>
      </c>
      <c r="G911" s="31" t="str">
        <f t="shared" si="28"/>
        <v>射手座技能2_2线2号天赋2级</v>
      </c>
      <c r="H911" s="32">
        <f>INDEX(数值规划!$AH$33:$AK$42,(特技天赋!C911-1)*2+特技天赋!D911,特技天赋!E911)</f>
        <v>49</v>
      </c>
      <c r="I911" s="32">
        <f>INDEX(数值规划!$N$32:$Y$231,(((C911-1)*2+(D911-1))*4+(E911-1))*5+F911+1,(INDEX($T$3:$AI$3,B911)-1)*3+1)</f>
        <v>0</v>
      </c>
      <c r="J911" s="32">
        <f>INDEX(数值规划!$N$32:$Y$231,(((C911-1)*2+(D911-1))*4+(E911-1))*5+F911+1,(INDEX($T$3:$AI$3,B911)-1)*3+2)</f>
        <v>50</v>
      </c>
      <c r="K911" s="32">
        <f>INDEX(数值规划!$N$32:$Y$231,(((C911-1)*2+(D911-1))*4+(E911-1))*5+F911+1,(INDEX($T$3:$AI$3,B911)-1)*3+3)</f>
        <v>25</v>
      </c>
      <c r="L911" s="32">
        <f t="shared" si="29"/>
        <v>4</v>
      </c>
      <c r="M911" s="32">
        <f>INDEX(数值规划!$AL$33:$AL$42,(特技天赋!C911-1)*2+特技天赋!D911)</f>
        <v>5</v>
      </c>
      <c r="N911" s="31">
        <v>36</v>
      </c>
      <c r="Q911" s="32">
        <f>IF(特技天赋!F911&gt;0,INDEX(数值规划!$F$32:$F$63,(特技天赋!E911-1)*4+特技天赋!F911),E911)</f>
        <v>36</v>
      </c>
    </row>
    <row r="912" spans="1:17" ht="16.5" x14ac:dyDescent="0.2">
      <c r="A912" s="31">
        <v>909</v>
      </c>
      <c r="B912" s="31">
        <v>7</v>
      </c>
      <c r="C912" s="31">
        <v>3</v>
      </c>
      <c r="D912" s="31">
        <v>2</v>
      </c>
      <c r="E912" s="31">
        <v>2</v>
      </c>
      <c r="F912" s="31">
        <v>3</v>
      </c>
      <c r="G912" s="31" t="str">
        <f t="shared" si="28"/>
        <v>射手座技能2_2线2号天赋3级</v>
      </c>
      <c r="H912" s="32">
        <f>INDEX(数值规划!$AH$33:$AK$42,(特技天赋!C912-1)*2+特技天赋!D912,特技天赋!E912)</f>
        <v>49</v>
      </c>
      <c r="I912" s="32">
        <f>INDEX(数值规划!$N$32:$Y$231,(((C912-1)*2+(D912-1))*4+(E912-1))*5+F912+1,(INDEX($T$3:$AI$3,B912)-1)*3+1)</f>
        <v>0</v>
      </c>
      <c r="J912" s="32">
        <f>INDEX(数值规划!$N$32:$Y$231,(((C912-1)*2+(D912-1))*4+(E912-1))*5+F912+1,(INDEX($T$3:$AI$3,B912)-1)*3+2)</f>
        <v>60</v>
      </c>
      <c r="K912" s="32">
        <f>INDEX(数值规划!$N$32:$Y$231,(((C912-1)*2+(D912-1))*4+(E912-1))*5+F912+1,(INDEX($T$3:$AI$3,B912)-1)*3+3)</f>
        <v>30</v>
      </c>
      <c r="L912" s="32">
        <f t="shared" si="29"/>
        <v>4</v>
      </c>
      <c r="M912" s="32">
        <f>INDEX(数值规划!$AL$33:$AL$42,(特技天赋!C912-1)*2+特技天赋!D912)</f>
        <v>5</v>
      </c>
      <c r="N912" s="31">
        <v>48</v>
      </c>
      <c r="Q912" s="32">
        <f>IF(特技天赋!F912&gt;0,INDEX(数值规划!$F$32:$F$63,(特技天赋!E912-1)*4+特技天赋!F912),E912)</f>
        <v>48</v>
      </c>
    </row>
    <row r="913" spans="1:17" ht="16.5" x14ac:dyDescent="0.2">
      <c r="A913" s="31">
        <v>910</v>
      </c>
      <c r="B913" s="31">
        <v>7</v>
      </c>
      <c r="C913" s="31">
        <v>3</v>
      </c>
      <c r="D913" s="31">
        <v>2</v>
      </c>
      <c r="E913" s="31">
        <v>2</v>
      </c>
      <c r="F913" s="31">
        <v>4</v>
      </c>
      <c r="G913" s="31" t="str">
        <f t="shared" si="28"/>
        <v>射手座技能2_2线2号天赋4级</v>
      </c>
      <c r="H913" s="32">
        <f>INDEX(数值规划!$AH$33:$AK$42,(特技天赋!C913-1)*2+特技天赋!D913,特技天赋!E913)</f>
        <v>49</v>
      </c>
      <c r="I913" s="32">
        <f>INDEX(数值规划!$N$32:$Y$231,(((C913-1)*2+(D913-1))*4+(E913-1))*5+F913+1,(INDEX($T$3:$AI$3,B913)-1)*3+1)</f>
        <v>0</v>
      </c>
      <c r="J913" s="32">
        <f>INDEX(数值规划!$N$32:$Y$231,(((C913-1)*2+(D913-1))*4+(E913-1))*5+F913+1,(INDEX($T$3:$AI$3,B913)-1)*3+2)</f>
        <v>70</v>
      </c>
      <c r="K913" s="32">
        <f>INDEX(数值规划!$N$32:$Y$231,(((C913-1)*2+(D913-1))*4+(E913-1))*5+F913+1,(INDEX($T$3:$AI$3,B913)-1)*3+3)</f>
        <v>35</v>
      </c>
      <c r="L913" s="32">
        <f t="shared" si="29"/>
        <v>4</v>
      </c>
      <c r="M913" s="32">
        <f>INDEX(数值规划!$AL$33:$AL$42,(特技天赋!C913-1)*2+特技天赋!D913)</f>
        <v>5</v>
      </c>
      <c r="N913" s="31">
        <v>72</v>
      </c>
      <c r="Q913" s="32">
        <f>IF(特技天赋!F913&gt;0,INDEX(数值规划!$F$32:$F$63,(特技天赋!E913-1)*4+特技天赋!F913),E913)</f>
        <v>72</v>
      </c>
    </row>
    <row r="914" spans="1:17" ht="16.5" x14ac:dyDescent="0.2">
      <c r="A914" s="31">
        <v>911</v>
      </c>
      <c r="B914" s="31">
        <v>7</v>
      </c>
      <c r="C914" s="31">
        <v>3</v>
      </c>
      <c r="D914" s="31">
        <v>2</v>
      </c>
      <c r="E914" s="31">
        <v>3</v>
      </c>
      <c r="F914" s="31">
        <v>0</v>
      </c>
      <c r="G914" s="31" t="str">
        <f t="shared" si="28"/>
        <v>射手座技能2_2线3号天赋解锁</v>
      </c>
      <c r="H914" s="32">
        <f>INDEX(数值规划!$AH$33:$AK$42,(特技天赋!C914-1)*2+特技天赋!D914,特技天赋!E914)</f>
        <v>69</v>
      </c>
      <c r="I914" s="32">
        <f>INDEX(数值规划!$N$32:$Y$231,(((C914-1)*2+(D914-1))*4+(E914-1))*5+F914+1,(INDEX($T$3:$AI$3,B914)-1)*3+1)</f>
        <v>0</v>
      </c>
      <c r="J914" s="32">
        <f>INDEX(数值规划!$N$32:$Y$231,(((C914-1)*2+(D914-1))*4+(E914-1))*5+F914+1,(INDEX($T$3:$AI$3,B914)-1)*3+2)</f>
        <v>45</v>
      </c>
      <c r="K914" s="32">
        <f>INDEX(数值规划!$N$32:$Y$231,(((C914-1)*2+(D914-1))*4+(E914-1))*5+F914+1,(INDEX($T$3:$AI$3,B914)-1)*3+3)</f>
        <v>23</v>
      </c>
      <c r="L914" s="32">
        <f t="shared" si="29"/>
        <v>6</v>
      </c>
      <c r="M914" s="32">
        <f>INDEX(数值规划!$AL$33:$AL$42,(特技天赋!C914-1)*2+特技天赋!D914)</f>
        <v>5</v>
      </c>
      <c r="N914" s="31">
        <v>3</v>
      </c>
      <c r="Q914" s="32">
        <f>IF(特技天赋!F914&gt;0,INDEX(数值规划!$F$32:$F$63,(特技天赋!E914-1)*4+特技天赋!F914),E914)</f>
        <v>3</v>
      </c>
    </row>
    <row r="915" spans="1:17" ht="16.5" x14ac:dyDescent="0.2">
      <c r="A915" s="31">
        <v>912</v>
      </c>
      <c r="B915" s="31">
        <v>7</v>
      </c>
      <c r="C915" s="31">
        <v>3</v>
      </c>
      <c r="D915" s="31">
        <v>2</v>
      </c>
      <c r="E915" s="31">
        <v>3</v>
      </c>
      <c r="F915" s="31">
        <v>1</v>
      </c>
      <c r="G915" s="31" t="str">
        <f t="shared" si="28"/>
        <v>射手座技能2_2线3号天赋1级</v>
      </c>
      <c r="H915" s="32">
        <f>INDEX(数值规划!$AH$33:$AK$42,(特技天赋!C915-1)*2+特技天赋!D915,特技天赋!E915)</f>
        <v>69</v>
      </c>
      <c r="I915" s="32">
        <f>INDEX(数值规划!$N$32:$Y$231,(((C915-1)*2+(D915-1))*4+(E915-1))*5+F915+1,(INDEX($T$3:$AI$3,B915)-1)*3+1)</f>
        <v>0</v>
      </c>
      <c r="J915" s="32">
        <f>INDEX(数值规划!$N$32:$Y$231,(((C915-1)*2+(D915-1))*4+(E915-1))*5+F915+1,(INDEX($T$3:$AI$3,B915)-1)*3+2)</f>
        <v>55</v>
      </c>
      <c r="K915" s="32">
        <f>INDEX(数值规划!$N$32:$Y$231,(((C915-1)*2+(D915-1))*4+(E915-1))*5+F915+1,(INDEX($T$3:$AI$3,B915)-1)*3+3)</f>
        <v>28</v>
      </c>
      <c r="L915" s="32">
        <f t="shared" si="29"/>
        <v>6</v>
      </c>
      <c r="M915" s="32">
        <f>INDEX(数值规划!$AL$33:$AL$42,(特技天赋!C915-1)*2+特技天赋!D915)</f>
        <v>5</v>
      </c>
      <c r="N915" s="31">
        <v>29</v>
      </c>
      <c r="Q915" s="32">
        <f>IF(特技天赋!F915&gt;0,INDEX(数值规划!$F$32:$F$63,(特技天赋!E915-1)*4+特技天赋!F915),E915)</f>
        <v>29</v>
      </c>
    </row>
    <row r="916" spans="1:17" ht="16.5" x14ac:dyDescent="0.2">
      <c r="A916" s="31">
        <v>913</v>
      </c>
      <c r="B916" s="31">
        <v>7</v>
      </c>
      <c r="C916" s="31">
        <v>3</v>
      </c>
      <c r="D916" s="31">
        <v>2</v>
      </c>
      <c r="E916" s="31">
        <v>3</v>
      </c>
      <c r="F916" s="31">
        <v>2</v>
      </c>
      <c r="G916" s="31" t="str">
        <f t="shared" si="28"/>
        <v>射手座技能2_2线3号天赋2级</v>
      </c>
      <c r="H916" s="32">
        <f>INDEX(数值规划!$AH$33:$AK$42,(特技天赋!C916-1)*2+特技天赋!D916,特技天赋!E916)</f>
        <v>69</v>
      </c>
      <c r="I916" s="32">
        <f>INDEX(数值规划!$N$32:$Y$231,(((C916-1)*2+(D916-1))*4+(E916-1))*5+F916+1,(INDEX($T$3:$AI$3,B916)-1)*3+1)</f>
        <v>0</v>
      </c>
      <c r="J916" s="32">
        <f>INDEX(数值规划!$N$32:$Y$231,(((C916-1)*2+(D916-1))*4+(E916-1))*5+F916+1,(INDEX($T$3:$AI$3,B916)-1)*3+2)</f>
        <v>65</v>
      </c>
      <c r="K916" s="32">
        <f>INDEX(数值规划!$N$32:$Y$231,(((C916-1)*2+(D916-1))*4+(E916-1))*5+F916+1,(INDEX($T$3:$AI$3,B916)-1)*3+3)</f>
        <v>33</v>
      </c>
      <c r="L916" s="32">
        <f t="shared" si="29"/>
        <v>6</v>
      </c>
      <c r="M916" s="32">
        <f>INDEX(数值规划!$AL$33:$AL$42,(特技天赋!C916-1)*2+特技天赋!D916)</f>
        <v>5</v>
      </c>
      <c r="N916" s="31">
        <v>43</v>
      </c>
      <c r="Q916" s="32">
        <f>IF(特技天赋!F916&gt;0,INDEX(数值规划!$F$32:$F$63,(特技天赋!E916-1)*4+特技天赋!F916),E916)</f>
        <v>43</v>
      </c>
    </row>
    <row r="917" spans="1:17" ht="16.5" x14ac:dyDescent="0.2">
      <c r="A917" s="31">
        <v>914</v>
      </c>
      <c r="B917" s="31">
        <v>7</v>
      </c>
      <c r="C917" s="31">
        <v>3</v>
      </c>
      <c r="D917" s="31">
        <v>2</v>
      </c>
      <c r="E917" s="31">
        <v>3</v>
      </c>
      <c r="F917" s="31">
        <v>3</v>
      </c>
      <c r="G917" s="31" t="str">
        <f t="shared" si="28"/>
        <v>射手座技能2_2线3号天赋3级</v>
      </c>
      <c r="H917" s="32">
        <f>INDEX(数值规划!$AH$33:$AK$42,(特技天赋!C917-1)*2+特技天赋!D917,特技天赋!E917)</f>
        <v>69</v>
      </c>
      <c r="I917" s="32">
        <f>INDEX(数值规划!$N$32:$Y$231,(((C917-1)*2+(D917-1))*4+(E917-1))*5+F917+1,(INDEX($T$3:$AI$3,B917)-1)*3+1)</f>
        <v>0</v>
      </c>
      <c r="J917" s="32">
        <f>INDEX(数值规划!$N$32:$Y$231,(((C917-1)*2+(D917-1))*4+(E917-1))*5+F917+1,(INDEX($T$3:$AI$3,B917)-1)*3+2)</f>
        <v>75</v>
      </c>
      <c r="K917" s="32">
        <f>INDEX(数值规划!$N$32:$Y$231,(((C917-1)*2+(D917-1))*4+(E917-1))*5+F917+1,(INDEX($T$3:$AI$3,B917)-1)*3+3)</f>
        <v>38</v>
      </c>
      <c r="L917" s="32">
        <f t="shared" si="29"/>
        <v>6</v>
      </c>
      <c r="M917" s="32">
        <f>INDEX(数值规划!$AL$33:$AL$42,(特技天赋!C917-1)*2+特技天赋!D917)</f>
        <v>5</v>
      </c>
      <c r="N917" s="31">
        <v>58</v>
      </c>
      <c r="Q917" s="32">
        <f>IF(特技天赋!F917&gt;0,INDEX(数值规划!$F$32:$F$63,(特技天赋!E917-1)*4+特技天赋!F917),E917)</f>
        <v>58</v>
      </c>
    </row>
    <row r="918" spans="1:17" ht="16.5" x14ac:dyDescent="0.2">
      <c r="A918" s="31">
        <v>915</v>
      </c>
      <c r="B918" s="31">
        <v>7</v>
      </c>
      <c r="C918" s="31">
        <v>3</v>
      </c>
      <c r="D918" s="31">
        <v>2</v>
      </c>
      <c r="E918" s="31">
        <v>3</v>
      </c>
      <c r="F918" s="31">
        <v>4</v>
      </c>
      <c r="G918" s="31" t="str">
        <f t="shared" si="28"/>
        <v>射手座技能2_2线3号天赋4级</v>
      </c>
      <c r="H918" s="32">
        <f>INDEX(数值规划!$AH$33:$AK$42,(特技天赋!C918-1)*2+特技天赋!D918,特技天赋!E918)</f>
        <v>69</v>
      </c>
      <c r="I918" s="32">
        <f>INDEX(数值规划!$N$32:$Y$231,(((C918-1)*2+(D918-1))*4+(E918-1))*5+F918+1,(INDEX($T$3:$AI$3,B918)-1)*3+1)</f>
        <v>0</v>
      </c>
      <c r="J918" s="32">
        <f>INDEX(数值规划!$N$32:$Y$231,(((C918-1)*2+(D918-1))*4+(E918-1))*5+F918+1,(INDEX($T$3:$AI$3,B918)-1)*3+2)</f>
        <v>85</v>
      </c>
      <c r="K918" s="32">
        <f>INDEX(数值规划!$N$32:$Y$231,(((C918-1)*2+(D918-1))*4+(E918-1))*5+F918+1,(INDEX($T$3:$AI$3,B918)-1)*3+3)</f>
        <v>43</v>
      </c>
      <c r="L918" s="32">
        <f t="shared" si="29"/>
        <v>6</v>
      </c>
      <c r="M918" s="32">
        <f>INDEX(数值规划!$AL$33:$AL$42,(特技天赋!C918-1)*2+特技天赋!D918)</f>
        <v>5</v>
      </c>
      <c r="N918" s="31">
        <v>87</v>
      </c>
      <c r="Q918" s="32">
        <f>IF(特技天赋!F918&gt;0,INDEX(数值规划!$F$32:$F$63,(特技天赋!E918-1)*4+特技天赋!F918),E918)</f>
        <v>87</v>
      </c>
    </row>
    <row r="919" spans="1:17" ht="16.5" x14ac:dyDescent="0.2">
      <c r="A919" s="31">
        <v>916</v>
      </c>
      <c r="B919" s="31">
        <v>7</v>
      </c>
      <c r="C919" s="31">
        <v>3</v>
      </c>
      <c r="D919" s="31">
        <v>2</v>
      </c>
      <c r="E919" s="31">
        <v>4</v>
      </c>
      <c r="F919" s="31">
        <v>0</v>
      </c>
      <c r="G919" s="31" t="str">
        <f t="shared" si="28"/>
        <v>射手座技能2_2线4号天赋解锁</v>
      </c>
      <c r="H919" s="32">
        <f>INDEX(数值规划!$AH$33:$AK$42,(特技天赋!C919-1)*2+特技天赋!D919,特技天赋!E919)</f>
        <v>89</v>
      </c>
      <c r="I919" s="32">
        <f>INDEX(数值规划!$N$32:$Y$231,(((C919-1)*2+(D919-1))*4+(E919-1))*5+F919+1,(INDEX($T$3:$AI$3,B919)-1)*3+1)</f>
        <v>0</v>
      </c>
      <c r="J919" s="32">
        <f>INDEX(数值规划!$N$32:$Y$231,(((C919-1)*2+(D919-1))*4+(E919-1))*5+F919+1,(INDEX($T$3:$AI$3,B919)-1)*3+2)</f>
        <v>60</v>
      </c>
      <c r="K919" s="32">
        <f>INDEX(数值规划!$N$32:$Y$231,(((C919-1)*2+(D919-1))*4+(E919-1))*5+F919+1,(INDEX($T$3:$AI$3,B919)-1)*3+3)</f>
        <v>30</v>
      </c>
      <c r="L919" s="32">
        <f t="shared" si="29"/>
        <v>8</v>
      </c>
      <c r="M919" s="32">
        <f>INDEX(数值规划!$AL$33:$AL$42,(特技天赋!C919-1)*2+特技天赋!D919)</f>
        <v>5</v>
      </c>
      <c r="N919" s="31">
        <v>4</v>
      </c>
      <c r="Q919" s="32">
        <f>IF(特技天赋!F919&gt;0,INDEX(数值规划!$F$32:$F$63,(特技天赋!E919-1)*4+特技天赋!F919),E919)</f>
        <v>4</v>
      </c>
    </row>
    <row r="920" spans="1:17" ht="16.5" x14ac:dyDescent="0.2">
      <c r="A920" s="31">
        <v>917</v>
      </c>
      <c r="B920" s="31">
        <v>7</v>
      </c>
      <c r="C920" s="31">
        <v>3</v>
      </c>
      <c r="D920" s="31">
        <v>2</v>
      </c>
      <c r="E920" s="31">
        <v>4</v>
      </c>
      <c r="F920" s="31">
        <v>1</v>
      </c>
      <c r="G920" s="31" t="str">
        <f t="shared" si="28"/>
        <v>射手座技能2_2线4号天赋1级</v>
      </c>
      <c r="H920" s="32">
        <f>INDEX(数值规划!$AH$33:$AK$42,(特技天赋!C920-1)*2+特技天赋!D920,特技天赋!E920)</f>
        <v>89</v>
      </c>
      <c r="I920" s="32">
        <f>INDEX(数值规划!$N$32:$Y$231,(((C920-1)*2+(D920-1))*4+(E920-1))*5+F920+1,(INDEX($T$3:$AI$3,B920)-1)*3+1)</f>
        <v>0</v>
      </c>
      <c r="J920" s="32">
        <f>INDEX(数值规划!$N$32:$Y$231,(((C920-1)*2+(D920-1))*4+(E920-1))*5+F920+1,(INDEX($T$3:$AI$3,B920)-1)*3+2)</f>
        <v>70</v>
      </c>
      <c r="K920" s="32">
        <f>INDEX(数值规划!$N$32:$Y$231,(((C920-1)*2+(D920-1))*4+(E920-1))*5+F920+1,(INDEX($T$3:$AI$3,B920)-1)*3+3)</f>
        <v>35</v>
      </c>
      <c r="L920" s="32">
        <f t="shared" si="29"/>
        <v>8</v>
      </c>
      <c r="M920" s="32">
        <f>INDEX(数值规划!$AL$33:$AL$42,(特技天赋!C920-1)*2+特技天赋!D920)</f>
        <v>5</v>
      </c>
      <c r="N920" s="31">
        <v>29</v>
      </c>
      <c r="Q920" s="32">
        <f>IF(特技天赋!F920&gt;0,INDEX(数值规划!$F$32:$F$63,(特技天赋!E920-1)*4+特技天赋!F920),E920)</f>
        <v>29</v>
      </c>
    </row>
    <row r="921" spans="1:17" ht="16.5" x14ac:dyDescent="0.2">
      <c r="A921" s="31">
        <v>918</v>
      </c>
      <c r="B921" s="31">
        <v>7</v>
      </c>
      <c r="C921" s="31">
        <v>3</v>
      </c>
      <c r="D921" s="31">
        <v>2</v>
      </c>
      <c r="E921" s="31">
        <v>4</v>
      </c>
      <c r="F921" s="31">
        <v>2</v>
      </c>
      <c r="G921" s="31" t="str">
        <f t="shared" si="28"/>
        <v>射手座技能2_2线4号天赋2级</v>
      </c>
      <c r="H921" s="32">
        <f>INDEX(数值规划!$AH$33:$AK$42,(特技天赋!C921-1)*2+特技天赋!D921,特技天赋!E921)</f>
        <v>89</v>
      </c>
      <c r="I921" s="32">
        <f>INDEX(数值规划!$N$32:$Y$231,(((C921-1)*2+(D921-1))*4+(E921-1))*5+F921+1,(INDEX($T$3:$AI$3,B921)-1)*3+1)</f>
        <v>0</v>
      </c>
      <c r="J921" s="32">
        <f>INDEX(数值规划!$N$32:$Y$231,(((C921-1)*2+(D921-1))*4+(E921-1))*5+F921+1,(INDEX($T$3:$AI$3,B921)-1)*3+2)</f>
        <v>80</v>
      </c>
      <c r="K921" s="32">
        <f>INDEX(数值规划!$N$32:$Y$231,(((C921-1)*2+(D921-1))*4+(E921-1))*5+F921+1,(INDEX($T$3:$AI$3,B921)-1)*3+3)</f>
        <v>40</v>
      </c>
      <c r="L921" s="32">
        <f t="shared" si="29"/>
        <v>8</v>
      </c>
      <c r="M921" s="32">
        <f>INDEX(数值规划!$AL$33:$AL$42,(特技天赋!C921-1)*2+特技天赋!D921)</f>
        <v>5</v>
      </c>
      <c r="N921" s="31">
        <v>43</v>
      </c>
      <c r="Q921" s="32">
        <f>IF(特技天赋!F921&gt;0,INDEX(数值规划!$F$32:$F$63,(特技天赋!E921-1)*4+特技天赋!F921),E921)</f>
        <v>43</v>
      </c>
    </row>
    <row r="922" spans="1:17" ht="16.5" x14ac:dyDescent="0.2">
      <c r="A922" s="31">
        <v>919</v>
      </c>
      <c r="B922" s="31">
        <v>7</v>
      </c>
      <c r="C922" s="31">
        <v>3</v>
      </c>
      <c r="D922" s="31">
        <v>2</v>
      </c>
      <c r="E922" s="31">
        <v>4</v>
      </c>
      <c r="F922" s="31">
        <v>3</v>
      </c>
      <c r="G922" s="31" t="str">
        <f t="shared" si="28"/>
        <v>射手座技能2_2线4号天赋3级</v>
      </c>
      <c r="H922" s="32">
        <f>INDEX(数值规划!$AH$33:$AK$42,(特技天赋!C922-1)*2+特技天赋!D922,特技天赋!E922)</f>
        <v>89</v>
      </c>
      <c r="I922" s="32">
        <f>INDEX(数值规划!$N$32:$Y$231,(((C922-1)*2+(D922-1))*4+(E922-1))*5+F922+1,(INDEX($T$3:$AI$3,B922)-1)*3+1)</f>
        <v>0</v>
      </c>
      <c r="J922" s="32">
        <f>INDEX(数值规划!$N$32:$Y$231,(((C922-1)*2+(D922-1))*4+(E922-1))*5+F922+1,(INDEX($T$3:$AI$3,B922)-1)*3+2)</f>
        <v>90</v>
      </c>
      <c r="K922" s="32">
        <f>INDEX(数值规划!$N$32:$Y$231,(((C922-1)*2+(D922-1))*4+(E922-1))*5+F922+1,(INDEX($T$3:$AI$3,B922)-1)*3+3)</f>
        <v>45</v>
      </c>
      <c r="L922" s="32">
        <f t="shared" si="29"/>
        <v>8</v>
      </c>
      <c r="M922" s="32">
        <f>INDEX(数值规划!$AL$33:$AL$42,(特技天赋!C922-1)*2+特技天赋!D922)</f>
        <v>5</v>
      </c>
      <c r="N922" s="31">
        <v>58</v>
      </c>
      <c r="Q922" s="32">
        <f>IF(特技天赋!F922&gt;0,INDEX(数值规划!$F$32:$F$63,(特技天赋!E922-1)*4+特技天赋!F922),E922)</f>
        <v>58</v>
      </c>
    </row>
    <row r="923" spans="1:17" ht="16.5" x14ac:dyDescent="0.2">
      <c r="A923" s="31">
        <v>920</v>
      </c>
      <c r="B923" s="31">
        <v>7</v>
      </c>
      <c r="C923" s="31">
        <v>3</v>
      </c>
      <c r="D923" s="31">
        <v>2</v>
      </c>
      <c r="E923" s="31">
        <v>4</v>
      </c>
      <c r="F923" s="31">
        <v>4</v>
      </c>
      <c r="G923" s="31" t="str">
        <f t="shared" si="28"/>
        <v>射手座技能2_2线4号天赋4级</v>
      </c>
      <c r="H923" s="32">
        <f>INDEX(数值规划!$AH$33:$AK$42,(特技天赋!C923-1)*2+特技天赋!D923,特技天赋!E923)</f>
        <v>89</v>
      </c>
      <c r="I923" s="32">
        <f>INDEX(数值规划!$N$32:$Y$231,(((C923-1)*2+(D923-1))*4+(E923-1))*5+F923+1,(INDEX($T$3:$AI$3,B923)-1)*3+1)</f>
        <v>0</v>
      </c>
      <c r="J923" s="32">
        <f>INDEX(数值规划!$N$32:$Y$231,(((C923-1)*2+(D923-1))*4+(E923-1))*5+F923+1,(INDEX($T$3:$AI$3,B923)-1)*3+2)</f>
        <v>100</v>
      </c>
      <c r="K923" s="32">
        <f>INDEX(数值规划!$N$32:$Y$231,(((C923-1)*2+(D923-1))*4+(E923-1))*5+F923+1,(INDEX($T$3:$AI$3,B923)-1)*3+3)</f>
        <v>50</v>
      </c>
      <c r="L923" s="32">
        <f t="shared" si="29"/>
        <v>8</v>
      </c>
      <c r="M923" s="32">
        <f>INDEX(数值规划!$AL$33:$AL$42,(特技天赋!C923-1)*2+特技天赋!D923)</f>
        <v>5</v>
      </c>
      <c r="N923" s="31">
        <v>87</v>
      </c>
      <c r="Q923" s="32">
        <f>IF(特技天赋!F923&gt;0,INDEX(数值规划!$F$32:$F$63,(特技天赋!E923-1)*4+特技天赋!F923),E923)</f>
        <v>87</v>
      </c>
    </row>
    <row r="924" spans="1:17" ht="16.5" x14ac:dyDescent="0.2">
      <c r="A924" s="31">
        <v>921</v>
      </c>
      <c r="B924" s="31">
        <v>7</v>
      </c>
      <c r="C924" s="31">
        <v>4</v>
      </c>
      <c r="D924" s="31">
        <v>1</v>
      </c>
      <c r="E924" s="31">
        <v>1</v>
      </c>
      <c r="F924" s="31">
        <v>0</v>
      </c>
      <c r="G924" s="31" t="str">
        <f t="shared" si="28"/>
        <v>射手座技能3_1线1号天赋解锁</v>
      </c>
      <c r="H924" s="32">
        <f>INDEX(数值规划!$AH$33:$AK$42,(特技天赋!C924-1)*2+特技天赋!D924,特技天赋!E924)</f>
        <v>21</v>
      </c>
      <c r="I924" s="32">
        <f>INDEX(数值规划!$N$32:$Y$231,(((C924-1)*2+(D924-1))*4+(E924-1))*5+F924+1,(INDEX($T$3:$AI$3,B924)-1)*3+1)</f>
        <v>4</v>
      </c>
      <c r="J924" s="32">
        <f>INDEX(数值规划!$N$32:$Y$231,(((C924-1)*2+(D924-1))*4+(E924-1))*5+F924+1,(INDEX($T$3:$AI$3,B924)-1)*3+2)</f>
        <v>16</v>
      </c>
      <c r="K924" s="32">
        <f>INDEX(数值规划!$N$32:$Y$231,(((C924-1)*2+(D924-1))*4+(E924-1))*5+F924+1,(INDEX($T$3:$AI$3,B924)-1)*3+3)</f>
        <v>10</v>
      </c>
      <c r="L924" s="32">
        <f t="shared" si="29"/>
        <v>1</v>
      </c>
      <c r="M924" s="32">
        <f>INDEX(数值规划!$AL$33:$AL$42,(特技天赋!C924-1)*2+特技天赋!D924)</f>
        <v>5</v>
      </c>
      <c r="N924" s="31">
        <v>1</v>
      </c>
      <c r="Q924" s="32">
        <f>IF(特技天赋!F924&gt;0,INDEX(数值规划!$F$32:$F$63,(特技天赋!E924-1)*4+特技天赋!F924),E924)</f>
        <v>1</v>
      </c>
    </row>
    <row r="925" spans="1:17" ht="16.5" x14ac:dyDescent="0.2">
      <c r="A925" s="31">
        <v>922</v>
      </c>
      <c r="B925" s="31">
        <v>7</v>
      </c>
      <c r="C925" s="31">
        <v>4</v>
      </c>
      <c r="D925" s="31">
        <v>1</v>
      </c>
      <c r="E925" s="31">
        <v>1</v>
      </c>
      <c r="F925" s="31">
        <v>1</v>
      </c>
      <c r="G925" s="31" t="str">
        <f t="shared" si="28"/>
        <v>射手座技能3_1线1号天赋1级</v>
      </c>
      <c r="H925" s="32">
        <f>INDEX(数值规划!$AH$33:$AK$42,(特技天赋!C925-1)*2+特技天赋!D925,特技天赋!E925)</f>
        <v>21</v>
      </c>
      <c r="I925" s="32">
        <f>INDEX(数值规划!$N$32:$Y$231,(((C925-1)*2+(D925-1))*4+(E925-1))*5+F925+1,(INDEX($T$3:$AI$3,B925)-1)*3+1)</f>
        <v>6</v>
      </c>
      <c r="J925" s="32">
        <f>INDEX(数值规划!$N$32:$Y$231,(((C925-1)*2+(D925-1))*4+(E925-1))*5+F925+1,(INDEX($T$3:$AI$3,B925)-1)*3+2)</f>
        <v>24</v>
      </c>
      <c r="K925" s="32">
        <f>INDEX(数值规划!$N$32:$Y$231,(((C925-1)*2+(D925-1))*4+(E925-1))*5+F925+1,(INDEX($T$3:$AI$3,B925)-1)*3+3)</f>
        <v>15</v>
      </c>
      <c r="L925" s="32">
        <f t="shared" si="29"/>
        <v>1</v>
      </c>
      <c r="M925" s="32">
        <f>INDEX(数值规划!$AL$33:$AL$42,(特技天赋!C925-1)*2+特技天赋!D925)</f>
        <v>5</v>
      </c>
      <c r="N925" s="31">
        <v>19</v>
      </c>
      <c r="Q925" s="32">
        <f>IF(特技天赋!F925&gt;0,INDEX(数值规划!$F$32:$F$63,(特技天赋!E925-1)*4+特技天赋!F925),E925)</f>
        <v>19</v>
      </c>
    </row>
    <row r="926" spans="1:17" ht="16.5" x14ac:dyDescent="0.2">
      <c r="A926" s="31">
        <v>923</v>
      </c>
      <c r="B926" s="31">
        <v>7</v>
      </c>
      <c r="C926" s="31">
        <v>4</v>
      </c>
      <c r="D926" s="31">
        <v>1</v>
      </c>
      <c r="E926" s="31">
        <v>1</v>
      </c>
      <c r="F926" s="31">
        <v>2</v>
      </c>
      <c r="G926" s="31" t="str">
        <f t="shared" si="28"/>
        <v>射手座技能3_1线1号天赋2级</v>
      </c>
      <c r="H926" s="32">
        <f>INDEX(数值规划!$AH$33:$AK$42,(特技天赋!C926-1)*2+特技天赋!D926,特技天赋!E926)</f>
        <v>21</v>
      </c>
      <c r="I926" s="32">
        <f>INDEX(数值规划!$N$32:$Y$231,(((C926-1)*2+(D926-1))*4+(E926-1))*5+F926+1,(INDEX($T$3:$AI$3,B926)-1)*3+1)</f>
        <v>8</v>
      </c>
      <c r="J926" s="32">
        <f>INDEX(数值规划!$N$32:$Y$231,(((C926-1)*2+(D926-1))*4+(E926-1))*5+F926+1,(INDEX($T$3:$AI$3,B926)-1)*3+2)</f>
        <v>32</v>
      </c>
      <c r="K926" s="32">
        <f>INDEX(数值规划!$N$32:$Y$231,(((C926-1)*2+(D926-1))*4+(E926-1))*5+F926+1,(INDEX($T$3:$AI$3,B926)-1)*3+3)</f>
        <v>20</v>
      </c>
      <c r="L926" s="32">
        <f t="shared" si="29"/>
        <v>1</v>
      </c>
      <c r="M926" s="32">
        <f>INDEX(数值规划!$AL$33:$AL$42,(特技天赋!C926-1)*2+特技天赋!D926)</f>
        <v>5</v>
      </c>
      <c r="N926" s="31">
        <v>29</v>
      </c>
      <c r="Q926" s="32">
        <f>IF(特技天赋!F926&gt;0,INDEX(数值规划!$F$32:$F$63,(特技天赋!E926-1)*4+特技天赋!F926),E926)</f>
        <v>29</v>
      </c>
    </row>
    <row r="927" spans="1:17" ht="16.5" x14ac:dyDescent="0.2">
      <c r="A927" s="31">
        <v>924</v>
      </c>
      <c r="B927" s="31">
        <v>7</v>
      </c>
      <c r="C927" s="31">
        <v>4</v>
      </c>
      <c r="D927" s="31">
        <v>1</v>
      </c>
      <c r="E927" s="31">
        <v>1</v>
      </c>
      <c r="F927" s="31">
        <v>3</v>
      </c>
      <c r="G927" s="31" t="str">
        <f t="shared" si="28"/>
        <v>射手座技能3_1线1号天赋3级</v>
      </c>
      <c r="H927" s="32">
        <f>INDEX(数值规划!$AH$33:$AK$42,(特技天赋!C927-1)*2+特技天赋!D927,特技天赋!E927)</f>
        <v>21</v>
      </c>
      <c r="I927" s="32">
        <f>INDEX(数值规划!$N$32:$Y$231,(((C927-1)*2+(D927-1))*4+(E927-1))*5+F927+1,(INDEX($T$3:$AI$3,B927)-1)*3+1)</f>
        <v>10</v>
      </c>
      <c r="J927" s="32">
        <f>INDEX(数值规划!$N$32:$Y$231,(((C927-1)*2+(D927-1))*4+(E927-1))*5+F927+1,(INDEX($T$3:$AI$3,B927)-1)*3+2)</f>
        <v>40</v>
      </c>
      <c r="K927" s="32">
        <f>INDEX(数值规划!$N$32:$Y$231,(((C927-1)*2+(D927-1))*4+(E927-1))*5+F927+1,(INDEX($T$3:$AI$3,B927)-1)*3+3)</f>
        <v>25</v>
      </c>
      <c r="L927" s="32">
        <f t="shared" si="29"/>
        <v>1</v>
      </c>
      <c r="M927" s="32">
        <f>INDEX(数值规划!$AL$33:$AL$42,(特技天赋!C927-1)*2+特技天赋!D927)</f>
        <v>5</v>
      </c>
      <c r="N927" s="31">
        <v>38</v>
      </c>
      <c r="Q927" s="32">
        <f>IF(特技天赋!F927&gt;0,INDEX(数值规划!$F$32:$F$63,(特技天赋!E927-1)*4+特技天赋!F927),E927)</f>
        <v>38</v>
      </c>
    </row>
    <row r="928" spans="1:17" ht="16.5" x14ac:dyDescent="0.2">
      <c r="A928" s="31">
        <v>925</v>
      </c>
      <c r="B928" s="31">
        <v>7</v>
      </c>
      <c r="C928" s="31">
        <v>4</v>
      </c>
      <c r="D928" s="31">
        <v>1</v>
      </c>
      <c r="E928" s="31">
        <v>1</v>
      </c>
      <c r="F928" s="31">
        <v>4</v>
      </c>
      <c r="G928" s="31" t="str">
        <f t="shared" si="28"/>
        <v>射手座技能3_1线1号天赋4级</v>
      </c>
      <c r="H928" s="32">
        <f>INDEX(数值规划!$AH$33:$AK$42,(特技天赋!C928-1)*2+特技天赋!D928,特技天赋!E928)</f>
        <v>21</v>
      </c>
      <c r="I928" s="32">
        <f>INDEX(数值规划!$N$32:$Y$231,(((C928-1)*2+(D928-1))*4+(E928-1))*5+F928+1,(INDEX($T$3:$AI$3,B928)-1)*3+1)</f>
        <v>12</v>
      </c>
      <c r="J928" s="32">
        <f>INDEX(数值规划!$N$32:$Y$231,(((C928-1)*2+(D928-1))*4+(E928-1))*5+F928+1,(INDEX($T$3:$AI$3,B928)-1)*3+2)</f>
        <v>48</v>
      </c>
      <c r="K928" s="32">
        <f>INDEX(数值规划!$N$32:$Y$231,(((C928-1)*2+(D928-1))*4+(E928-1))*5+F928+1,(INDEX($T$3:$AI$3,B928)-1)*3+3)</f>
        <v>30</v>
      </c>
      <c r="L928" s="32">
        <f t="shared" si="29"/>
        <v>1</v>
      </c>
      <c r="M928" s="32">
        <f>INDEX(数值规划!$AL$33:$AL$42,(特技天赋!C928-1)*2+特技天赋!D928)</f>
        <v>5</v>
      </c>
      <c r="N928" s="31">
        <v>58</v>
      </c>
      <c r="Q928" s="32">
        <f>IF(特技天赋!F928&gt;0,INDEX(数值规划!$F$32:$F$63,(特技天赋!E928-1)*4+特技天赋!F928),E928)</f>
        <v>58</v>
      </c>
    </row>
    <row r="929" spans="1:17" ht="16.5" x14ac:dyDescent="0.2">
      <c r="A929" s="31">
        <v>926</v>
      </c>
      <c r="B929" s="31">
        <v>7</v>
      </c>
      <c r="C929" s="31">
        <v>4</v>
      </c>
      <c r="D929" s="31">
        <v>1</v>
      </c>
      <c r="E929" s="31">
        <v>2</v>
      </c>
      <c r="F929" s="31">
        <v>0</v>
      </c>
      <c r="G929" s="31" t="str">
        <f t="shared" si="28"/>
        <v>射手座技能3_1线2号天赋解锁</v>
      </c>
      <c r="H929" s="32">
        <f>INDEX(数值规划!$AH$33:$AK$42,(特技天赋!C929-1)*2+特技天赋!D929,特技天赋!E929)</f>
        <v>41</v>
      </c>
      <c r="I929" s="32">
        <f>INDEX(数值规划!$N$32:$Y$231,(((C929-1)*2+(D929-1))*4+(E929-1))*5+F929+1,(INDEX($T$3:$AI$3,B929)-1)*3+1)</f>
        <v>6</v>
      </c>
      <c r="J929" s="32">
        <f>INDEX(数值规划!$N$32:$Y$231,(((C929-1)*2+(D929-1))*4+(E929-1))*5+F929+1,(INDEX($T$3:$AI$3,B929)-1)*3+2)</f>
        <v>24</v>
      </c>
      <c r="K929" s="32">
        <f>INDEX(数值规划!$N$32:$Y$231,(((C929-1)*2+(D929-1))*4+(E929-1))*5+F929+1,(INDEX($T$3:$AI$3,B929)-1)*3+3)</f>
        <v>15</v>
      </c>
      <c r="L929" s="32">
        <f t="shared" si="29"/>
        <v>3</v>
      </c>
      <c r="M929" s="32">
        <f>INDEX(数值规划!$AL$33:$AL$42,(特技天赋!C929-1)*2+特技天赋!D929)</f>
        <v>5</v>
      </c>
      <c r="N929" s="31">
        <v>2</v>
      </c>
      <c r="Q929" s="32">
        <f>IF(特技天赋!F929&gt;0,INDEX(数值规划!$F$32:$F$63,(特技天赋!E929-1)*4+特技天赋!F929),E929)</f>
        <v>2</v>
      </c>
    </row>
    <row r="930" spans="1:17" ht="16.5" x14ac:dyDescent="0.2">
      <c r="A930" s="31">
        <v>927</v>
      </c>
      <c r="B930" s="31">
        <v>7</v>
      </c>
      <c r="C930" s="31">
        <v>4</v>
      </c>
      <c r="D930" s="31">
        <v>1</v>
      </c>
      <c r="E930" s="31">
        <v>2</v>
      </c>
      <c r="F930" s="31">
        <v>1</v>
      </c>
      <c r="G930" s="31" t="str">
        <f t="shared" si="28"/>
        <v>射手座技能3_1线2号天赋1级</v>
      </c>
      <c r="H930" s="32">
        <f>INDEX(数值规划!$AH$33:$AK$42,(特技天赋!C930-1)*2+特技天赋!D930,特技天赋!E930)</f>
        <v>41</v>
      </c>
      <c r="I930" s="32">
        <f>INDEX(数值规划!$N$32:$Y$231,(((C930-1)*2+(D930-1))*4+(E930-1))*5+F930+1,(INDEX($T$3:$AI$3,B930)-1)*3+1)</f>
        <v>8</v>
      </c>
      <c r="J930" s="32">
        <f>INDEX(数值规划!$N$32:$Y$231,(((C930-1)*2+(D930-1))*4+(E930-1))*5+F930+1,(INDEX($T$3:$AI$3,B930)-1)*3+2)</f>
        <v>32</v>
      </c>
      <c r="K930" s="32">
        <f>INDEX(数值规划!$N$32:$Y$231,(((C930-1)*2+(D930-1))*4+(E930-1))*5+F930+1,(INDEX($T$3:$AI$3,B930)-1)*3+3)</f>
        <v>20</v>
      </c>
      <c r="L930" s="32">
        <f t="shared" si="29"/>
        <v>3</v>
      </c>
      <c r="M930" s="32">
        <f>INDEX(数值规划!$AL$33:$AL$42,(特技天赋!C930-1)*2+特技天赋!D930)</f>
        <v>5</v>
      </c>
      <c r="N930" s="31">
        <v>24</v>
      </c>
      <c r="Q930" s="32">
        <f>IF(特技天赋!F930&gt;0,INDEX(数值规划!$F$32:$F$63,(特技天赋!E930-1)*4+特技天赋!F930),E930)</f>
        <v>24</v>
      </c>
    </row>
    <row r="931" spans="1:17" ht="16.5" x14ac:dyDescent="0.2">
      <c r="A931" s="31">
        <v>928</v>
      </c>
      <c r="B931" s="31">
        <v>7</v>
      </c>
      <c r="C931" s="31">
        <v>4</v>
      </c>
      <c r="D931" s="31">
        <v>1</v>
      </c>
      <c r="E931" s="31">
        <v>2</v>
      </c>
      <c r="F931" s="31">
        <v>2</v>
      </c>
      <c r="G931" s="31" t="str">
        <f t="shared" si="28"/>
        <v>射手座技能3_1线2号天赋2级</v>
      </c>
      <c r="H931" s="32">
        <f>INDEX(数值规划!$AH$33:$AK$42,(特技天赋!C931-1)*2+特技天赋!D931,特技天赋!E931)</f>
        <v>41</v>
      </c>
      <c r="I931" s="32">
        <f>INDEX(数值规划!$N$32:$Y$231,(((C931-1)*2+(D931-1))*4+(E931-1))*5+F931+1,(INDEX($T$3:$AI$3,B931)-1)*3+1)</f>
        <v>10</v>
      </c>
      <c r="J931" s="32">
        <f>INDEX(数值规划!$N$32:$Y$231,(((C931-1)*2+(D931-1))*4+(E931-1))*5+F931+1,(INDEX($T$3:$AI$3,B931)-1)*3+2)</f>
        <v>40</v>
      </c>
      <c r="K931" s="32">
        <f>INDEX(数值规划!$N$32:$Y$231,(((C931-1)*2+(D931-1))*4+(E931-1))*5+F931+1,(INDEX($T$3:$AI$3,B931)-1)*3+3)</f>
        <v>25</v>
      </c>
      <c r="L931" s="32">
        <f t="shared" si="29"/>
        <v>3</v>
      </c>
      <c r="M931" s="32">
        <f>INDEX(数值规划!$AL$33:$AL$42,(特技天赋!C931-1)*2+特技天赋!D931)</f>
        <v>5</v>
      </c>
      <c r="N931" s="31">
        <v>36</v>
      </c>
      <c r="Q931" s="32">
        <f>IF(特技天赋!F931&gt;0,INDEX(数值规划!$F$32:$F$63,(特技天赋!E931-1)*4+特技天赋!F931),E931)</f>
        <v>36</v>
      </c>
    </row>
    <row r="932" spans="1:17" ht="16.5" x14ac:dyDescent="0.2">
      <c r="A932" s="31">
        <v>929</v>
      </c>
      <c r="B932" s="31">
        <v>7</v>
      </c>
      <c r="C932" s="31">
        <v>4</v>
      </c>
      <c r="D932" s="31">
        <v>1</v>
      </c>
      <c r="E932" s="31">
        <v>2</v>
      </c>
      <c r="F932" s="31">
        <v>3</v>
      </c>
      <c r="G932" s="31" t="str">
        <f t="shared" si="28"/>
        <v>射手座技能3_1线2号天赋3级</v>
      </c>
      <c r="H932" s="32">
        <f>INDEX(数值规划!$AH$33:$AK$42,(特技天赋!C932-1)*2+特技天赋!D932,特技天赋!E932)</f>
        <v>41</v>
      </c>
      <c r="I932" s="32">
        <f>INDEX(数值规划!$N$32:$Y$231,(((C932-1)*2+(D932-1))*4+(E932-1))*5+F932+1,(INDEX($T$3:$AI$3,B932)-1)*3+1)</f>
        <v>12</v>
      </c>
      <c r="J932" s="32">
        <f>INDEX(数值规划!$N$32:$Y$231,(((C932-1)*2+(D932-1))*4+(E932-1))*5+F932+1,(INDEX($T$3:$AI$3,B932)-1)*3+2)</f>
        <v>48</v>
      </c>
      <c r="K932" s="32">
        <f>INDEX(数值规划!$N$32:$Y$231,(((C932-1)*2+(D932-1))*4+(E932-1))*5+F932+1,(INDEX($T$3:$AI$3,B932)-1)*3+3)</f>
        <v>30</v>
      </c>
      <c r="L932" s="32">
        <f t="shared" si="29"/>
        <v>3</v>
      </c>
      <c r="M932" s="32">
        <f>INDEX(数值规划!$AL$33:$AL$42,(特技天赋!C932-1)*2+特技天赋!D932)</f>
        <v>5</v>
      </c>
      <c r="N932" s="31">
        <v>48</v>
      </c>
      <c r="Q932" s="32">
        <f>IF(特技天赋!F932&gt;0,INDEX(数值规划!$F$32:$F$63,(特技天赋!E932-1)*4+特技天赋!F932),E932)</f>
        <v>48</v>
      </c>
    </row>
    <row r="933" spans="1:17" ht="16.5" x14ac:dyDescent="0.2">
      <c r="A933" s="31">
        <v>930</v>
      </c>
      <c r="B933" s="31">
        <v>7</v>
      </c>
      <c r="C933" s="31">
        <v>4</v>
      </c>
      <c r="D933" s="31">
        <v>1</v>
      </c>
      <c r="E933" s="31">
        <v>2</v>
      </c>
      <c r="F933" s="31">
        <v>4</v>
      </c>
      <c r="G933" s="31" t="str">
        <f t="shared" si="28"/>
        <v>射手座技能3_1线2号天赋4级</v>
      </c>
      <c r="H933" s="32">
        <f>INDEX(数值规划!$AH$33:$AK$42,(特技天赋!C933-1)*2+特技天赋!D933,特技天赋!E933)</f>
        <v>41</v>
      </c>
      <c r="I933" s="32">
        <f>INDEX(数值规划!$N$32:$Y$231,(((C933-1)*2+(D933-1))*4+(E933-1))*5+F933+1,(INDEX($T$3:$AI$3,B933)-1)*3+1)</f>
        <v>14</v>
      </c>
      <c r="J933" s="32">
        <f>INDEX(数值规划!$N$32:$Y$231,(((C933-1)*2+(D933-1))*4+(E933-1))*5+F933+1,(INDEX($T$3:$AI$3,B933)-1)*3+2)</f>
        <v>56</v>
      </c>
      <c r="K933" s="32">
        <f>INDEX(数值规划!$N$32:$Y$231,(((C933-1)*2+(D933-1))*4+(E933-1))*5+F933+1,(INDEX($T$3:$AI$3,B933)-1)*3+3)</f>
        <v>35</v>
      </c>
      <c r="L933" s="32">
        <f t="shared" si="29"/>
        <v>3</v>
      </c>
      <c r="M933" s="32">
        <f>INDEX(数值规划!$AL$33:$AL$42,(特技天赋!C933-1)*2+特技天赋!D933)</f>
        <v>5</v>
      </c>
      <c r="N933" s="31">
        <v>72</v>
      </c>
      <c r="Q933" s="32">
        <f>IF(特技天赋!F933&gt;0,INDEX(数值规划!$F$32:$F$63,(特技天赋!E933-1)*4+特技天赋!F933),E933)</f>
        <v>72</v>
      </c>
    </row>
    <row r="934" spans="1:17" ht="16.5" x14ac:dyDescent="0.2">
      <c r="A934" s="31">
        <v>931</v>
      </c>
      <c r="B934" s="31">
        <v>7</v>
      </c>
      <c r="C934" s="31">
        <v>4</v>
      </c>
      <c r="D934" s="31">
        <v>1</v>
      </c>
      <c r="E934" s="31">
        <v>3</v>
      </c>
      <c r="F934" s="31">
        <v>0</v>
      </c>
      <c r="G934" s="31" t="str">
        <f t="shared" si="28"/>
        <v>射手座技能3_1线3号天赋解锁</v>
      </c>
      <c r="H934" s="32">
        <f>INDEX(数值规划!$AH$33:$AK$42,(特技天赋!C934-1)*2+特技天赋!D934,特技天赋!E934)</f>
        <v>61</v>
      </c>
      <c r="I934" s="32">
        <f>INDEX(数值规划!$N$32:$Y$231,(((C934-1)*2+(D934-1))*4+(E934-1))*5+F934+1,(INDEX($T$3:$AI$3,B934)-1)*3+1)</f>
        <v>9</v>
      </c>
      <c r="J934" s="32">
        <f>INDEX(数值规划!$N$32:$Y$231,(((C934-1)*2+(D934-1))*4+(E934-1))*5+F934+1,(INDEX($T$3:$AI$3,B934)-1)*3+2)</f>
        <v>36</v>
      </c>
      <c r="K934" s="32">
        <f>INDEX(数值规划!$N$32:$Y$231,(((C934-1)*2+(D934-1))*4+(E934-1))*5+F934+1,(INDEX($T$3:$AI$3,B934)-1)*3+3)</f>
        <v>23</v>
      </c>
      <c r="L934" s="32">
        <f t="shared" si="29"/>
        <v>5</v>
      </c>
      <c r="M934" s="32">
        <f>INDEX(数值规划!$AL$33:$AL$42,(特技天赋!C934-1)*2+特技天赋!D934)</f>
        <v>5</v>
      </c>
      <c r="N934" s="31">
        <v>3</v>
      </c>
      <c r="Q934" s="32">
        <f>IF(特技天赋!F934&gt;0,INDEX(数值规划!$F$32:$F$63,(特技天赋!E934-1)*4+特技天赋!F934),E934)</f>
        <v>3</v>
      </c>
    </row>
    <row r="935" spans="1:17" ht="16.5" x14ac:dyDescent="0.2">
      <c r="A935" s="31">
        <v>932</v>
      </c>
      <c r="B935" s="31">
        <v>7</v>
      </c>
      <c r="C935" s="31">
        <v>4</v>
      </c>
      <c r="D935" s="31">
        <v>1</v>
      </c>
      <c r="E935" s="31">
        <v>3</v>
      </c>
      <c r="F935" s="31">
        <v>1</v>
      </c>
      <c r="G935" s="31" t="str">
        <f t="shared" si="28"/>
        <v>射手座技能3_1线3号天赋1级</v>
      </c>
      <c r="H935" s="32">
        <f>INDEX(数值规划!$AH$33:$AK$42,(特技天赋!C935-1)*2+特技天赋!D935,特技天赋!E935)</f>
        <v>61</v>
      </c>
      <c r="I935" s="32">
        <f>INDEX(数值规划!$N$32:$Y$231,(((C935-1)*2+(D935-1))*4+(E935-1))*5+F935+1,(INDEX($T$3:$AI$3,B935)-1)*3+1)</f>
        <v>11</v>
      </c>
      <c r="J935" s="32">
        <f>INDEX(数值规划!$N$32:$Y$231,(((C935-1)*2+(D935-1))*4+(E935-1))*5+F935+1,(INDEX($T$3:$AI$3,B935)-1)*3+2)</f>
        <v>44</v>
      </c>
      <c r="K935" s="32">
        <f>INDEX(数值规划!$N$32:$Y$231,(((C935-1)*2+(D935-1))*4+(E935-1))*5+F935+1,(INDEX($T$3:$AI$3,B935)-1)*3+3)</f>
        <v>28</v>
      </c>
      <c r="L935" s="32">
        <f t="shared" si="29"/>
        <v>5</v>
      </c>
      <c r="M935" s="32">
        <f>INDEX(数值规划!$AL$33:$AL$42,(特技天赋!C935-1)*2+特技天赋!D935)</f>
        <v>5</v>
      </c>
      <c r="N935" s="31">
        <v>29</v>
      </c>
      <c r="Q935" s="32">
        <f>IF(特技天赋!F935&gt;0,INDEX(数值规划!$F$32:$F$63,(特技天赋!E935-1)*4+特技天赋!F935),E935)</f>
        <v>29</v>
      </c>
    </row>
    <row r="936" spans="1:17" ht="16.5" x14ac:dyDescent="0.2">
      <c r="A936" s="31">
        <v>933</v>
      </c>
      <c r="B936" s="31">
        <v>7</v>
      </c>
      <c r="C936" s="31">
        <v>4</v>
      </c>
      <c r="D936" s="31">
        <v>1</v>
      </c>
      <c r="E936" s="31">
        <v>3</v>
      </c>
      <c r="F936" s="31">
        <v>2</v>
      </c>
      <c r="G936" s="31" t="str">
        <f t="shared" si="28"/>
        <v>射手座技能3_1线3号天赋2级</v>
      </c>
      <c r="H936" s="32">
        <f>INDEX(数值规划!$AH$33:$AK$42,(特技天赋!C936-1)*2+特技天赋!D936,特技天赋!E936)</f>
        <v>61</v>
      </c>
      <c r="I936" s="32">
        <f>INDEX(数值规划!$N$32:$Y$231,(((C936-1)*2+(D936-1))*4+(E936-1))*5+F936+1,(INDEX($T$3:$AI$3,B936)-1)*3+1)</f>
        <v>13</v>
      </c>
      <c r="J936" s="32">
        <f>INDEX(数值规划!$N$32:$Y$231,(((C936-1)*2+(D936-1))*4+(E936-1))*5+F936+1,(INDEX($T$3:$AI$3,B936)-1)*3+2)</f>
        <v>52</v>
      </c>
      <c r="K936" s="32">
        <f>INDEX(数值规划!$N$32:$Y$231,(((C936-1)*2+(D936-1))*4+(E936-1))*5+F936+1,(INDEX($T$3:$AI$3,B936)-1)*3+3)</f>
        <v>33</v>
      </c>
      <c r="L936" s="32">
        <f t="shared" si="29"/>
        <v>5</v>
      </c>
      <c r="M936" s="32">
        <f>INDEX(数值规划!$AL$33:$AL$42,(特技天赋!C936-1)*2+特技天赋!D936)</f>
        <v>5</v>
      </c>
      <c r="N936" s="31">
        <v>43</v>
      </c>
      <c r="Q936" s="32">
        <f>IF(特技天赋!F936&gt;0,INDEX(数值规划!$F$32:$F$63,(特技天赋!E936-1)*4+特技天赋!F936),E936)</f>
        <v>43</v>
      </c>
    </row>
    <row r="937" spans="1:17" ht="16.5" x14ac:dyDescent="0.2">
      <c r="A937" s="31">
        <v>934</v>
      </c>
      <c r="B937" s="31">
        <v>7</v>
      </c>
      <c r="C937" s="31">
        <v>4</v>
      </c>
      <c r="D937" s="31">
        <v>1</v>
      </c>
      <c r="E937" s="31">
        <v>3</v>
      </c>
      <c r="F937" s="31">
        <v>3</v>
      </c>
      <c r="G937" s="31" t="str">
        <f t="shared" si="28"/>
        <v>射手座技能3_1线3号天赋3级</v>
      </c>
      <c r="H937" s="32">
        <f>INDEX(数值规划!$AH$33:$AK$42,(特技天赋!C937-1)*2+特技天赋!D937,特技天赋!E937)</f>
        <v>61</v>
      </c>
      <c r="I937" s="32">
        <f>INDEX(数值规划!$N$32:$Y$231,(((C937-1)*2+(D937-1))*4+(E937-1))*5+F937+1,(INDEX($T$3:$AI$3,B937)-1)*3+1)</f>
        <v>15</v>
      </c>
      <c r="J937" s="32">
        <f>INDEX(数值规划!$N$32:$Y$231,(((C937-1)*2+(D937-1))*4+(E937-1))*5+F937+1,(INDEX($T$3:$AI$3,B937)-1)*3+2)</f>
        <v>60</v>
      </c>
      <c r="K937" s="32">
        <f>INDEX(数值规划!$N$32:$Y$231,(((C937-1)*2+(D937-1))*4+(E937-1))*5+F937+1,(INDEX($T$3:$AI$3,B937)-1)*3+3)</f>
        <v>38</v>
      </c>
      <c r="L937" s="32">
        <f t="shared" si="29"/>
        <v>5</v>
      </c>
      <c r="M937" s="32">
        <f>INDEX(数值规划!$AL$33:$AL$42,(特技天赋!C937-1)*2+特技天赋!D937)</f>
        <v>5</v>
      </c>
      <c r="N937" s="31">
        <v>58</v>
      </c>
      <c r="Q937" s="32">
        <f>IF(特技天赋!F937&gt;0,INDEX(数值规划!$F$32:$F$63,(特技天赋!E937-1)*4+特技天赋!F937),E937)</f>
        <v>58</v>
      </c>
    </row>
    <row r="938" spans="1:17" ht="16.5" x14ac:dyDescent="0.2">
      <c r="A938" s="31">
        <v>935</v>
      </c>
      <c r="B938" s="31">
        <v>7</v>
      </c>
      <c r="C938" s="31">
        <v>4</v>
      </c>
      <c r="D938" s="31">
        <v>1</v>
      </c>
      <c r="E938" s="31">
        <v>3</v>
      </c>
      <c r="F938" s="31">
        <v>4</v>
      </c>
      <c r="G938" s="31" t="str">
        <f t="shared" si="28"/>
        <v>射手座技能3_1线3号天赋4级</v>
      </c>
      <c r="H938" s="32">
        <f>INDEX(数值规划!$AH$33:$AK$42,(特技天赋!C938-1)*2+特技天赋!D938,特技天赋!E938)</f>
        <v>61</v>
      </c>
      <c r="I938" s="32">
        <f>INDEX(数值规划!$N$32:$Y$231,(((C938-1)*2+(D938-1))*4+(E938-1))*5+F938+1,(INDEX($T$3:$AI$3,B938)-1)*3+1)</f>
        <v>17</v>
      </c>
      <c r="J938" s="32">
        <f>INDEX(数值规划!$N$32:$Y$231,(((C938-1)*2+(D938-1))*4+(E938-1))*5+F938+1,(INDEX($T$3:$AI$3,B938)-1)*3+2)</f>
        <v>68</v>
      </c>
      <c r="K938" s="32">
        <f>INDEX(数值规划!$N$32:$Y$231,(((C938-1)*2+(D938-1))*4+(E938-1))*5+F938+1,(INDEX($T$3:$AI$3,B938)-1)*3+3)</f>
        <v>43</v>
      </c>
      <c r="L938" s="32">
        <f t="shared" si="29"/>
        <v>5</v>
      </c>
      <c r="M938" s="32">
        <f>INDEX(数值规划!$AL$33:$AL$42,(特技天赋!C938-1)*2+特技天赋!D938)</f>
        <v>5</v>
      </c>
      <c r="N938" s="31">
        <v>87</v>
      </c>
      <c r="Q938" s="32">
        <f>IF(特技天赋!F938&gt;0,INDEX(数值规划!$F$32:$F$63,(特技天赋!E938-1)*4+特技天赋!F938),E938)</f>
        <v>87</v>
      </c>
    </row>
    <row r="939" spans="1:17" ht="16.5" x14ac:dyDescent="0.2">
      <c r="A939" s="31">
        <v>936</v>
      </c>
      <c r="B939" s="31">
        <v>7</v>
      </c>
      <c r="C939" s="31">
        <v>4</v>
      </c>
      <c r="D939" s="31">
        <v>1</v>
      </c>
      <c r="E939" s="31">
        <v>4</v>
      </c>
      <c r="F939" s="31">
        <v>0</v>
      </c>
      <c r="G939" s="31" t="str">
        <f t="shared" si="28"/>
        <v>射手座技能3_1线4号天赋解锁</v>
      </c>
      <c r="H939" s="32">
        <f>INDEX(数值规划!$AH$33:$AK$42,(特技天赋!C939-1)*2+特技天赋!D939,特技天赋!E939)</f>
        <v>81</v>
      </c>
      <c r="I939" s="32">
        <f>INDEX(数值规划!$N$32:$Y$231,(((C939-1)*2+(D939-1))*4+(E939-1))*5+F939+1,(INDEX($T$3:$AI$3,B939)-1)*3+1)</f>
        <v>12</v>
      </c>
      <c r="J939" s="32">
        <f>INDEX(数值规划!$N$32:$Y$231,(((C939-1)*2+(D939-1))*4+(E939-1))*5+F939+1,(INDEX($T$3:$AI$3,B939)-1)*3+2)</f>
        <v>48</v>
      </c>
      <c r="K939" s="32">
        <f>INDEX(数值规划!$N$32:$Y$231,(((C939-1)*2+(D939-1))*4+(E939-1))*5+F939+1,(INDEX($T$3:$AI$3,B939)-1)*3+3)</f>
        <v>30</v>
      </c>
      <c r="L939" s="32">
        <f t="shared" si="29"/>
        <v>7</v>
      </c>
      <c r="M939" s="32">
        <f>INDEX(数值规划!$AL$33:$AL$42,(特技天赋!C939-1)*2+特技天赋!D939)</f>
        <v>5</v>
      </c>
      <c r="N939" s="31">
        <v>4</v>
      </c>
      <c r="Q939" s="32">
        <f>IF(特技天赋!F939&gt;0,INDEX(数值规划!$F$32:$F$63,(特技天赋!E939-1)*4+特技天赋!F939),E939)</f>
        <v>4</v>
      </c>
    </row>
    <row r="940" spans="1:17" ht="16.5" x14ac:dyDescent="0.2">
      <c r="A940" s="31">
        <v>937</v>
      </c>
      <c r="B940" s="31">
        <v>7</v>
      </c>
      <c r="C940" s="31">
        <v>4</v>
      </c>
      <c r="D940" s="31">
        <v>1</v>
      </c>
      <c r="E940" s="31">
        <v>4</v>
      </c>
      <c r="F940" s="31">
        <v>1</v>
      </c>
      <c r="G940" s="31" t="str">
        <f t="shared" si="28"/>
        <v>射手座技能3_1线4号天赋1级</v>
      </c>
      <c r="H940" s="32">
        <f>INDEX(数值规划!$AH$33:$AK$42,(特技天赋!C940-1)*2+特技天赋!D940,特技天赋!E940)</f>
        <v>81</v>
      </c>
      <c r="I940" s="32">
        <f>INDEX(数值规划!$N$32:$Y$231,(((C940-1)*2+(D940-1))*4+(E940-1))*5+F940+1,(INDEX($T$3:$AI$3,B940)-1)*3+1)</f>
        <v>14</v>
      </c>
      <c r="J940" s="32">
        <f>INDEX(数值规划!$N$32:$Y$231,(((C940-1)*2+(D940-1))*4+(E940-1))*5+F940+1,(INDEX($T$3:$AI$3,B940)-1)*3+2)</f>
        <v>56</v>
      </c>
      <c r="K940" s="32">
        <f>INDEX(数值规划!$N$32:$Y$231,(((C940-1)*2+(D940-1))*4+(E940-1))*5+F940+1,(INDEX($T$3:$AI$3,B940)-1)*3+3)</f>
        <v>35</v>
      </c>
      <c r="L940" s="32">
        <f t="shared" si="29"/>
        <v>7</v>
      </c>
      <c r="M940" s="32">
        <f>INDEX(数值规划!$AL$33:$AL$42,(特技天赋!C940-1)*2+特技天赋!D940)</f>
        <v>5</v>
      </c>
      <c r="N940" s="31">
        <v>29</v>
      </c>
      <c r="Q940" s="32">
        <f>IF(特技天赋!F940&gt;0,INDEX(数值规划!$F$32:$F$63,(特技天赋!E940-1)*4+特技天赋!F940),E940)</f>
        <v>29</v>
      </c>
    </row>
    <row r="941" spans="1:17" ht="16.5" x14ac:dyDescent="0.2">
      <c r="A941" s="31">
        <v>938</v>
      </c>
      <c r="B941" s="31">
        <v>7</v>
      </c>
      <c r="C941" s="31">
        <v>4</v>
      </c>
      <c r="D941" s="31">
        <v>1</v>
      </c>
      <c r="E941" s="31">
        <v>4</v>
      </c>
      <c r="F941" s="31">
        <v>2</v>
      </c>
      <c r="G941" s="31" t="str">
        <f t="shared" si="28"/>
        <v>射手座技能3_1线4号天赋2级</v>
      </c>
      <c r="H941" s="32">
        <f>INDEX(数值规划!$AH$33:$AK$42,(特技天赋!C941-1)*2+特技天赋!D941,特技天赋!E941)</f>
        <v>81</v>
      </c>
      <c r="I941" s="32">
        <f>INDEX(数值规划!$N$32:$Y$231,(((C941-1)*2+(D941-1))*4+(E941-1))*5+F941+1,(INDEX($T$3:$AI$3,B941)-1)*3+1)</f>
        <v>16</v>
      </c>
      <c r="J941" s="32">
        <f>INDEX(数值规划!$N$32:$Y$231,(((C941-1)*2+(D941-1))*4+(E941-1))*5+F941+1,(INDEX($T$3:$AI$3,B941)-1)*3+2)</f>
        <v>64</v>
      </c>
      <c r="K941" s="32">
        <f>INDEX(数值规划!$N$32:$Y$231,(((C941-1)*2+(D941-1))*4+(E941-1))*5+F941+1,(INDEX($T$3:$AI$3,B941)-1)*3+3)</f>
        <v>40</v>
      </c>
      <c r="L941" s="32">
        <f t="shared" si="29"/>
        <v>7</v>
      </c>
      <c r="M941" s="32">
        <f>INDEX(数值规划!$AL$33:$AL$42,(特技天赋!C941-1)*2+特技天赋!D941)</f>
        <v>5</v>
      </c>
      <c r="N941" s="31">
        <v>43</v>
      </c>
      <c r="Q941" s="32">
        <f>IF(特技天赋!F941&gt;0,INDEX(数值规划!$F$32:$F$63,(特技天赋!E941-1)*4+特技天赋!F941),E941)</f>
        <v>43</v>
      </c>
    </row>
    <row r="942" spans="1:17" ht="16.5" x14ac:dyDescent="0.2">
      <c r="A942" s="31">
        <v>939</v>
      </c>
      <c r="B942" s="31">
        <v>7</v>
      </c>
      <c r="C942" s="31">
        <v>4</v>
      </c>
      <c r="D942" s="31">
        <v>1</v>
      </c>
      <c r="E942" s="31">
        <v>4</v>
      </c>
      <c r="F942" s="31">
        <v>3</v>
      </c>
      <c r="G942" s="31" t="str">
        <f t="shared" si="28"/>
        <v>射手座技能3_1线4号天赋3级</v>
      </c>
      <c r="H942" s="32">
        <f>INDEX(数值规划!$AH$33:$AK$42,(特技天赋!C942-1)*2+特技天赋!D942,特技天赋!E942)</f>
        <v>81</v>
      </c>
      <c r="I942" s="32">
        <f>INDEX(数值规划!$N$32:$Y$231,(((C942-1)*2+(D942-1))*4+(E942-1))*5+F942+1,(INDEX($T$3:$AI$3,B942)-1)*3+1)</f>
        <v>18</v>
      </c>
      <c r="J942" s="32">
        <f>INDEX(数值规划!$N$32:$Y$231,(((C942-1)*2+(D942-1))*4+(E942-1))*5+F942+1,(INDEX($T$3:$AI$3,B942)-1)*3+2)</f>
        <v>72</v>
      </c>
      <c r="K942" s="32">
        <f>INDEX(数值规划!$N$32:$Y$231,(((C942-1)*2+(D942-1))*4+(E942-1))*5+F942+1,(INDEX($T$3:$AI$3,B942)-1)*3+3)</f>
        <v>45</v>
      </c>
      <c r="L942" s="32">
        <f t="shared" si="29"/>
        <v>7</v>
      </c>
      <c r="M942" s="32">
        <f>INDEX(数值规划!$AL$33:$AL$42,(特技天赋!C942-1)*2+特技天赋!D942)</f>
        <v>5</v>
      </c>
      <c r="N942" s="31">
        <v>58</v>
      </c>
      <c r="Q942" s="32">
        <f>IF(特技天赋!F942&gt;0,INDEX(数值规划!$F$32:$F$63,(特技天赋!E942-1)*4+特技天赋!F942),E942)</f>
        <v>58</v>
      </c>
    </row>
    <row r="943" spans="1:17" ht="16.5" x14ac:dyDescent="0.2">
      <c r="A943" s="31">
        <v>940</v>
      </c>
      <c r="B943" s="31">
        <v>7</v>
      </c>
      <c r="C943" s="31">
        <v>4</v>
      </c>
      <c r="D943" s="31">
        <v>1</v>
      </c>
      <c r="E943" s="31">
        <v>4</v>
      </c>
      <c r="F943" s="31">
        <v>4</v>
      </c>
      <c r="G943" s="31" t="str">
        <f t="shared" si="28"/>
        <v>射手座技能3_1线4号天赋4级</v>
      </c>
      <c r="H943" s="32">
        <f>INDEX(数值规划!$AH$33:$AK$42,(特技天赋!C943-1)*2+特技天赋!D943,特技天赋!E943)</f>
        <v>81</v>
      </c>
      <c r="I943" s="32">
        <f>INDEX(数值规划!$N$32:$Y$231,(((C943-1)*2+(D943-1))*4+(E943-1))*5+F943+1,(INDEX($T$3:$AI$3,B943)-1)*3+1)</f>
        <v>20</v>
      </c>
      <c r="J943" s="32">
        <f>INDEX(数值规划!$N$32:$Y$231,(((C943-1)*2+(D943-1))*4+(E943-1))*5+F943+1,(INDEX($T$3:$AI$3,B943)-1)*3+2)</f>
        <v>80</v>
      </c>
      <c r="K943" s="32">
        <f>INDEX(数值规划!$N$32:$Y$231,(((C943-1)*2+(D943-1))*4+(E943-1))*5+F943+1,(INDEX($T$3:$AI$3,B943)-1)*3+3)</f>
        <v>50</v>
      </c>
      <c r="L943" s="32">
        <f t="shared" si="29"/>
        <v>7</v>
      </c>
      <c r="M943" s="32">
        <f>INDEX(数值规划!$AL$33:$AL$42,(特技天赋!C943-1)*2+特技天赋!D943)</f>
        <v>5</v>
      </c>
      <c r="N943" s="31">
        <v>87</v>
      </c>
      <c r="Q943" s="32">
        <f>IF(特技天赋!F943&gt;0,INDEX(数值规划!$F$32:$F$63,(特技天赋!E943-1)*4+特技天赋!F943),E943)</f>
        <v>87</v>
      </c>
    </row>
    <row r="944" spans="1:17" ht="16.5" x14ac:dyDescent="0.2">
      <c r="A944" s="31">
        <v>941</v>
      </c>
      <c r="B944" s="31">
        <v>7</v>
      </c>
      <c r="C944" s="31">
        <v>4</v>
      </c>
      <c r="D944" s="31">
        <v>2</v>
      </c>
      <c r="E944" s="31">
        <v>1</v>
      </c>
      <c r="F944" s="31">
        <v>0</v>
      </c>
      <c r="G944" s="31" t="str">
        <f t="shared" si="28"/>
        <v>射手座技能3_2线1号天赋解锁</v>
      </c>
      <c r="H944" s="32">
        <f>INDEX(数值规划!$AH$33:$AK$42,(特技天赋!C944-1)*2+特技天赋!D944,特技天赋!E944)</f>
        <v>31</v>
      </c>
      <c r="I944" s="32">
        <f>INDEX(数值规划!$N$32:$Y$231,(((C944-1)*2+(D944-1))*4+(E944-1))*5+F944+1,(INDEX($T$3:$AI$3,B944)-1)*3+1)</f>
        <v>20</v>
      </c>
      <c r="J944" s="32">
        <f>INDEX(数值规划!$N$32:$Y$231,(((C944-1)*2+(D944-1))*4+(E944-1))*5+F944+1,(INDEX($T$3:$AI$3,B944)-1)*3+2)</f>
        <v>0</v>
      </c>
      <c r="K944" s="32">
        <f>INDEX(数值规划!$N$32:$Y$231,(((C944-1)*2+(D944-1))*4+(E944-1))*5+F944+1,(INDEX($T$3:$AI$3,B944)-1)*3+3)</f>
        <v>10</v>
      </c>
      <c r="L944" s="32">
        <f t="shared" si="29"/>
        <v>2</v>
      </c>
      <c r="M944" s="32">
        <f>INDEX(数值规划!$AL$33:$AL$42,(特技天赋!C944-1)*2+特技天赋!D944)</f>
        <v>6</v>
      </c>
      <c r="N944" s="31">
        <v>1</v>
      </c>
      <c r="Q944" s="32">
        <f>IF(特技天赋!F944&gt;0,INDEX(数值规划!$F$32:$F$63,(特技天赋!E944-1)*4+特技天赋!F944),E944)</f>
        <v>1</v>
      </c>
    </row>
    <row r="945" spans="1:17" ht="16.5" x14ac:dyDescent="0.2">
      <c r="A945" s="31">
        <v>942</v>
      </c>
      <c r="B945" s="31">
        <v>7</v>
      </c>
      <c r="C945" s="31">
        <v>4</v>
      </c>
      <c r="D945" s="31">
        <v>2</v>
      </c>
      <c r="E945" s="31">
        <v>1</v>
      </c>
      <c r="F945" s="31">
        <v>1</v>
      </c>
      <c r="G945" s="31" t="str">
        <f t="shared" si="28"/>
        <v>射手座技能3_2线1号天赋1级</v>
      </c>
      <c r="H945" s="32">
        <f>INDEX(数值规划!$AH$33:$AK$42,(特技天赋!C945-1)*2+特技天赋!D945,特技天赋!E945)</f>
        <v>31</v>
      </c>
      <c r="I945" s="32">
        <f>INDEX(数值规划!$N$32:$Y$231,(((C945-1)*2+(D945-1))*4+(E945-1))*5+F945+1,(INDEX($T$3:$AI$3,B945)-1)*3+1)</f>
        <v>30</v>
      </c>
      <c r="J945" s="32">
        <f>INDEX(数值规划!$N$32:$Y$231,(((C945-1)*2+(D945-1))*4+(E945-1))*5+F945+1,(INDEX($T$3:$AI$3,B945)-1)*3+2)</f>
        <v>0</v>
      </c>
      <c r="K945" s="32">
        <f>INDEX(数值规划!$N$32:$Y$231,(((C945-1)*2+(D945-1))*4+(E945-1))*5+F945+1,(INDEX($T$3:$AI$3,B945)-1)*3+3)</f>
        <v>15</v>
      </c>
      <c r="L945" s="32">
        <f t="shared" si="29"/>
        <v>2</v>
      </c>
      <c r="M945" s="32">
        <f>INDEX(数值规划!$AL$33:$AL$42,(特技天赋!C945-1)*2+特技天赋!D945)</f>
        <v>6</v>
      </c>
      <c r="N945" s="31">
        <v>19</v>
      </c>
      <c r="Q945" s="32">
        <f>IF(特技天赋!F945&gt;0,INDEX(数值规划!$F$32:$F$63,(特技天赋!E945-1)*4+特技天赋!F945),E945)</f>
        <v>19</v>
      </c>
    </row>
    <row r="946" spans="1:17" ht="16.5" x14ac:dyDescent="0.2">
      <c r="A946" s="31">
        <v>943</v>
      </c>
      <c r="B946" s="31">
        <v>7</v>
      </c>
      <c r="C946" s="31">
        <v>4</v>
      </c>
      <c r="D946" s="31">
        <v>2</v>
      </c>
      <c r="E946" s="31">
        <v>1</v>
      </c>
      <c r="F946" s="31">
        <v>2</v>
      </c>
      <c r="G946" s="31" t="str">
        <f t="shared" si="28"/>
        <v>射手座技能3_2线1号天赋2级</v>
      </c>
      <c r="H946" s="32">
        <f>INDEX(数值规划!$AH$33:$AK$42,(特技天赋!C946-1)*2+特技天赋!D946,特技天赋!E946)</f>
        <v>31</v>
      </c>
      <c r="I946" s="32">
        <f>INDEX(数值规划!$N$32:$Y$231,(((C946-1)*2+(D946-1))*4+(E946-1))*5+F946+1,(INDEX($T$3:$AI$3,B946)-1)*3+1)</f>
        <v>40</v>
      </c>
      <c r="J946" s="32">
        <f>INDEX(数值规划!$N$32:$Y$231,(((C946-1)*2+(D946-1))*4+(E946-1))*5+F946+1,(INDEX($T$3:$AI$3,B946)-1)*3+2)</f>
        <v>0</v>
      </c>
      <c r="K946" s="32">
        <f>INDEX(数值规划!$N$32:$Y$231,(((C946-1)*2+(D946-1))*4+(E946-1))*5+F946+1,(INDEX($T$3:$AI$3,B946)-1)*3+3)</f>
        <v>20</v>
      </c>
      <c r="L946" s="32">
        <f t="shared" si="29"/>
        <v>2</v>
      </c>
      <c r="M946" s="32">
        <f>INDEX(数值规划!$AL$33:$AL$42,(特技天赋!C946-1)*2+特技天赋!D946)</f>
        <v>6</v>
      </c>
      <c r="N946" s="31">
        <v>29</v>
      </c>
      <c r="Q946" s="32">
        <f>IF(特技天赋!F946&gt;0,INDEX(数值规划!$F$32:$F$63,(特技天赋!E946-1)*4+特技天赋!F946),E946)</f>
        <v>29</v>
      </c>
    </row>
    <row r="947" spans="1:17" ht="16.5" x14ac:dyDescent="0.2">
      <c r="A947" s="31">
        <v>944</v>
      </c>
      <c r="B947" s="31">
        <v>7</v>
      </c>
      <c r="C947" s="31">
        <v>4</v>
      </c>
      <c r="D947" s="31">
        <v>2</v>
      </c>
      <c r="E947" s="31">
        <v>1</v>
      </c>
      <c r="F947" s="31">
        <v>3</v>
      </c>
      <c r="G947" s="31" t="str">
        <f t="shared" si="28"/>
        <v>射手座技能3_2线1号天赋3级</v>
      </c>
      <c r="H947" s="32">
        <f>INDEX(数值规划!$AH$33:$AK$42,(特技天赋!C947-1)*2+特技天赋!D947,特技天赋!E947)</f>
        <v>31</v>
      </c>
      <c r="I947" s="32">
        <f>INDEX(数值规划!$N$32:$Y$231,(((C947-1)*2+(D947-1))*4+(E947-1))*5+F947+1,(INDEX($T$3:$AI$3,B947)-1)*3+1)</f>
        <v>50</v>
      </c>
      <c r="J947" s="32">
        <f>INDEX(数值规划!$N$32:$Y$231,(((C947-1)*2+(D947-1))*4+(E947-1))*5+F947+1,(INDEX($T$3:$AI$3,B947)-1)*3+2)</f>
        <v>0</v>
      </c>
      <c r="K947" s="32">
        <f>INDEX(数值规划!$N$32:$Y$231,(((C947-1)*2+(D947-1))*4+(E947-1))*5+F947+1,(INDEX($T$3:$AI$3,B947)-1)*3+3)</f>
        <v>25</v>
      </c>
      <c r="L947" s="32">
        <f t="shared" si="29"/>
        <v>2</v>
      </c>
      <c r="M947" s="32">
        <f>INDEX(数值规划!$AL$33:$AL$42,(特技天赋!C947-1)*2+特技天赋!D947)</f>
        <v>6</v>
      </c>
      <c r="N947" s="31">
        <v>38</v>
      </c>
      <c r="Q947" s="32">
        <f>IF(特技天赋!F947&gt;0,INDEX(数值规划!$F$32:$F$63,(特技天赋!E947-1)*4+特技天赋!F947),E947)</f>
        <v>38</v>
      </c>
    </row>
    <row r="948" spans="1:17" ht="16.5" x14ac:dyDescent="0.2">
      <c r="A948" s="31">
        <v>945</v>
      </c>
      <c r="B948" s="31">
        <v>7</v>
      </c>
      <c r="C948" s="31">
        <v>4</v>
      </c>
      <c r="D948" s="31">
        <v>2</v>
      </c>
      <c r="E948" s="31">
        <v>1</v>
      </c>
      <c r="F948" s="31">
        <v>4</v>
      </c>
      <c r="G948" s="31" t="str">
        <f t="shared" si="28"/>
        <v>射手座技能3_2线1号天赋4级</v>
      </c>
      <c r="H948" s="32">
        <f>INDEX(数值规划!$AH$33:$AK$42,(特技天赋!C948-1)*2+特技天赋!D948,特技天赋!E948)</f>
        <v>31</v>
      </c>
      <c r="I948" s="32">
        <f>INDEX(数值规划!$N$32:$Y$231,(((C948-1)*2+(D948-1))*4+(E948-1))*5+F948+1,(INDEX($T$3:$AI$3,B948)-1)*3+1)</f>
        <v>60</v>
      </c>
      <c r="J948" s="32">
        <f>INDEX(数值规划!$N$32:$Y$231,(((C948-1)*2+(D948-1))*4+(E948-1))*5+F948+1,(INDEX($T$3:$AI$3,B948)-1)*3+2)</f>
        <v>0</v>
      </c>
      <c r="K948" s="32">
        <f>INDEX(数值规划!$N$32:$Y$231,(((C948-1)*2+(D948-1))*4+(E948-1))*5+F948+1,(INDEX($T$3:$AI$3,B948)-1)*3+3)</f>
        <v>30</v>
      </c>
      <c r="L948" s="32">
        <f t="shared" si="29"/>
        <v>2</v>
      </c>
      <c r="M948" s="32">
        <f>INDEX(数值规划!$AL$33:$AL$42,(特技天赋!C948-1)*2+特技天赋!D948)</f>
        <v>6</v>
      </c>
      <c r="N948" s="31">
        <v>58</v>
      </c>
      <c r="Q948" s="32">
        <f>IF(特技天赋!F948&gt;0,INDEX(数值规划!$F$32:$F$63,(特技天赋!E948-1)*4+特技天赋!F948),E948)</f>
        <v>58</v>
      </c>
    </row>
    <row r="949" spans="1:17" ht="16.5" x14ac:dyDescent="0.2">
      <c r="A949" s="31">
        <v>946</v>
      </c>
      <c r="B949" s="31">
        <v>7</v>
      </c>
      <c r="C949" s="31">
        <v>4</v>
      </c>
      <c r="D949" s="31">
        <v>2</v>
      </c>
      <c r="E949" s="31">
        <v>2</v>
      </c>
      <c r="F949" s="31">
        <v>0</v>
      </c>
      <c r="G949" s="31" t="str">
        <f t="shared" si="28"/>
        <v>射手座技能3_2线2号天赋解锁</v>
      </c>
      <c r="H949" s="32">
        <f>INDEX(数值规划!$AH$33:$AK$42,(特技天赋!C949-1)*2+特技天赋!D949,特技天赋!E949)</f>
        <v>51</v>
      </c>
      <c r="I949" s="32">
        <f>INDEX(数值规划!$N$32:$Y$231,(((C949-1)*2+(D949-1))*4+(E949-1))*5+F949+1,(INDEX($T$3:$AI$3,B949)-1)*3+1)</f>
        <v>30</v>
      </c>
      <c r="J949" s="32">
        <f>INDEX(数值规划!$N$32:$Y$231,(((C949-1)*2+(D949-1))*4+(E949-1))*5+F949+1,(INDEX($T$3:$AI$3,B949)-1)*3+2)</f>
        <v>0</v>
      </c>
      <c r="K949" s="32">
        <f>INDEX(数值规划!$N$32:$Y$231,(((C949-1)*2+(D949-1))*4+(E949-1))*5+F949+1,(INDEX($T$3:$AI$3,B949)-1)*3+3)</f>
        <v>15</v>
      </c>
      <c r="L949" s="32">
        <f t="shared" si="29"/>
        <v>4</v>
      </c>
      <c r="M949" s="32">
        <f>INDEX(数值规划!$AL$33:$AL$42,(特技天赋!C949-1)*2+特技天赋!D949)</f>
        <v>6</v>
      </c>
      <c r="N949" s="31">
        <v>2</v>
      </c>
      <c r="Q949" s="32">
        <f>IF(特技天赋!F949&gt;0,INDEX(数值规划!$F$32:$F$63,(特技天赋!E949-1)*4+特技天赋!F949),E949)</f>
        <v>2</v>
      </c>
    </row>
    <row r="950" spans="1:17" ht="16.5" x14ac:dyDescent="0.2">
      <c r="A950" s="31">
        <v>947</v>
      </c>
      <c r="B950" s="31">
        <v>7</v>
      </c>
      <c r="C950" s="31">
        <v>4</v>
      </c>
      <c r="D950" s="31">
        <v>2</v>
      </c>
      <c r="E950" s="31">
        <v>2</v>
      </c>
      <c r="F950" s="31">
        <v>1</v>
      </c>
      <c r="G950" s="31" t="str">
        <f t="shared" si="28"/>
        <v>射手座技能3_2线2号天赋1级</v>
      </c>
      <c r="H950" s="32">
        <f>INDEX(数值规划!$AH$33:$AK$42,(特技天赋!C950-1)*2+特技天赋!D950,特技天赋!E950)</f>
        <v>51</v>
      </c>
      <c r="I950" s="32">
        <f>INDEX(数值规划!$N$32:$Y$231,(((C950-1)*2+(D950-1))*4+(E950-1))*5+F950+1,(INDEX($T$3:$AI$3,B950)-1)*3+1)</f>
        <v>40</v>
      </c>
      <c r="J950" s="32">
        <f>INDEX(数值规划!$N$32:$Y$231,(((C950-1)*2+(D950-1))*4+(E950-1))*5+F950+1,(INDEX($T$3:$AI$3,B950)-1)*3+2)</f>
        <v>0</v>
      </c>
      <c r="K950" s="32">
        <f>INDEX(数值规划!$N$32:$Y$231,(((C950-1)*2+(D950-1))*4+(E950-1))*5+F950+1,(INDEX($T$3:$AI$3,B950)-1)*3+3)</f>
        <v>20</v>
      </c>
      <c r="L950" s="32">
        <f t="shared" si="29"/>
        <v>4</v>
      </c>
      <c r="M950" s="32">
        <f>INDEX(数值规划!$AL$33:$AL$42,(特技天赋!C950-1)*2+特技天赋!D950)</f>
        <v>6</v>
      </c>
      <c r="N950" s="31">
        <v>24</v>
      </c>
      <c r="Q950" s="32">
        <f>IF(特技天赋!F950&gt;0,INDEX(数值规划!$F$32:$F$63,(特技天赋!E950-1)*4+特技天赋!F950),E950)</f>
        <v>24</v>
      </c>
    </row>
    <row r="951" spans="1:17" ht="16.5" x14ac:dyDescent="0.2">
      <c r="A951" s="31">
        <v>948</v>
      </c>
      <c r="B951" s="31">
        <v>7</v>
      </c>
      <c r="C951" s="31">
        <v>4</v>
      </c>
      <c r="D951" s="31">
        <v>2</v>
      </c>
      <c r="E951" s="31">
        <v>2</v>
      </c>
      <c r="F951" s="31">
        <v>2</v>
      </c>
      <c r="G951" s="31" t="str">
        <f t="shared" si="28"/>
        <v>射手座技能3_2线2号天赋2级</v>
      </c>
      <c r="H951" s="32">
        <f>INDEX(数值规划!$AH$33:$AK$42,(特技天赋!C951-1)*2+特技天赋!D951,特技天赋!E951)</f>
        <v>51</v>
      </c>
      <c r="I951" s="32">
        <f>INDEX(数值规划!$N$32:$Y$231,(((C951-1)*2+(D951-1))*4+(E951-1))*5+F951+1,(INDEX($T$3:$AI$3,B951)-1)*3+1)</f>
        <v>50</v>
      </c>
      <c r="J951" s="32">
        <f>INDEX(数值规划!$N$32:$Y$231,(((C951-1)*2+(D951-1))*4+(E951-1))*5+F951+1,(INDEX($T$3:$AI$3,B951)-1)*3+2)</f>
        <v>0</v>
      </c>
      <c r="K951" s="32">
        <f>INDEX(数值规划!$N$32:$Y$231,(((C951-1)*2+(D951-1))*4+(E951-1))*5+F951+1,(INDEX($T$3:$AI$3,B951)-1)*3+3)</f>
        <v>25</v>
      </c>
      <c r="L951" s="32">
        <f t="shared" si="29"/>
        <v>4</v>
      </c>
      <c r="M951" s="32">
        <f>INDEX(数值规划!$AL$33:$AL$42,(特技天赋!C951-1)*2+特技天赋!D951)</f>
        <v>6</v>
      </c>
      <c r="N951" s="31">
        <v>36</v>
      </c>
      <c r="Q951" s="32">
        <f>IF(特技天赋!F951&gt;0,INDEX(数值规划!$F$32:$F$63,(特技天赋!E951-1)*4+特技天赋!F951),E951)</f>
        <v>36</v>
      </c>
    </row>
    <row r="952" spans="1:17" ht="16.5" x14ac:dyDescent="0.2">
      <c r="A952" s="31">
        <v>949</v>
      </c>
      <c r="B952" s="31">
        <v>7</v>
      </c>
      <c r="C952" s="31">
        <v>4</v>
      </c>
      <c r="D952" s="31">
        <v>2</v>
      </c>
      <c r="E952" s="31">
        <v>2</v>
      </c>
      <c r="F952" s="31">
        <v>3</v>
      </c>
      <c r="G952" s="31" t="str">
        <f t="shared" si="28"/>
        <v>射手座技能3_2线2号天赋3级</v>
      </c>
      <c r="H952" s="32">
        <f>INDEX(数值规划!$AH$33:$AK$42,(特技天赋!C952-1)*2+特技天赋!D952,特技天赋!E952)</f>
        <v>51</v>
      </c>
      <c r="I952" s="32">
        <f>INDEX(数值规划!$N$32:$Y$231,(((C952-1)*2+(D952-1))*4+(E952-1))*5+F952+1,(INDEX($T$3:$AI$3,B952)-1)*3+1)</f>
        <v>60</v>
      </c>
      <c r="J952" s="32">
        <f>INDEX(数值规划!$N$32:$Y$231,(((C952-1)*2+(D952-1))*4+(E952-1))*5+F952+1,(INDEX($T$3:$AI$3,B952)-1)*3+2)</f>
        <v>0</v>
      </c>
      <c r="K952" s="32">
        <f>INDEX(数值规划!$N$32:$Y$231,(((C952-1)*2+(D952-1))*4+(E952-1))*5+F952+1,(INDEX($T$3:$AI$3,B952)-1)*3+3)</f>
        <v>30</v>
      </c>
      <c r="L952" s="32">
        <f t="shared" si="29"/>
        <v>4</v>
      </c>
      <c r="M952" s="32">
        <f>INDEX(数值规划!$AL$33:$AL$42,(特技天赋!C952-1)*2+特技天赋!D952)</f>
        <v>6</v>
      </c>
      <c r="N952" s="31">
        <v>48</v>
      </c>
      <c r="Q952" s="32">
        <f>IF(特技天赋!F952&gt;0,INDEX(数值规划!$F$32:$F$63,(特技天赋!E952-1)*4+特技天赋!F952),E952)</f>
        <v>48</v>
      </c>
    </row>
    <row r="953" spans="1:17" ht="16.5" x14ac:dyDescent="0.2">
      <c r="A953" s="31">
        <v>950</v>
      </c>
      <c r="B953" s="31">
        <v>7</v>
      </c>
      <c r="C953" s="31">
        <v>4</v>
      </c>
      <c r="D953" s="31">
        <v>2</v>
      </c>
      <c r="E953" s="31">
        <v>2</v>
      </c>
      <c r="F953" s="31">
        <v>4</v>
      </c>
      <c r="G953" s="31" t="str">
        <f t="shared" si="28"/>
        <v>射手座技能3_2线2号天赋4级</v>
      </c>
      <c r="H953" s="32">
        <f>INDEX(数值规划!$AH$33:$AK$42,(特技天赋!C953-1)*2+特技天赋!D953,特技天赋!E953)</f>
        <v>51</v>
      </c>
      <c r="I953" s="32">
        <f>INDEX(数值规划!$N$32:$Y$231,(((C953-1)*2+(D953-1))*4+(E953-1))*5+F953+1,(INDEX($T$3:$AI$3,B953)-1)*3+1)</f>
        <v>70</v>
      </c>
      <c r="J953" s="32">
        <f>INDEX(数值规划!$N$32:$Y$231,(((C953-1)*2+(D953-1))*4+(E953-1))*5+F953+1,(INDEX($T$3:$AI$3,B953)-1)*3+2)</f>
        <v>0</v>
      </c>
      <c r="K953" s="32">
        <f>INDEX(数值规划!$N$32:$Y$231,(((C953-1)*2+(D953-1))*4+(E953-1))*5+F953+1,(INDEX($T$3:$AI$3,B953)-1)*3+3)</f>
        <v>35</v>
      </c>
      <c r="L953" s="32">
        <f t="shared" si="29"/>
        <v>4</v>
      </c>
      <c r="M953" s="32">
        <f>INDEX(数值规划!$AL$33:$AL$42,(特技天赋!C953-1)*2+特技天赋!D953)</f>
        <v>6</v>
      </c>
      <c r="N953" s="31">
        <v>72</v>
      </c>
      <c r="Q953" s="32">
        <f>IF(特技天赋!F953&gt;0,INDEX(数值规划!$F$32:$F$63,(特技天赋!E953-1)*4+特技天赋!F953),E953)</f>
        <v>72</v>
      </c>
    </row>
    <row r="954" spans="1:17" ht="16.5" x14ac:dyDescent="0.2">
      <c r="A954" s="31">
        <v>951</v>
      </c>
      <c r="B954" s="31">
        <v>7</v>
      </c>
      <c r="C954" s="31">
        <v>4</v>
      </c>
      <c r="D954" s="31">
        <v>2</v>
      </c>
      <c r="E954" s="31">
        <v>3</v>
      </c>
      <c r="F954" s="31">
        <v>0</v>
      </c>
      <c r="G954" s="31" t="str">
        <f t="shared" si="28"/>
        <v>射手座技能3_2线3号天赋解锁</v>
      </c>
      <c r="H954" s="32">
        <f>INDEX(数值规划!$AH$33:$AK$42,(特技天赋!C954-1)*2+特技天赋!D954,特技天赋!E954)</f>
        <v>71</v>
      </c>
      <c r="I954" s="32">
        <f>INDEX(数值规划!$N$32:$Y$231,(((C954-1)*2+(D954-1))*4+(E954-1))*5+F954+1,(INDEX($T$3:$AI$3,B954)-1)*3+1)</f>
        <v>45</v>
      </c>
      <c r="J954" s="32">
        <f>INDEX(数值规划!$N$32:$Y$231,(((C954-1)*2+(D954-1))*4+(E954-1))*5+F954+1,(INDEX($T$3:$AI$3,B954)-1)*3+2)</f>
        <v>0</v>
      </c>
      <c r="K954" s="32">
        <f>INDEX(数值规划!$N$32:$Y$231,(((C954-1)*2+(D954-1))*4+(E954-1))*5+F954+1,(INDEX($T$3:$AI$3,B954)-1)*3+3)</f>
        <v>23</v>
      </c>
      <c r="L954" s="32">
        <f t="shared" si="29"/>
        <v>6</v>
      </c>
      <c r="M954" s="32">
        <f>INDEX(数值规划!$AL$33:$AL$42,(特技天赋!C954-1)*2+特技天赋!D954)</f>
        <v>6</v>
      </c>
      <c r="N954" s="31">
        <v>3</v>
      </c>
      <c r="Q954" s="32">
        <f>IF(特技天赋!F954&gt;0,INDEX(数值规划!$F$32:$F$63,(特技天赋!E954-1)*4+特技天赋!F954),E954)</f>
        <v>3</v>
      </c>
    </row>
    <row r="955" spans="1:17" ht="16.5" x14ac:dyDescent="0.2">
      <c r="A955" s="31">
        <v>952</v>
      </c>
      <c r="B955" s="31">
        <v>7</v>
      </c>
      <c r="C955" s="31">
        <v>4</v>
      </c>
      <c r="D955" s="31">
        <v>2</v>
      </c>
      <c r="E955" s="31">
        <v>3</v>
      </c>
      <c r="F955" s="31">
        <v>1</v>
      </c>
      <c r="G955" s="31" t="str">
        <f t="shared" si="28"/>
        <v>射手座技能3_2线3号天赋1级</v>
      </c>
      <c r="H955" s="32">
        <f>INDEX(数值规划!$AH$33:$AK$42,(特技天赋!C955-1)*2+特技天赋!D955,特技天赋!E955)</f>
        <v>71</v>
      </c>
      <c r="I955" s="32">
        <f>INDEX(数值规划!$N$32:$Y$231,(((C955-1)*2+(D955-1))*4+(E955-1))*5+F955+1,(INDEX($T$3:$AI$3,B955)-1)*3+1)</f>
        <v>55</v>
      </c>
      <c r="J955" s="32">
        <f>INDEX(数值规划!$N$32:$Y$231,(((C955-1)*2+(D955-1))*4+(E955-1))*5+F955+1,(INDEX($T$3:$AI$3,B955)-1)*3+2)</f>
        <v>0</v>
      </c>
      <c r="K955" s="32">
        <f>INDEX(数值规划!$N$32:$Y$231,(((C955-1)*2+(D955-1))*4+(E955-1))*5+F955+1,(INDEX($T$3:$AI$3,B955)-1)*3+3)</f>
        <v>28</v>
      </c>
      <c r="L955" s="32">
        <f t="shared" si="29"/>
        <v>6</v>
      </c>
      <c r="M955" s="32">
        <f>INDEX(数值规划!$AL$33:$AL$42,(特技天赋!C955-1)*2+特技天赋!D955)</f>
        <v>6</v>
      </c>
      <c r="N955" s="31">
        <v>29</v>
      </c>
      <c r="Q955" s="32">
        <f>IF(特技天赋!F955&gt;0,INDEX(数值规划!$F$32:$F$63,(特技天赋!E955-1)*4+特技天赋!F955),E955)</f>
        <v>29</v>
      </c>
    </row>
    <row r="956" spans="1:17" ht="16.5" x14ac:dyDescent="0.2">
      <c r="A956" s="31">
        <v>953</v>
      </c>
      <c r="B956" s="31">
        <v>7</v>
      </c>
      <c r="C956" s="31">
        <v>4</v>
      </c>
      <c r="D956" s="31">
        <v>2</v>
      </c>
      <c r="E956" s="31">
        <v>3</v>
      </c>
      <c r="F956" s="31">
        <v>2</v>
      </c>
      <c r="G956" s="31" t="str">
        <f t="shared" si="28"/>
        <v>射手座技能3_2线3号天赋2级</v>
      </c>
      <c r="H956" s="32">
        <f>INDEX(数值规划!$AH$33:$AK$42,(特技天赋!C956-1)*2+特技天赋!D956,特技天赋!E956)</f>
        <v>71</v>
      </c>
      <c r="I956" s="32">
        <f>INDEX(数值规划!$N$32:$Y$231,(((C956-1)*2+(D956-1))*4+(E956-1))*5+F956+1,(INDEX($T$3:$AI$3,B956)-1)*3+1)</f>
        <v>65</v>
      </c>
      <c r="J956" s="32">
        <f>INDEX(数值规划!$N$32:$Y$231,(((C956-1)*2+(D956-1))*4+(E956-1))*5+F956+1,(INDEX($T$3:$AI$3,B956)-1)*3+2)</f>
        <v>0</v>
      </c>
      <c r="K956" s="32">
        <f>INDEX(数值规划!$N$32:$Y$231,(((C956-1)*2+(D956-1))*4+(E956-1))*5+F956+1,(INDEX($T$3:$AI$3,B956)-1)*3+3)</f>
        <v>33</v>
      </c>
      <c r="L956" s="32">
        <f t="shared" si="29"/>
        <v>6</v>
      </c>
      <c r="M956" s="32">
        <f>INDEX(数值规划!$AL$33:$AL$42,(特技天赋!C956-1)*2+特技天赋!D956)</f>
        <v>6</v>
      </c>
      <c r="N956" s="31">
        <v>43</v>
      </c>
      <c r="Q956" s="32">
        <f>IF(特技天赋!F956&gt;0,INDEX(数值规划!$F$32:$F$63,(特技天赋!E956-1)*4+特技天赋!F956),E956)</f>
        <v>43</v>
      </c>
    </row>
    <row r="957" spans="1:17" ht="16.5" x14ac:dyDescent="0.2">
      <c r="A957" s="31">
        <v>954</v>
      </c>
      <c r="B957" s="31">
        <v>7</v>
      </c>
      <c r="C957" s="31">
        <v>4</v>
      </c>
      <c r="D957" s="31">
        <v>2</v>
      </c>
      <c r="E957" s="31">
        <v>3</v>
      </c>
      <c r="F957" s="31">
        <v>3</v>
      </c>
      <c r="G957" s="31" t="str">
        <f t="shared" si="28"/>
        <v>射手座技能3_2线3号天赋3级</v>
      </c>
      <c r="H957" s="32">
        <f>INDEX(数值规划!$AH$33:$AK$42,(特技天赋!C957-1)*2+特技天赋!D957,特技天赋!E957)</f>
        <v>71</v>
      </c>
      <c r="I957" s="32">
        <f>INDEX(数值规划!$N$32:$Y$231,(((C957-1)*2+(D957-1))*4+(E957-1))*5+F957+1,(INDEX($T$3:$AI$3,B957)-1)*3+1)</f>
        <v>75</v>
      </c>
      <c r="J957" s="32">
        <f>INDEX(数值规划!$N$32:$Y$231,(((C957-1)*2+(D957-1))*4+(E957-1))*5+F957+1,(INDEX($T$3:$AI$3,B957)-1)*3+2)</f>
        <v>0</v>
      </c>
      <c r="K957" s="32">
        <f>INDEX(数值规划!$N$32:$Y$231,(((C957-1)*2+(D957-1))*4+(E957-1))*5+F957+1,(INDEX($T$3:$AI$3,B957)-1)*3+3)</f>
        <v>38</v>
      </c>
      <c r="L957" s="32">
        <f t="shared" si="29"/>
        <v>6</v>
      </c>
      <c r="M957" s="32">
        <f>INDEX(数值规划!$AL$33:$AL$42,(特技天赋!C957-1)*2+特技天赋!D957)</f>
        <v>6</v>
      </c>
      <c r="N957" s="31">
        <v>58</v>
      </c>
      <c r="Q957" s="32">
        <f>IF(特技天赋!F957&gt;0,INDEX(数值规划!$F$32:$F$63,(特技天赋!E957-1)*4+特技天赋!F957),E957)</f>
        <v>58</v>
      </c>
    </row>
    <row r="958" spans="1:17" ht="16.5" x14ac:dyDescent="0.2">
      <c r="A958" s="31">
        <v>955</v>
      </c>
      <c r="B958" s="31">
        <v>7</v>
      </c>
      <c r="C958" s="31">
        <v>4</v>
      </c>
      <c r="D958" s="31">
        <v>2</v>
      </c>
      <c r="E958" s="31">
        <v>3</v>
      </c>
      <c r="F958" s="31">
        <v>4</v>
      </c>
      <c r="G958" s="31" t="str">
        <f t="shared" si="28"/>
        <v>射手座技能3_2线3号天赋4级</v>
      </c>
      <c r="H958" s="32">
        <f>INDEX(数值规划!$AH$33:$AK$42,(特技天赋!C958-1)*2+特技天赋!D958,特技天赋!E958)</f>
        <v>71</v>
      </c>
      <c r="I958" s="32">
        <f>INDEX(数值规划!$N$32:$Y$231,(((C958-1)*2+(D958-1))*4+(E958-1))*5+F958+1,(INDEX($T$3:$AI$3,B958)-1)*3+1)</f>
        <v>85</v>
      </c>
      <c r="J958" s="32">
        <f>INDEX(数值规划!$N$32:$Y$231,(((C958-1)*2+(D958-1))*4+(E958-1))*5+F958+1,(INDEX($T$3:$AI$3,B958)-1)*3+2)</f>
        <v>0</v>
      </c>
      <c r="K958" s="32">
        <f>INDEX(数值规划!$N$32:$Y$231,(((C958-1)*2+(D958-1))*4+(E958-1))*5+F958+1,(INDEX($T$3:$AI$3,B958)-1)*3+3)</f>
        <v>43</v>
      </c>
      <c r="L958" s="32">
        <f t="shared" si="29"/>
        <v>6</v>
      </c>
      <c r="M958" s="32">
        <f>INDEX(数值规划!$AL$33:$AL$42,(特技天赋!C958-1)*2+特技天赋!D958)</f>
        <v>6</v>
      </c>
      <c r="N958" s="31">
        <v>87</v>
      </c>
      <c r="Q958" s="32">
        <f>IF(特技天赋!F958&gt;0,INDEX(数值规划!$F$32:$F$63,(特技天赋!E958-1)*4+特技天赋!F958),E958)</f>
        <v>87</v>
      </c>
    </row>
    <row r="959" spans="1:17" ht="16.5" x14ac:dyDescent="0.2">
      <c r="A959" s="31">
        <v>956</v>
      </c>
      <c r="B959" s="31">
        <v>7</v>
      </c>
      <c r="C959" s="31">
        <v>4</v>
      </c>
      <c r="D959" s="31">
        <v>2</v>
      </c>
      <c r="E959" s="31">
        <v>4</v>
      </c>
      <c r="F959" s="31">
        <v>0</v>
      </c>
      <c r="G959" s="31" t="str">
        <f t="shared" si="28"/>
        <v>射手座技能3_2线4号天赋解锁</v>
      </c>
      <c r="H959" s="32">
        <f>INDEX(数值规划!$AH$33:$AK$42,(特技天赋!C959-1)*2+特技天赋!D959,特技天赋!E959)</f>
        <v>91</v>
      </c>
      <c r="I959" s="32">
        <f>INDEX(数值规划!$N$32:$Y$231,(((C959-1)*2+(D959-1))*4+(E959-1))*5+F959+1,(INDEX($T$3:$AI$3,B959)-1)*3+1)</f>
        <v>60</v>
      </c>
      <c r="J959" s="32">
        <f>INDEX(数值规划!$N$32:$Y$231,(((C959-1)*2+(D959-1))*4+(E959-1))*5+F959+1,(INDEX($T$3:$AI$3,B959)-1)*3+2)</f>
        <v>0</v>
      </c>
      <c r="K959" s="32">
        <f>INDEX(数值规划!$N$32:$Y$231,(((C959-1)*2+(D959-1))*4+(E959-1))*5+F959+1,(INDEX($T$3:$AI$3,B959)-1)*3+3)</f>
        <v>30</v>
      </c>
      <c r="L959" s="32">
        <f t="shared" si="29"/>
        <v>8</v>
      </c>
      <c r="M959" s="32">
        <f>INDEX(数值规划!$AL$33:$AL$42,(特技天赋!C959-1)*2+特技天赋!D959)</f>
        <v>6</v>
      </c>
      <c r="N959" s="31">
        <v>4</v>
      </c>
      <c r="Q959" s="32">
        <f>IF(特技天赋!F959&gt;0,INDEX(数值规划!$F$32:$F$63,(特技天赋!E959-1)*4+特技天赋!F959),E959)</f>
        <v>4</v>
      </c>
    </row>
    <row r="960" spans="1:17" ht="16.5" x14ac:dyDescent="0.2">
      <c r="A960" s="31">
        <v>957</v>
      </c>
      <c r="B960" s="31">
        <v>7</v>
      </c>
      <c r="C960" s="31">
        <v>4</v>
      </c>
      <c r="D960" s="31">
        <v>2</v>
      </c>
      <c r="E960" s="31">
        <v>4</v>
      </c>
      <c r="F960" s="31">
        <v>1</v>
      </c>
      <c r="G960" s="31" t="str">
        <f t="shared" si="28"/>
        <v>射手座技能3_2线4号天赋1级</v>
      </c>
      <c r="H960" s="32">
        <f>INDEX(数值规划!$AH$33:$AK$42,(特技天赋!C960-1)*2+特技天赋!D960,特技天赋!E960)</f>
        <v>91</v>
      </c>
      <c r="I960" s="32">
        <f>INDEX(数值规划!$N$32:$Y$231,(((C960-1)*2+(D960-1))*4+(E960-1))*5+F960+1,(INDEX($T$3:$AI$3,B960)-1)*3+1)</f>
        <v>70</v>
      </c>
      <c r="J960" s="32">
        <f>INDEX(数值规划!$N$32:$Y$231,(((C960-1)*2+(D960-1))*4+(E960-1))*5+F960+1,(INDEX($T$3:$AI$3,B960)-1)*3+2)</f>
        <v>0</v>
      </c>
      <c r="K960" s="32">
        <f>INDEX(数值规划!$N$32:$Y$231,(((C960-1)*2+(D960-1))*4+(E960-1))*5+F960+1,(INDEX($T$3:$AI$3,B960)-1)*3+3)</f>
        <v>35</v>
      </c>
      <c r="L960" s="32">
        <f t="shared" si="29"/>
        <v>8</v>
      </c>
      <c r="M960" s="32">
        <f>INDEX(数值规划!$AL$33:$AL$42,(特技天赋!C960-1)*2+特技天赋!D960)</f>
        <v>6</v>
      </c>
      <c r="N960" s="31">
        <v>29</v>
      </c>
      <c r="Q960" s="32">
        <f>IF(特技天赋!F960&gt;0,INDEX(数值规划!$F$32:$F$63,(特技天赋!E960-1)*4+特技天赋!F960),E960)</f>
        <v>29</v>
      </c>
    </row>
    <row r="961" spans="1:17" ht="16.5" x14ac:dyDescent="0.2">
      <c r="A961" s="31">
        <v>958</v>
      </c>
      <c r="B961" s="31">
        <v>7</v>
      </c>
      <c r="C961" s="31">
        <v>4</v>
      </c>
      <c r="D961" s="31">
        <v>2</v>
      </c>
      <c r="E961" s="31">
        <v>4</v>
      </c>
      <c r="F961" s="31">
        <v>2</v>
      </c>
      <c r="G961" s="31" t="str">
        <f t="shared" si="28"/>
        <v>射手座技能3_2线4号天赋2级</v>
      </c>
      <c r="H961" s="32">
        <f>INDEX(数值规划!$AH$33:$AK$42,(特技天赋!C961-1)*2+特技天赋!D961,特技天赋!E961)</f>
        <v>91</v>
      </c>
      <c r="I961" s="32">
        <f>INDEX(数值规划!$N$32:$Y$231,(((C961-1)*2+(D961-1))*4+(E961-1))*5+F961+1,(INDEX($T$3:$AI$3,B961)-1)*3+1)</f>
        <v>80</v>
      </c>
      <c r="J961" s="32">
        <f>INDEX(数值规划!$N$32:$Y$231,(((C961-1)*2+(D961-1))*4+(E961-1))*5+F961+1,(INDEX($T$3:$AI$3,B961)-1)*3+2)</f>
        <v>0</v>
      </c>
      <c r="K961" s="32">
        <f>INDEX(数值规划!$N$32:$Y$231,(((C961-1)*2+(D961-1))*4+(E961-1))*5+F961+1,(INDEX($T$3:$AI$3,B961)-1)*3+3)</f>
        <v>40</v>
      </c>
      <c r="L961" s="32">
        <f t="shared" si="29"/>
        <v>8</v>
      </c>
      <c r="M961" s="32">
        <f>INDEX(数值规划!$AL$33:$AL$42,(特技天赋!C961-1)*2+特技天赋!D961)</f>
        <v>6</v>
      </c>
      <c r="N961" s="31">
        <v>43</v>
      </c>
      <c r="Q961" s="32">
        <f>IF(特技天赋!F961&gt;0,INDEX(数值规划!$F$32:$F$63,(特技天赋!E961-1)*4+特技天赋!F961),E961)</f>
        <v>43</v>
      </c>
    </row>
    <row r="962" spans="1:17" ht="16.5" x14ac:dyDescent="0.2">
      <c r="A962" s="31">
        <v>959</v>
      </c>
      <c r="B962" s="31">
        <v>7</v>
      </c>
      <c r="C962" s="31">
        <v>4</v>
      </c>
      <c r="D962" s="31">
        <v>2</v>
      </c>
      <c r="E962" s="31">
        <v>4</v>
      </c>
      <c r="F962" s="31">
        <v>3</v>
      </c>
      <c r="G962" s="31" t="str">
        <f t="shared" si="28"/>
        <v>射手座技能3_2线4号天赋3级</v>
      </c>
      <c r="H962" s="32">
        <f>INDEX(数值规划!$AH$33:$AK$42,(特技天赋!C962-1)*2+特技天赋!D962,特技天赋!E962)</f>
        <v>91</v>
      </c>
      <c r="I962" s="32">
        <f>INDEX(数值规划!$N$32:$Y$231,(((C962-1)*2+(D962-1))*4+(E962-1))*5+F962+1,(INDEX($T$3:$AI$3,B962)-1)*3+1)</f>
        <v>90</v>
      </c>
      <c r="J962" s="32">
        <f>INDEX(数值规划!$N$32:$Y$231,(((C962-1)*2+(D962-1))*4+(E962-1))*5+F962+1,(INDEX($T$3:$AI$3,B962)-1)*3+2)</f>
        <v>0</v>
      </c>
      <c r="K962" s="32">
        <f>INDEX(数值规划!$N$32:$Y$231,(((C962-1)*2+(D962-1))*4+(E962-1))*5+F962+1,(INDEX($T$3:$AI$3,B962)-1)*3+3)</f>
        <v>45</v>
      </c>
      <c r="L962" s="32">
        <f t="shared" si="29"/>
        <v>8</v>
      </c>
      <c r="M962" s="32">
        <f>INDEX(数值规划!$AL$33:$AL$42,(特技天赋!C962-1)*2+特技天赋!D962)</f>
        <v>6</v>
      </c>
      <c r="N962" s="31">
        <v>58</v>
      </c>
      <c r="Q962" s="32">
        <f>IF(特技天赋!F962&gt;0,INDEX(数值规划!$F$32:$F$63,(特技天赋!E962-1)*4+特技天赋!F962),E962)</f>
        <v>58</v>
      </c>
    </row>
    <row r="963" spans="1:17" ht="16.5" x14ac:dyDescent="0.2">
      <c r="A963" s="31">
        <v>960</v>
      </c>
      <c r="B963" s="31">
        <v>7</v>
      </c>
      <c r="C963" s="31">
        <v>4</v>
      </c>
      <c r="D963" s="31">
        <v>2</v>
      </c>
      <c r="E963" s="31">
        <v>4</v>
      </c>
      <c r="F963" s="31">
        <v>4</v>
      </c>
      <c r="G963" s="31" t="str">
        <f t="shared" si="28"/>
        <v>射手座技能3_2线4号天赋4级</v>
      </c>
      <c r="H963" s="32">
        <f>INDEX(数值规划!$AH$33:$AK$42,(特技天赋!C963-1)*2+特技天赋!D963,特技天赋!E963)</f>
        <v>91</v>
      </c>
      <c r="I963" s="32">
        <f>INDEX(数值规划!$N$32:$Y$231,(((C963-1)*2+(D963-1))*4+(E963-1))*5+F963+1,(INDEX($T$3:$AI$3,B963)-1)*3+1)</f>
        <v>100</v>
      </c>
      <c r="J963" s="32">
        <f>INDEX(数值规划!$N$32:$Y$231,(((C963-1)*2+(D963-1))*4+(E963-1))*5+F963+1,(INDEX($T$3:$AI$3,B963)-1)*3+2)</f>
        <v>0</v>
      </c>
      <c r="K963" s="32">
        <f>INDEX(数值规划!$N$32:$Y$231,(((C963-1)*2+(D963-1))*4+(E963-1))*5+F963+1,(INDEX($T$3:$AI$3,B963)-1)*3+3)</f>
        <v>50</v>
      </c>
      <c r="L963" s="32">
        <f t="shared" si="29"/>
        <v>8</v>
      </c>
      <c r="M963" s="32">
        <f>INDEX(数值规划!$AL$33:$AL$42,(特技天赋!C963-1)*2+特技天赋!D963)</f>
        <v>6</v>
      </c>
      <c r="N963" s="31">
        <v>87</v>
      </c>
      <c r="Q963" s="32">
        <f>IF(特技天赋!F963&gt;0,INDEX(数值规划!$F$32:$F$63,(特技天赋!E963-1)*4+特技天赋!F963),E963)</f>
        <v>87</v>
      </c>
    </row>
    <row r="964" spans="1:17" ht="16.5" x14ac:dyDescent="0.2">
      <c r="A964" s="31">
        <v>961</v>
      </c>
      <c r="B964" s="31">
        <v>7</v>
      </c>
      <c r="C964" s="31">
        <v>5</v>
      </c>
      <c r="D964" s="31">
        <v>1</v>
      </c>
      <c r="E964" s="31">
        <v>1</v>
      </c>
      <c r="F964" s="31">
        <v>0</v>
      </c>
      <c r="G964" s="31" t="str">
        <f t="shared" si="28"/>
        <v>射手座大招_1线1号天赋解锁</v>
      </c>
      <c r="H964" s="32">
        <f>INDEX(数值规划!$AH$33:$AK$42,(特技天赋!C964-1)*2+特技天赋!D964,特技天赋!E964)</f>
        <v>23</v>
      </c>
      <c r="I964" s="32">
        <f>INDEX(数值规划!$N$32:$Y$231,(((C964-1)*2+(D964-1))*4+(E964-1))*5+F964+1,(INDEX($T$3:$AI$3,B964)-1)*3+1)</f>
        <v>6</v>
      </c>
      <c r="J964" s="32">
        <f>INDEX(数值规划!$N$32:$Y$231,(((C964-1)*2+(D964-1))*4+(E964-1))*5+F964+1,(INDEX($T$3:$AI$3,B964)-1)*3+2)</f>
        <v>6</v>
      </c>
      <c r="K964" s="32">
        <f>INDEX(数值规划!$N$32:$Y$231,(((C964-1)*2+(D964-1))*4+(E964-1))*5+F964+1,(INDEX($T$3:$AI$3,B964)-1)*3+3)</f>
        <v>24</v>
      </c>
      <c r="L964" s="32">
        <f t="shared" si="29"/>
        <v>1</v>
      </c>
      <c r="M964" s="32">
        <f>INDEX(数值规划!$AL$33:$AL$42,(特技天赋!C964-1)*2+特技天赋!D964)</f>
        <v>6</v>
      </c>
      <c r="N964" s="31">
        <v>1</v>
      </c>
      <c r="Q964" s="32">
        <f>IF(特技天赋!F964&gt;0,INDEX(数值规划!$F$32:$F$63,(特技天赋!E964-1)*4+特技天赋!F964),E964)</f>
        <v>1</v>
      </c>
    </row>
    <row r="965" spans="1:17" ht="16.5" x14ac:dyDescent="0.2">
      <c r="A965" s="31">
        <v>962</v>
      </c>
      <c r="B965" s="31">
        <v>7</v>
      </c>
      <c r="C965" s="31">
        <v>5</v>
      </c>
      <c r="D965" s="31">
        <v>1</v>
      </c>
      <c r="E965" s="31">
        <v>1</v>
      </c>
      <c r="F965" s="31">
        <v>1</v>
      </c>
      <c r="G965" s="31" t="str">
        <f t="shared" ref="G965:G1028" si="30">INDEX($T$4:$AI$4,B965)&amp;INDEX($T$5:$X$5,C965)&amp;"_"&amp;D965&amp;"线"&amp;E965&amp;"号天赋"&amp;IF(F965&gt;0,F965&amp;"级","解锁")</f>
        <v>射手座大招_1线1号天赋1级</v>
      </c>
      <c r="H965" s="32">
        <f>INDEX(数值规划!$AH$33:$AK$42,(特技天赋!C965-1)*2+特技天赋!D965,特技天赋!E965)</f>
        <v>23</v>
      </c>
      <c r="I965" s="32">
        <f>INDEX(数值规划!$N$32:$Y$231,(((C965-1)*2+(D965-1))*4+(E965-1))*5+F965+1,(INDEX($T$3:$AI$3,B965)-1)*3+1)</f>
        <v>9</v>
      </c>
      <c r="J965" s="32">
        <f>INDEX(数值规划!$N$32:$Y$231,(((C965-1)*2+(D965-1))*4+(E965-1))*5+F965+1,(INDEX($T$3:$AI$3,B965)-1)*3+2)</f>
        <v>9</v>
      </c>
      <c r="K965" s="32">
        <f>INDEX(数值规划!$N$32:$Y$231,(((C965-1)*2+(D965-1))*4+(E965-1))*5+F965+1,(INDEX($T$3:$AI$3,B965)-1)*3+3)</f>
        <v>36</v>
      </c>
      <c r="L965" s="32">
        <f t="shared" ref="L965:L1028" si="31">(E965-1)*2+D965</f>
        <v>1</v>
      </c>
      <c r="M965" s="32">
        <f>INDEX(数值规划!$AL$33:$AL$42,(特技天赋!C965-1)*2+特技天赋!D965)</f>
        <v>6</v>
      </c>
      <c r="N965" s="31">
        <v>19</v>
      </c>
      <c r="Q965" s="32">
        <f>IF(特技天赋!F965&gt;0,INDEX(数值规划!$F$32:$F$63,(特技天赋!E965-1)*4+特技天赋!F965),E965)</f>
        <v>19</v>
      </c>
    </row>
    <row r="966" spans="1:17" ht="16.5" x14ac:dyDescent="0.2">
      <c r="A966" s="31">
        <v>963</v>
      </c>
      <c r="B966" s="31">
        <v>7</v>
      </c>
      <c r="C966" s="31">
        <v>5</v>
      </c>
      <c r="D966" s="31">
        <v>1</v>
      </c>
      <c r="E966" s="31">
        <v>1</v>
      </c>
      <c r="F966" s="31">
        <v>2</v>
      </c>
      <c r="G966" s="31" t="str">
        <f t="shared" si="30"/>
        <v>射手座大招_1线1号天赋2级</v>
      </c>
      <c r="H966" s="32">
        <f>INDEX(数值规划!$AH$33:$AK$42,(特技天赋!C966-1)*2+特技天赋!D966,特技天赋!E966)</f>
        <v>23</v>
      </c>
      <c r="I966" s="32">
        <f>INDEX(数值规划!$N$32:$Y$231,(((C966-1)*2+(D966-1))*4+(E966-1))*5+F966+1,(INDEX($T$3:$AI$3,B966)-1)*3+1)</f>
        <v>12</v>
      </c>
      <c r="J966" s="32">
        <f>INDEX(数值规划!$N$32:$Y$231,(((C966-1)*2+(D966-1))*4+(E966-1))*5+F966+1,(INDEX($T$3:$AI$3,B966)-1)*3+2)</f>
        <v>12</v>
      </c>
      <c r="K966" s="32">
        <f>INDEX(数值规划!$N$32:$Y$231,(((C966-1)*2+(D966-1))*4+(E966-1))*5+F966+1,(INDEX($T$3:$AI$3,B966)-1)*3+3)</f>
        <v>48</v>
      </c>
      <c r="L966" s="32">
        <f t="shared" si="31"/>
        <v>1</v>
      </c>
      <c r="M966" s="32">
        <f>INDEX(数值规划!$AL$33:$AL$42,(特技天赋!C966-1)*2+特技天赋!D966)</f>
        <v>6</v>
      </c>
      <c r="N966" s="31">
        <v>29</v>
      </c>
      <c r="Q966" s="32">
        <f>IF(特技天赋!F966&gt;0,INDEX(数值规划!$F$32:$F$63,(特技天赋!E966-1)*4+特技天赋!F966),E966)</f>
        <v>29</v>
      </c>
    </row>
    <row r="967" spans="1:17" ht="16.5" x14ac:dyDescent="0.2">
      <c r="A967" s="31">
        <v>964</v>
      </c>
      <c r="B967" s="31">
        <v>7</v>
      </c>
      <c r="C967" s="31">
        <v>5</v>
      </c>
      <c r="D967" s="31">
        <v>1</v>
      </c>
      <c r="E967" s="31">
        <v>1</v>
      </c>
      <c r="F967" s="31">
        <v>3</v>
      </c>
      <c r="G967" s="31" t="str">
        <f t="shared" si="30"/>
        <v>射手座大招_1线1号天赋3级</v>
      </c>
      <c r="H967" s="32">
        <f>INDEX(数值规划!$AH$33:$AK$42,(特技天赋!C967-1)*2+特技天赋!D967,特技天赋!E967)</f>
        <v>23</v>
      </c>
      <c r="I967" s="32">
        <f>INDEX(数值规划!$N$32:$Y$231,(((C967-1)*2+(D967-1))*4+(E967-1))*5+F967+1,(INDEX($T$3:$AI$3,B967)-1)*3+1)</f>
        <v>15</v>
      </c>
      <c r="J967" s="32">
        <f>INDEX(数值规划!$N$32:$Y$231,(((C967-1)*2+(D967-1))*4+(E967-1))*5+F967+1,(INDEX($T$3:$AI$3,B967)-1)*3+2)</f>
        <v>15</v>
      </c>
      <c r="K967" s="32">
        <f>INDEX(数值规划!$N$32:$Y$231,(((C967-1)*2+(D967-1))*4+(E967-1))*5+F967+1,(INDEX($T$3:$AI$3,B967)-1)*3+3)</f>
        <v>60</v>
      </c>
      <c r="L967" s="32">
        <f t="shared" si="31"/>
        <v>1</v>
      </c>
      <c r="M967" s="32">
        <f>INDEX(数值规划!$AL$33:$AL$42,(特技天赋!C967-1)*2+特技天赋!D967)</f>
        <v>6</v>
      </c>
      <c r="N967" s="31">
        <v>38</v>
      </c>
      <c r="Q967" s="32">
        <f>IF(特技天赋!F967&gt;0,INDEX(数值规划!$F$32:$F$63,(特技天赋!E967-1)*4+特技天赋!F967),E967)</f>
        <v>38</v>
      </c>
    </row>
    <row r="968" spans="1:17" ht="16.5" x14ac:dyDescent="0.2">
      <c r="A968" s="31">
        <v>965</v>
      </c>
      <c r="B968" s="31">
        <v>7</v>
      </c>
      <c r="C968" s="31">
        <v>5</v>
      </c>
      <c r="D968" s="31">
        <v>1</v>
      </c>
      <c r="E968" s="31">
        <v>1</v>
      </c>
      <c r="F968" s="31">
        <v>4</v>
      </c>
      <c r="G968" s="31" t="str">
        <f t="shared" si="30"/>
        <v>射手座大招_1线1号天赋4级</v>
      </c>
      <c r="H968" s="32">
        <f>INDEX(数值规划!$AH$33:$AK$42,(特技天赋!C968-1)*2+特技天赋!D968,特技天赋!E968)</f>
        <v>23</v>
      </c>
      <c r="I968" s="32">
        <f>INDEX(数值规划!$N$32:$Y$231,(((C968-1)*2+(D968-1))*4+(E968-1))*5+F968+1,(INDEX($T$3:$AI$3,B968)-1)*3+1)</f>
        <v>18</v>
      </c>
      <c r="J968" s="32">
        <f>INDEX(数值规划!$N$32:$Y$231,(((C968-1)*2+(D968-1))*4+(E968-1))*5+F968+1,(INDEX($T$3:$AI$3,B968)-1)*3+2)</f>
        <v>18</v>
      </c>
      <c r="K968" s="32">
        <f>INDEX(数值规划!$N$32:$Y$231,(((C968-1)*2+(D968-1))*4+(E968-1))*5+F968+1,(INDEX($T$3:$AI$3,B968)-1)*3+3)</f>
        <v>72</v>
      </c>
      <c r="L968" s="32">
        <f t="shared" si="31"/>
        <v>1</v>
      </c>
      <c r="M968" s="32">
        <f>INDEX(数值规划!$AL$33:$AL$42,(特技天赋!C968-1)*2+特技天赋!D968)</f>
        <v>6</v>
      </c>
      <c r="N968" s="31">
        <v>58</v>
      </c>
      <c r="Q968" s="32">
        <f>IF(特技天赋!F968&gt;0,INDEX(数值规划!$F$32:$F$63,(特技天赋!E968-1)*4+特技天赋!F968),E968)</f>
        <v>58</v>
      </c>
    </row>
    <row r="969" spans="1:17" ht="16.5" x14ac:dyDescent="0.2">
      <c r="A969" s="31">
        <v>966</v>
      </c>
      <c r="B969" s="31">
        <v>7</v>
      </c>
      <c r="C969" s="31">
        <v>5</v>
      </c>
      <c r="D969" s="31">
        <v>1</v>
      </c>
      <c r="E969" s="31">
        <v>2</v>
      </c>
      <c r="F969" s="31">
        <v>0</v>
      </c>
      <c r="G969" s="31" t="str">
        <f t="shared" si="30"/>
        <v>射手座大招_1线2号天赋解锁</v>
      </c>
      <c r="H969" s="32">
        <f>INDEX(数值规划!$AH$33:$AK$42,(特技天赋!C969-1)*2+特技天赋!D969,特技天赋!E969)</f>
        <v>43</v>
      </c>
      <c r="I969" s="32">
        <f>INDEX(数值规划!$N$32:$Y$231,(((C969-1)*2+(D969-1))*4+(E969-1))*5+F969+1,(INDEX($T$3:$AI$3,B969)-1)*3+1)</f>
        <v>9</v>
      </c>
      <c r="J969" s="32">
        <f>INDEX(数值规划!$N$32:$Y$231,(((C969-1)*2+(D969-1))*4+(E969-1))*5+F969+1,(INDEX($T$3:$AI$3,B969)-1)*3+2)</f>
        <v>9</v>
      </c>
      <c r="K969" s="32">
        <f>INDEX(数值规划!$N$32:$Y$231,(((C969-1)*2+(D969-1))*4+(E969-1))*5+F969+1,(INDEX($T$3:$AI$3,B969)-1)*3+3)</f>
        <v>36</v>
      </c>
      <c r="L969" s="32">
        <f t="shared" si="31"/>
        <v>3</v>
      </c>
      <c r="M969" s="32">
        <f>INDEX(数值规划!$AL$33:$AL$42,(特技天赋!C969-1)*2+特技天赋!D969)</f>
        <v>6</v>
      </c>
      <c r="N969" s="31">
        <v>2</v>
      </c>
      <c r="Q969" s="32">
        <f>IF(特技天赋!F969&gt;0,INDEX(数值规划!$F$32:$F$63,(特技天赋!E969-1)*4+特技天赋!F969),E969)</f>
        <v>2</v>
      </c>
    </row>
    <row r="970" spans="1:17" ht="16.5" x14ac:dyDescent="0.2">
      <c r="A970" s="31">
        <v>967</v>
      </c>
      <c r="B970" s="31">
        <v>7</v>
      </c>
      <c r="C970" s="31">
        <v>5</v>
      </c>
      <c r="D970" s="31">
        <v>1</v>
      </c>
      <c r="E970" s="31">
        <v>2</v>
      </c>
      <c r="F970" s="31">
        <v>1</v>
      </c>
      <c r="G970" s="31" t="str">
        <f t="shared" si="30"/>
        <v>射手座大招_1线2号天赋1级</v>
      </c>
      <c r="H970" s="32">
        <f>INDEX(数值规划!$AH$33:$AK$42,(特技天赋!C970-1)*2+特技天赋!D970,特技天赋!E970)</f>
        <v>43</v>
      </c>
      <c r="I970" s="32">
        <f>INDEX(数值规划!$N$32:$Y$231,(((C970-1)*2+(D970-1))*4+(E970-1))*5+F970+1,(INDEX($T$3:$AI$3,B970)-1)*3+1)</f>
        <v>12</v>
      </c>
      <c r="J970" s="32">
        <f>INDEX(数值规划!$N$32:$Y$231,(((C970-1)*2+(D970-1))*4+(E970-1))*5+F970+1,(INDEX($T$3:$AI$3,B970)-1)*3+2)</f>
        <v>12</v>
      </c>
      <c r="K970" s="32">
        <f>INDEX(数值规划!$N$32:$Y$231,(((C970-1)*2+(D970-1))*4+(E970-1))*5+F970+1,(INDEX($T$3:$AI$3,B970)-1)*3+3)</f>
        <v>48</v>
      </c>
      <c r="L970" s="32">
        <f t="shared" si="31"/>
        <v>3</v>
      </c>
      <c r="M970" s="32">
        <f>INDEX(数值规划!$AL$33:$AL$42,(特技天赋!C970-1)*2+特技天赋!D970)</f>
        <v>6</v>
      </c>
      <c r="N970" s="31">
        <v>24</v>
      </c>
      <c r="Q970" s="32">
        <f>IF(特技天赋!F970&gt;0,INDEX(数值规划!$F$32:$F$63,(特技天赋!E970-1)*4+特技天赋!F970),E970)</f>
        <v>24</v>
      </c>
    </row>
    <row r="971" spans="1:17" ht="16.5" x14ac:dyDescent="0.2">
      <c r="A971" s="31">
        <v>968</v>
      </c>
      <c r="B971" s="31">
        <v>7</v>
      </c>
      <c r="C971" s="31">
        <v>5</v>
      </c>
      <c r="D971" s="31">
        <v>1</v>
      </c>
      <c r="E971" s="31">
        <v>2</v>
      </c>
      <c r="F971" s="31">
        <v>2</v>
      </c>
      <c r="G971" s="31" t="str">
        <f t="shared" si="30"/>
        <v>射手座大招_1线2号天赋2级</v>
      </c>
      <c r="H971" s="32">
        <f>INDEX(数值规划!$AH$33:$AK$42,(特技天赋!C971-1)*2+特技天赋!D971,特技天赋!E971)</f>
        <v>43</v>
      </c>
      <c r="I971" s="32">
        <f>INDEX(数值规划!$N$32:$Y$231,(((C971-1)*2+(D971-1))*4+(E971-1))*5+F971+1,(INDEX($T$3:$AI$3,B971)-1)*3+1)</f>
        <v>15</v>
      </c>
      <c r="J971" s="32">
        <f>INDEX(数值规划!$N$32:$Y$231,(((C971-1)*2+(D971-1))*4+(E971-1))*5+F971+1,(INDEX($T$3:$AI$3,B971)-1)*3+2)</f>
        <v>15</v>
      </c>
      <c r="K971" s="32">
        <f>INDEX(数值规划!$N$32:$Y$231,(((C971-1)*2+(D971-1))*4+(E971-1))*5+F971+1,(INDEX($T$3:$AI$3,B971)-1)*3+3)</f>
        <v>60</v>
      </c>
      <c r="L971" s="32">
        <f t="shared" si="31"/>
        <v>3</v>
      </c>
      <c r="M971" s="32">
        <f>INDEX(数值规划!$AL$33:$AL$42,(特技天赋!C971-1)*2+特技天赋!D971)</f>
        <v>6</v>
      </c>
      <c r="N971" s="31">
        <v>36</v>
      </c>
      <c r="Q971" s="32">
        <f>IF(特技天赋!F971&gt;0,INDEX(数值规划!$F$32:$F$63,(特技天赋!E971-1)*4+特技天赋!F971),E971)</f>
        <v>36</v>
      </c>
    </row>
    <row r="972" spans="1:17" ht="16.5" x14ac:dyDescent="0.2">
      <c r="A972" s="31">
        <v>969</v>
      </c>
      <c r="B972" s="31">
        <v>7</v>
      </c>
      <c r="C972" s="31">
        <v>5</v>
      </c>
      <c r="D972" s="31">
        <v>1</v>
      </c>
      <c r="E972" s="31">
        <v>2</v>
      </c>
      <c r="F972" s="31">
        <v>3</v>
      </c>
      <c r="G972" s="31" t="str">
        <f t="shared" si="30"/>
        <v>射手座大招_1线2号天赋3级</v>
      </c>
      <c r="H972" s="32">
        <f>INDEX(数值规划!$AH$33:$AK$42,(特技天赋!C972-1)*2+特技天赋!D972,特技天赋!E972)</f>
        <v>43</v>
      </c>
      <c r="I972" s="32">
        <f>INDEX(数值规划!$N$32:$Y$231,(((C972-1)*2+(D972-1))*4+(E972-1))*5+F972+1,(INDEX($T$3:$AI$3,B972)-1)*3+1)</f>
        <v>18</v>
      </c>
      <c r="J972" s="32">
        <f>INDEX(数值规划!$N$32:$Y$231,(((C972-1)*2+(D972-1))*4+(E972-1))*5+F972+1,(INDEX($T$3:$AI$3,B972)-1)*3+2)</f>
        <v>18</v>
      </c>
      <c r="K972" s="32">
        <f>INDEX(数值规划!$N$32:$Y$231,(((C972-1)*2+(D972-1))*4+(E972-1))*5+F972+1,(INDEX($T$3:$AI$3,B972)-1)*3+3)</f>
        <v>72</v>
      </c>
      <c r="L972" s="32">
        <f t="shared" si="31"/>
        <v>3</v>
      </c>
      <c r="M972" s="32">
        <f>INDEX(数值规划!$AL$33:$AL$42,(特技天赋!C972-1)*2+特技天赋!D972)</f>
        <v>6</v>
      </c>
      <c r="N972" s="31">
        <v>48</v>
      </c>
      <c r="Q972" s="32">
        <f>IF(特技天赋!F972&gt;0,INDEX(数值规划!$F$32:$F$63,(特技天赋!E972-1)*4+特技天赋!F972),E972)</f>
        <v>48</v>
      </c>
    </row>
    <row r="973" spans="1:17" ht="16.5" x14ac:dyDescent="0.2">
      <c r="A973" s="31">
        <v>970</v>
      </c>
      <c r="B973" s="31">
        <v>7</v>
      </c>
      <c r="C973" s="31">
        <v>5</v>
      </c>
      <c r="D973" s="31">
        <v>1</v>
      </c>
      <c r="E973" s="31">
        <v>2</v>
      </c>
      <c r="F973" s="31">
        <v>4</v>
      </c>
      <c r="G973" s="31" t="str">
        <f t="shared" si="30"/>
        <v>射手座大招_1线2号天赋4级</v>
      </c>
      <c r="H973" s="32">
        <f>INDEX(数值规划!$AH$33:$AK$42,(特技天赋!C973-1)*2+特技天赋!D973,特技天赋!E973)</f>
        <v>43</v>
      </c>
      <c r="I973" s="32">
        <f>INDEX(数值规划!$N$32:$Y$231,(((C973-1)*2+(D973-1))*4+(E973-1))*5+F973+1,(INDEX($T$3:$AI$3,B973)-1)*3+1)</f>
        <v>21</v>
      </c>
      <c r="J973" s="32">
        <f>INDEX(数值规划!$N$32:$Y$231,(((C973-1)*2+(D973-1))*4+(E973-1))*5+F973+1,(INDEX($T$3:$AI$3,B973)-1)*3+2)</f>
        <v>21</v>
      </c>
      <c r="K973" s="32">
        <f>INDEX(数值规划!$N$32:$Y$231,(((C973-1)*2+(D973-1))*4+(E973-1))*5+F973+1,(INDEX($T$3:$AI$3,B973)-1)*3+3)</f>
        <v>84</v>
      </c>
      <c r="L973" s="32">
        <f t="shared" si="31"/>
        <v>3</v>
      </c>
      <c r="M973" s="32">
        <f>INDEX(数值规划!$AL$33:$AL$42,(特技天赋!C973-1)*2+特技天赋!D973)</f>
        <v>6</v>
      </c>
      <c r="N973" s="31">
        <v>72</v>
      </c>
      <c r="Q973" s="32">
        <f>IF(特技天赋!F973&gt;0,INDEX(数值规划!$F$32:$F$63,(特技天赋!E973-1)*4+特技天赋!F973),E973)</f>
        <v>72</v>
      </c>
    </row>
    <row r="974" spans="1:17" ht="16.5" x14ac:dyDescent="0.2">
      <c r="A974" s="31">
        <v>971</v>
      </c>
      <c r="B974" s="31">
        <v>7</v>
      </c>
      <c r="C974" s="31">
        <v>5</v>
      </c>
      <c r="D974" s="31">
        <v>1</v>
      </c>
      <c r="E974" s="31">
        <v>3</v>
      </c>
      <c r="F974" s="31">
        <v>0</v>
      </c>
      <c r="G974" s="31" t="str">
        <f t="shared" si="30"/>
        <v>射手座大招_1线3号天赋解锁</v>
      </c>
      <c r="H974" s="32">
        <f>INDEX(数值规划!$AH$33:$AK$42,(特技天赋!C974-1)*2+特技天赋!D974,特技天赋!E974)</f>
        <v>63</v>
      </c>
      <c r="I974" s="32">
        <f>INDEX(数值规划!$N$32:$Y$231,(((C974-1)*2+(D974-1))*4+(E974-1))*5+F974+1,(INDEX($T$3:$AI$3,B974)-1)*3+1)</f>
        <v>14</v>
      </c>
      <c r="J974" s="32">
        <f>INDEX(数值规划!$N$32:$Y$231,(((C974-1)*2+(D974-1))*4+(E974-1))*5+F974+1,(INDEX($T$3:$AI$3,B974)-1)*3+2)</f>
        <v>14</v>
      </c>
      <c r="K974" s="32">
        <f>INDEX(数值规划!$N$32:$Y$231,(((C974-1)*2+(D974-1))*4+(E974-1))*5+F974+1,(INDEX($T$3:$AI$3,B974)-1)*3+3)</f>
        <v>54</v>
      </c>
      <c r="L974" s="32">
        <f t="shared" si="31"/>
        <v>5</v>
      </c>
      <c r="M974" s="32">
        <f>INDEX(数值规划!$AL$33:$AL$42,(特技天赋!C974-1)*2+特技天赋!D974)</f>
        <v>6</v>
      </c>
      <c r="N974" s="31">
        <v>3</v>
      </c>
      <c r="Q974" s="32">
        <f>IF(特技天赋!F974&gt;0,INDEX(数值规划!$F$32:$F$63,(特技天赋!E974-1)*4+特技天赋!F974),E974)</f>
        <v>3</v>
      </c>
    </row>
    <row r="975" spans="1:17" ht="16.5" x14ac:dyDescent="0.2">
      <c r="A975" s="31">
        <v>972</v>
      </c>
      <c r="B975" s="31">
        <v>7</v>
      </c>
      <c r="C975" s="31">
        <v>5</v>
      </c>
      <c r="D975" s="31">
        <v>1</v>
      </c>
      <c r="E975" s="31">
        <v>3</v>
      </c>
      <c r="F975" s="31">
        <v>1</v>
      </c>
      <c r="G975" s="31" t="str">
        <f t="shared" si="30"/>
        <v>射手座大招_1线3号天赋1级</v>
      </c>
      <c r="H975" s="32">
        <f>INDEX(数值规划!$AH$33:$AK$42,(特技天赋!C975-1)*2+特技天赋!D975,特技天赋!E975)</f>
        <v>63</v>
      </c>
      <c r="I975" s="32">
        <f>INDEX(数值规划!$N$32:$Y$231,(((C975-1)*2+(D975-1))*4+(E975-1))*5+F975+1,(INDEX($T$3:$AI$3,B975)-1)*3+1)</f>
        <v>17</v>
      </c>
      <c r="J975" s="32">
        <f>INDEX(数值规划!$N$32:$Y$231,(((C975-1)*2+(D975-1))*4+(E975-1))*5+F975+1,(INDEX($T$3:$AI$3,B975)-1)*3+2)</f>
        <v>17</v>
      </c>
      <c r="K975" s="32">
        <f>INDEX(数值规划!$N$32:$Y$231,(((C975-1)*2+(D975-1))*4+(E975-1))*5+F975+1,(INDEX($T$3:$AI$3,B975)-1)*3+3)</f>
        <v>66</v>
      </c>
      <c r="L975" s="32">
        <f t="shared" si="31"/>
        <v>5</v>
      </c>
      <c r="M975" s="32">
        <f>INDEX(数值规划!$AL$33:$AL$42,(特技天赋!C975-1)*2+特技天赋!D975)</f>
        <v>6</v>
      </c>
      <c r="N975" s="31">
        <v>29</v>
      </c>
      <c r="Q975" s="32">
        <f>IF(特技天赋!F975&gt;0,INDEX(数值规划!$F$32:$F$63,(特技天赋!E975-1)*4+特技天赋!F975),E975)</f>
        <v>29</v>
      </c>
    </row>
    <row r="976" spans="1:17" ht="16.5" x14ac:dyDescent="0.2">
      <c r="A976" s="31">
        <v>973</v>
      </c>
      <c r="B976" s="31">
        <v>7</v>
      </c>
      <c r="C976" s="31">
        <v>5</v>
      </c>
      <c r="D976" s="31">
        <v>1</v>
      </c>
      <c r="E976" s="31">
        <v>3</v>
      </c>
      <c r="F976" s="31">
        <v>2</v>
      </c>
      <c r="G976" s="31" t="str">
        <f t="shared" si="30"/>
        <v>射手座大招_1线3号天赋2级</v>
      </c>
      <c r="H976" s="32">
        <f>INDEX(数值规划!$AH$33:$AK$42,(特技天赋!C976-1)*2+特技天赋!D976,特技天赋!E976)</f>
        <v>63</v>
      </c>
      <c r="I976" s="32">
        <f>INDEX(数值规划!$N$32:$Y$231,(((C976-1)*2+(D976-1))*4+(E976-1))*5+F976+1,(INDEX($T$3:$AI$3,B976)-1)*3+1)</f>
        <v>20</v>
      </c>
      <c r="J976" s="32">
        <f>INDEX(数值规划!$N$32:$Y$231,(((C976-1)*2+(D976-1))*4+(E976-1))*5+F976+1,(INDEX($T$3:$AI$3,B976)-1)*3+2)</f>
        <v>20</v>
      </c>
      <c r="K976" s="32">
        <f>INDEX(数值规划!$N$32:$Y$231,(((C976-1)*2+(D976-1))*4+(E976-1))*5+F976+1,(INDEX($T$3:$AI$3,B976)-1)*3+3)</f>
        <v>78</v>
      </c>
      <c r="L976" s="32">
        <f t="shared" si="31"/>
        <v>5</v>
      </c>
      <c r="M976" s="32">
        <f>INDEX(数值规划!$AL$33:$AL$42,(特技天赋!C976-1)*2+特技天赋!D976)</f>
        <v>6</v>
      </c>
      <c r="N976" s="31">
        <v>43</v>
      </c>
      <c r="Q976" s="32">
        <f>IF(特技天赋!F976&gt;0,INDEX(数值规划!$F$32:$F$63,(特技天赋!E976-1)*4+特技天赋!F976),E976)</f>
        <v>43</v>
      </c>
    </row>
    <row r="977" spans="1:17" ht="16.5" x14ac:dyDescent="0.2">
      <c r="A977" s="31">
        <v>974</v>
      </c>
      <c r="B977" s="31">
        <v>7</v>
      </c>
      <c r="C977" s="31">
        <v>5</v>
      </c>
      <c r="D977" s="31">
        <v>1</v>
      </c>
      <c r="E977" s="31">
        <v>3</v>
      </c>
      <c r="F977" s="31">
        <v>3</v>
      </c>
      <c r="G977" s="31" t="str">
        <f t="shared" si="30"/>
        <v>射手座大招_1线3号天赋3级</v>
      </c>
      <c r="H977" s="32">
        <f>INDEX(数值规划!$AH$33:$AK$42,(特技天赋!C977-1)*2+特技天赋!D977,特技天赋!E977)</f>
        <v>63</v>
      </c>
      <c r="I977" s="32">
        <f>INDEX(数值规划!$N$32:$Y$231,(((C977-1)*2+(D977-1))*4+(E977-1))*5+F977+1,(INDEX($T$3:$AI$3,B977)-1)*3+1)</f>
        <v>23</v>
      </c>
      <c r="J977" s="32">
        <f>INDEX(数值规划!$N$32:$Y$231,(((C977-1)*2+(D977-1))*4+(E977-1))*5+F977+1,(INDEX($T$3:$AI$3,B977)-1)*3+2)</f>
        <v>23</v>
      </c>
      <c r="K977" s="32">
        <f>INDEX(数值规划!$N$32:$Y$231,(((C977-1)*2+(D977-1))*4+(E977-1))*5+F977+1,(INDEX($T$3:$AI$3,B977)-1)*3+3)</f>
        <v>90</v>
      </c>
      <c r="L977" s="32">
        <f t="shared" si="31"/>
        <v>5</v>
      </c>
      <c r="M977" s="32">
        <f>INDEX(数值规划!$AL$33:$AL$42,(特技天赋!C977-1)*2+特技天赋!D977)</f>
        <v>6</v>
      </c>
      <c r="N977" s="31">
        <v>58</v>
      </c>
      <c r="Q977" s="32">
        <f>IF(特技天赋!F977&gt;0,INDEX(数值规划!$F$32:$F$63,(特技天赋!E977-1)*4+特技天赋!F977),E977)</f>
        <v>58</v>
      </c>
    </row>
    <row r="978" spans="1:17" ht="16.5" x14ac:dyDescent="0.2">
      <c r="A978" s="31">
        <v>975</v>
      </c>
      <c r="B978" s="31">
        <v>7</v>
      </c>
      <c r="C978" s="31">
        <v>5</v>
      </c>
      <c r="D978" s="31">
        <v>1</v>
      </c>
      <c r="E978" s="31">
        <v>3</v>
      </c>
      <c r="F978" s="31">
        <v>4</v>
      </c>
      <c r="G978" s="31" t="str">
        <f t="shared" si="30"/>
        <v>射手座大招_1线3号天赋4级</v>
      </c>
      <c r="H978" s="32">
        <f>INDEX(数值规划!$AH$33:$AK$42,(特技天赋!C978-1)*2+特技天赋!D978,特技天赋!E978)</f>
        <v>63</v>
      </c>
      <c r="I978" s="32">
        <f>INDEX(数值规划!$N$32:$Y$231,(((C978-1)*2+(D978-1))*4+(E978-1))*5+F978+1,(INDEX($T$3:$AI$3,B978)-1)*3+1)</f>
        <v>26</v>
      </c>
      <c r="J978" s="32">
        <f>INDEX(数值规划!$N$32:$Y$231,(((C978-1)*2+(D978-1))*4+(E978-1))*5+F978+1,(INDEX($T$3:$AI$3,B978)-1)*3+2)</f>
        <v>26</v>
      </c>
      <c r="K978" s="32">
        <f>INDEX(数值规划!$N$32:$Y$231,(((C978-1)*2+(D978-1))*4+(E978-1))*5+F978+1,(INDEX($T$3:$AI$3,B978)-1)*3+3)</f>
        <v>102</v>
      </c>
      <c r="L978" s="32">
        <f t="shared" si="31"/>
        <v>5</v>
      </c>
      <c r="M978" s="32">
        <f>INDEX(数值规划!$AL$33:$AL$42,(特技天赋!C978-1)*2+特技天赋!D978)</f>
        <v>6</v>
      </c>
      <c r="N978" s="31">
        <v>87</v>
      </c>
      <c r="Q978" s="32">
        <f>IF(特技天赋!F978&gt;0,INDEX(数值规划!$F$32:$F$63,(特技天赋!E978-1)*4+特技天赋!F978),E978)</f>
        <v>87</v>
      </c>
    </row>
    <row r="979" spans="1:17" ht="16.5" x14ac:dyDescent="0.2">
      <c r="A979" s="31">
        <v>976</v>
      </c>
      <c r="B979" s="31">
        <v>7</v>
      </c>
      <c r="C979" s="31">
        <v>5</v>
      </c>
      <c r="D979" s="31">
        <v>1</v>
      </c>
      <c r="E979" s="31">
        <v>4</v>
      </c>
      <c r="F979" s="31">
        <v>0</v>
      </c>
      <c r="G979" s="31" t="str">
        <f t="shared" si="30"/>
        <v>射手座大招_1线4号天赋解锁</v>
      </c>
      <c r="H979" s="32">
        <f>INDEX(数值规划!$AH$33:$AK$42,(特技天赋!C979-1)*2+特技天赋!D979,特技天赋!E979)</f>
        <v>83</v>
      </c>
      <c r="I979" s="32">
        <f>INDEX(数值规划!$N$32:$Y$231,(((C979-1)*2+(D979-1))*4+(E979-1))*5+F979+1,(INDEX($T$3:$AI$3,B979)-1)*3+1)</f>
        <v>18</v>
      </c>
      <c r="J979" s="32">
        <f>INDEX(数值规划!$N$32:$Y$231,(((C979-1)*2+(D979-1))*4+(E979-1))*5+F979+1,(INDEX($T$3:$AI$3,B979)-1)*3+2)</f>
        <v>18</v>
      </c>
      <c r="K979" s="32">
        <f>INDEX(数值规划!$N$32:$Y$231,(((C979-1)*2+(D979-1))*4+(E979-1))*5+F979+1,(INDEX($T$3:$AI$3,B979)-1)*3+3)</f>
        <v>72</v>
      </c>
      <c r="L979" s="32">
        <f t="shared" si="31"/>
        <v>7</v>
      </c>
      <c r="M979" s="32">
        <f>INDEX(数值规划!$AL$33:$AL$42,(特技天赋!C979-1)*2+特技天赋!D979)</f>
        <v>6</v>
      </c>
      <c r="N979" s="31">
        <v>4</v>
      </c>
      <c r="Q979" s="32">
        <f>IF(特技天赋!F979&gt;0,INDEX(数值规划!$F$32:$F$63,(特技天赋!E979-1)*4+特技天赋!F979),E979)</f>
        <v>4</v>
      </c>
    </row>
    <row r="980" spans="1:17" ht="16.5" x14ac:dyDescent="0.2">
      <c r="A980" s="31">
        <v>977</v>
      </c>
      <c r="B980" s="31">
        <v>7</v>
      </c>
      <c r="C980" s="31">
        <v>5</v>
      </c>
      <c r="D980" s="31">
        <v>1</v>
      </c>
      <c r="E980" s="31">
        <v>4</v>
      </c>
      <c r="F980" s="31">
        <v>1</v>
      </c>
      <c r="G980" s="31" t="str">
        <f t="shared" si="30"/>
        <v>射手座大招_1线4号天赋1级</v>
      </c>
      <c r="H980" s="32">
        <f>INDEX(数值规划!$AH$33:$AK$42,(特技天赋!C980-1)*2+特技天赋!D980,特技天赋!E980)</f>
        <v>83</v>
      </c>
      <c r="I980" s="32">
        <f>INDEX(数值规划!$N$32:$Y$231,(((C980-1)*2+(D980-1))*4+(E980-1))*5+F980+1,(INDEX($T$3:$AI$3,B980)-1)*3+1)</f>
        <v>21</v>
      </c>
      <c r="J980" s="32">
        <f>INDEX(数值规划!$N$32:$Y$231,(((C980-1)*2+(D980-1))*4+(E980-1))*5+F980+1,(INDEX($T$3:$AI$3,B980)-1)*3+2)</f>
        <v>21</v>
      </c>
      <c r="K980" s="32">
        <f>INDEX(数值规划!$N$32:$Y$231,(((C980-1)*2+(D980-1))*4+(E980-1))*5+F980+1,(INDEX($T$3:$AI$3,B980)-1)*3+3)</f>
        <v>84</v>
      </c>
      <c r="L980" s="32">
        <f t="shared" si="31"/>
        <v>7</v>
      </c>
      <c r="M980" s="32">
        <f>INDEX(数值规划!$AL$33:$AL$42,(特技天赋!C980-1)*2+特技天赋!D980)</f>
        <v>6</v>
      </c>
      <c r="N980" s="31">
        <v>29</v>
      </c>
      <c r="Q980" s="32">
        <f>IF(特技天赋!F980&gt;0,INDEX(数值规划!$F$32:$F$63,(特技天赋!E980-1)*4+特技天赋!F980),E980)</f>
        <v>29</v>
      </c>
    </row>
    <row r="981" spans="1:17" ht="16.5" x14ac:dyDescent="0.2">
      <c r="A981" s="31">
        <v>978</v>
      </c>
      <c r="B981" s="31">
        <v>7</v>
      </c>
      <c r="C981" s="31">
        <v>5</v>
      </c>
      <c r="D981" s="31">
        <v>1</v>
      </c>
      <c r="E981" s="31">
        <v>4</v>
      </c>
      <c r="F981" s="31">
        <v>2</v>
      </c>
      <c r="G981" s="31" t="str">
        <f t="shared" si="30"/>
        <v>射手座大招_1线4号天赋2级</v>
      </c>
      <c r="H981" s="32">
        <f>INDEX(数值规划!$AH$33:$AK$42,(特技天赋!C981-1)*2+特技天赋!D981,特技天赋!E981)</f>
        <v>83</v>
      </c>
      <c r="I981" s="32">
        <f>INDEX(数值规划!$N$32:$Y$231,(((C981-1)*2+(D981-1))*4+(E981-1))*5+F981+1,(INDEX($T$3:$AI$3,B981)-1)*3+1)</f>
        <v>24</v>
      </c>
      <c r="J981" s="32">
        <f>INDEX(数值规划!$N$32:$Y$231,(((C981-1)*2+(D981-1))*4+(E981-1))*5+F981+1,(INDEX($T$3:$AI$3,B981)-1)*3+2)</f>
        <v>24</v>
      </c>
      <c r="K981" s="32">
        <f>INDEX(数值规划!$N$32:$Y$231,(((C981-1)*2+(D981-1))*4+(E981-1))*5+F981+1,(INDEX($T$3:$AI$3,B981)-1)*3+3)</f>
        <v>96</v>
      </c>
      <c r="L981" s="32">
        <f t="shared" si="31"/>
        <v>7</v>
      </c>
      <c r="M981" s="32">
        <f>INDEX(数值规划!$AL$33:$AL$42,(特技天赋!C981-1)*2+特技天赋!D981)</f>
        <v>6</v>
      </c>
      <c r="N981" s="31">
        <v>43</v>
      </c>
      <c r="Q981" s="32">
        <f>IF(特技天赋!F981&gt;0,INDEX(数值规划!$F$32:$F$63,(特技天赋!E981-1)*4+特技天赋!F981),E981)</f>
        <v>43</v>
      </c>
    </row>
    <row r="982" spans="1:17" ht="16.5" x14ac:dyDescent="0.2">
      <c r="A982" s="31">
        <v>979</v>
      </c>
      <c r="B982" s="31">
        <v>7</v>
      </c>
      <c r="C982" s="31">
        <v>5</v>
      </c>
      <c r="D982" s="31">
        <v>1</v>
      </c>
      <c r="E982" s="31">
        <v>4</v>
      </c>
      <c r="F982" s="31">
        <v>3</v>
      </c>
      <c r="G982" s="31" t="str">
        <f t="shared" si="30"/>
        <v>射手座大招_1线4号天赋3级</v>
      </c>
      <c r="H982" s="32">
        <f>INDEX(数值规划!$AH$33:$AK$42,(特技天赋!C982-1)*2+特技天赋!D982,特技天赋!E982)</f>
        <v>83</v>
      </c>
      <c r="I982" s="32">
        <f>INDEX(数值规划!$N$32:$Y$231,(((C982-1)*2+(D982-1))*4+(E982-1))*5+F982+1,(INDEX($T$3:$AI$3,B982)-1)*3+1)</f>
        <v>27</v>
      </c>
      <c r="J982" s="32">
        <f>INDEX(数值规划!$N$32:$Y$231,(((C982-1)*2+(D982-1))*4+(E982-1))*5+F982+1,(INDEX($T$3:$AI$3,B982)-1)*3+2)</f>
        <v>27</v>
      </c>
      <c r="K982" s="32">
        <f>INDEX(数值规划!$N$32:$Y$231,(((C982-1)*2+(D982-1))*4+(E982-1))*5+F982+1,(INDEX($T$3:$AI$3,B982)-1)*3+3)</f>
        <v>108</v>
      </c>
      <c r="L982" s="32">
        <f t="shared" si="31"/>
        <v>7</v>
      </c>
      <c r="M982" s="32">
        <f>INDEX(数值规划!$AL$33:$AL$42,(特技天赋!C982-1)*2+特技天赋!D982)</f>
        <v>6</v>
      </c>
      <c r="N982" s="31">
        <v>58</v>
      </c>
      <c r="Q982" s="32">
        <f>IF(特技天赋!F982&gt;0,INDEX(数值规划!$F$32:$F$63,(特技天赋!E982-1)*4+特技天赋!F982),E982)</f>
        <v>58</v>
      </c>
    </row>
    <row r="983" spans="1:17" ht="16.5" x14ac:dyDescent="0.2">
      <c r="A983" s="31">
        <v>980</v>
      </c>
      <c r="B983" s="31">
        <v>7</v>
      </c>
      <c r="C983" s="31">
        <v>5</v>
      </c>
      <c r="D983" s="31">
        <v>1</v>
      </c>
      <c r="E983" s="31">
        <v>4</v>
      </c>
      <c r="F983" s="31">
        <v>4</v>
      </c>
      <c r="G983" s="31" t="str">
        <f t="shared" si="30"/>
        <v>射手座大招_1线4号天赋4级</v>
      </c>
      <c r="H983" s="32">
        <f>INDEX(数值规划!$AH$33:$AK$42,(特技天赋!C983-1)*2+特技天赋!D983,特技天赋!E983)</f>
        <v>83</v>
      </c>
      <c r="I983" s="32">
        <f>INDEX(数值规划!$N$32:$Y$231,(((C983-1)*2+(D983-1))*4+(E983-1))*5+F983+1,(INDEX($T$3:$AI$3,B983)-1)*3+1)</f>
        <v>30</v>
      </c>
      <c r="J983" s="32">
        <f>INDEX(数值规划!$N$32:$Y$231,(((C983-1)*2+(D983-1))*4+(E983-1))*5+F983+1,(INDEX($T$3:$AI$3,B983)-1)*3+2)</f>
        <v>30</v>
      </c>
      <c r="K983" s="32">
        <f>INDEX(数值规划!$N$32:$Y$231,(((C983-1)*2+(D983-1))*4+(E983-1))*5+F983+1,(INDEX($T$3:$AI$3,B983)-1)*3+3)</f>
        <v>120</v>
      </c>
      <c r="L983" s="32">
        <f t="shared" si="31"/>
        <v>7</v>
      </c>
      <c r="M983" s="32">
        <f>INDEX(数值规划!$AL$33:$AL$42,(特技天赋!C983-1)*2+特技天赋!D983)</f>
        <v>6</v>
      </c>
      <c r="N983" s="31">
        <v>87</v>
      </c>
      <c r="Q983" s="32">
        <f>IF(特技天赋!F983&gt;0,INDEX(数值规划!$F$32:$F$63,(特技天赋!E983-1)*4+特技天赋!F983),E983)</f>
        <v>87</v>
      </c>
    </row>
    <row r="984" spans="1:17" ht="16.5" x14ac:dyDescent="0.2">
      <c r="A984" s="31">
        <v>981</v>
      </c>
      <c r="B984" s="31">
        <v>7</v>
      </c>
      <c r="C984" s="31">
        <v>5</v>
      </c>
      <c r="D984" s="31">
        <v>2</v>
      </c>
      <c r="E984" s="31">
        <v>1</v>
      </c>
      <c r="F984" s="31">
        <v>0</v>
      </c>
      <c r="G984" s="31" t="str">
        <f t="shared" si="30"/>
        <v>射手座大招_2线1号天赋解锁</v>
      </c>
      <c r="H984" s="32">
        <f>INDEX(数值规划!$AH$33:$AK$42,(特技天赋!C984-1)*2+特技天赋!D984,特技天赋!E984)</f>
        <v>33</v>
      </c>
      <c r="I984" s="32">
        <f>INDEX(数值规划!$N$32:$Y$231,(((C984-1)*2+(D984-1))*4+(E984-1))*5+F984+1,(INDEX($T$3:$AI$3,B984)-1)*3+1)</f>
        <v>10</v>
      </c>
      <c r="J984" s="32">
        <f>INDEX(数值规划!$N$32:$Y$231,(((C984-1)*2+(D984-1))*4+(E984-1))*5+F984+1,(INDEX($T$3:$AI$3,B984)-1)*3+2)</f>
        <v>10</v>
      </c>
      <c r="K984" s="32">
        <f>INDEX(数值规划!$N$32:$Y$231,(((C984-1)*2+(D984-1))*4+(E984-1))*5+F984+1,(INDEX($T$3:$AI$3,B984)-1)*3+3)</f>
        <v>12</v>
      </c>
      <c r="L984" s="32">
        <f t="shared" si="31"/>
        <v>2</v>
      </c>
      <c r="M984" s="32">
        <f>INDEX(数值规划!$AL$33:$AL$42,(特技天赋!C984-1)*2+特技天赋!D984)</f>
        <v>2</v>
      </c>
      <c r="N984" s="31">
        <v>1</v>
      </c>
      <c r="Q984" s="32">
        <f>IF(特技天赋!F984&gt;0,INDEX(数值规划!$F$32:$F$63,(特技天赋!E984-1)*4+特技天赋!F984),E984)</f>
        <v>1</v>
      </c>
    </row>
    <row r="985" spans="1:17" ht="16.5" x14ac:dyDescent="0.2">
      <c r="A985" s="31">
        <v>982</v>
      </c>
      <c r="B985" s="31">
        <v>7</v>
      </c>
      <c r="C985" s="31">
        <v>5</v>
      </c>
      <c r="D985" s="31">
        <v>2</v>
      </c>
      <c r="E985" s="31">
        <v>1</v>
      </c>
      <c r="F985" s="31">
        <v>1</v>
      </c>
      <c r="G985" s="31" t="str">
        <f t="shared" si="30"/>
        <v>射手座大招_2线1号天赋1级</v>
      </c>
      <c r="H985" s="32">
        <f>INDEX(数值规划!$AH$33:$AK$42,(特技天赋!C985-1)*2+特技天赋!D985,特技天赋!E985)</f>
        <v>33</v>
      </c>
      <c r="I985" s="32">
        <f>INDEX(数值规划!$N$32:$Y$231,(((C985-1)*2+(D985-1))*4+(E985-1))*5+F985+1,(INDEX($T$3:$AI$3,B985)-1)*3+1)</f>
        <v>15</v>
      </c>
      <c r="J985" s="32">
        <f>INDEX(数值规划!$N$32:$Y$231,(((C985-1)*2+(D985-1))*4+(E985-1))*5+F985+1,(INDEX($T$3:$AI$3,B985)-1)*3+2)</f>
        <v>15</v>
      </c>
      <c r="K985" s="32">
        <f>INDEX(数值规划!$N$32:$Y$231,(((C985-1)*2+(D985-1))*4+(E985-1))*5+F985+1,(INDEX($T$3:$AI$3,B985)-1)*3+3)</f>
        <v>18</v>
      </c>
      <c r="L985" s="32">
        <f t="shared" si="31"/>
        <v>2</v>
      </c>
      <c r="M985" s="32">
        <f>INDEX(数值规划!$AL$33:$AL$42,(特技天赋!C985-1)*2+特技天赋!D985)</f>
        <v>2</v>
      </c>
      <c r="N985" s="31">
        <v>19</v>
      </c>
      <c r="Q985" s="32">
        <f>IF(特技天赋!F985&gt;0,INDEX(数值规划!$F$32:$F$63,(特技天赋!E985-1)*4+特技天赋!F985),E985)</f>
        <v>19</v>
      </c>
    </row>
    <row r="986" spans="1:17" ht="16.5" x14ac:dyDescent="0.2">
      <c r="A986" s="31">
        <v>983</v>
      </c>
      <c r="B986" s="31">
        <v>7</v>
      </c>
      <c r="C986" s="31">
        <v>5</v>
      </c>
      <c r="D986" s="31">
        <v>2</v>
      </c>
      <c r="E986" s="31">
        <v>1</v>
      </c>
      <c r="F986" s="31">
        <v>2</v>
      </c>
      <c r="G986" s="31" t="str">
        <f t="shared" si="30"/>
        <v>射手座大招_2线1号天赋2级</v>
      </c>
      <c r="H986" s="32">
        <f>INDEX(数值规划!$AH$33:$AK$42,(特技天赋!C986-1)*2+特技天赋!D986,特技天赋!E986)</f>
        <v>33</v>
      </c>
      <c r="I986" s="32">
        <f>INDEX(数值规划!$N$32:$Y$231,(((C986-1)*2+(D986-1))*4+(E986-1))*5+F986+1,(INDEX($T$3:$AI$3,B986)-1)*3+1)</f>
        <v>20</v>
      </c>
      <c r="J986" s="32">
        <f>INDEX(数值规划!$N$32:$Y$231,(((C986-1)*2+(D986-1))*4+(E986-1))*5+F986+1,(INDEX($T$3:$AI$3,B986)-1)*3+2)</f>
        <v>20</v>
      </c>
      <c r="K986" s="32">
        <f>INDEX(数值规划!$N$32:$Y$231,(((C986-1)*2+(D986-1))*4+(E986-1))*5+F986+1,(INDEX($T$3:$AI$3,B986)-1)*3+3)</f>
        <v>24</v>
      </c>
      <c r="L986" s="32">
        <f t="shared" si="31"/>
        <v>2</v>
      </c>
      <c r="M986" s="32">
        <f>INDEX(数值规划!$AL$33:$AL$42,(特技天赋!C986-1)*2+特技天赋!D986)</f>
        <v>2</v>
      </c>
      <c r="N986" s="31">
        <v>29</v>
      </c>
      <c r="Q986" s="32">
        <f>IF(特技天赋!F986&gt;0,INDEX(数值规划!$F$32:$F$63,(特技天赋!E986-1)*4+特技天赋!F986),E986)</f>
        <v>29</v>
      </c>
    </row>
    <row r="987" spans="1:17" ht="16.5" x14ac:dyDescent="0.2">
      <c r="A987" s="31">
        <v>984</v>
      </c>
      <c r="B987" s="31">
        <v>7</v>
      </c>
      <c r="C987" s="31">
        <v>5</v>
      </c>
      <c r="D987" s="31">
        <v>2</v>
      </c>
      <c r="E987" s="31">
        <v>1</v>
      </c>
      <c r="F987" s="31">
        <v>3</v>
      </c>
      <c r="G987" s="31" t="str">
        <f t="shared" si="30"/>
        <v>射手座大招_2线1号天赋3级</v>
      </c>
      <c r="H987" s="32">
        <f>INDEX(数值规划!$AH$33:$AK$42,(特技天赋!C987-1)*2+特技天赋!D987,特技天赋!E987)</f>
        <v>33</v>
      </c>
      <c r="I987" s="32">
        <f>INDEX(数值规划!$N$32:$Y$231,(((C987-1)*2+(D987-1))*4+(E987-1))*5+F987+1,(INDEX($T$3:$AI$3,B987)-1)*3+1)</f>
        <v>25</v>
      </c>
      <c r="J987" s="32">
        <f>INDEX(数值规划!$N$32:$Y$231,(((C987-1)*2+(D987-1))*4+(E987-1))*5+F987+1,(INDEX($T$3:$AI$3,B987)-1)*3+2)</f>
        <v>25</v>
      </c>
      <c r="K987" s="32">
        <f>INDEX(数值规划!$N$32:$Y$231,(((C987-1)*2+(D987-1))*4+(E987-1))*5+F987+1,(INDEX($T$3:$AI$3,B987)-1)*3+3)</f>
        <v>30</v>
      </c>
      <c r="L987" s="32">
        <f t="shared" si="31"/>
        <v>2</v>
      </c>
      <c r="M987" s="32">
        <f>INDEX(数值规划!$AL$33:$AL$42,(特技天赋!C987-1)*2+特技天赋!D987)</f>
        <v>2</v>
      </c>
      <c r="N987" s="31">
        <v>38</v>
      </c>
      <c r="Q987" s="32">
        <f>IF(特技天赋!F987&gt;0,INDEX(数值规划!$F$32:$F$63,(特技天赋!E987-1)*4+特技天赋!F987),E987)</f>
        <v>38</v>
      </c>
    </row>
    <row r="988" spans="1:17" ht="16.5" x14ac:dyDescent="0.2">
      <c r="A988" s="31">
        <v>985</v>
      </c>
      <c r="B988" s="31">
        <v>7</v>
      </c>
      <c r="C988" s="31">
        <v>5</v>
      </c>
      <c r="D988" s="31">
        <v>2</v>
      </c>
      <c r="E988" s="31">
        <v>1</v>
      </c>
      <c r="F988" s="31">
        <v>4</v>
      </c>
      <c r="G988" s="31" t="str">
        <f t="shared" si="30"/>
        <v>射手座大招_2线1号天赋4级</v>
      </c>
      <c r="H988" s="32">
        <f>INDEX(数值规划!$AH$33:$AK$42,(特技天赋!C988-1)*2+特技天赋!D988,特技天赋!E988)</f>
        <v>33</v>
      </c>
      <c r="I988" s="32">
        <f>INDEX(数值规划!$N$32:$Y$231,(((C988-1)*2+(D988-1))*4+(E988-1))*5+F988+1,(INDEX($T$3:$AI$3,B988)-1)*3+1)</f>
        <v>30</v>
      </c>
      <c r="J988" s="32">
        <f>INDEX(数值规划!$N$32:$Y$231,(((C988-1)*2+(D988-1))*4+(E988-1))*5+F988+1,(INDEX($T$3:$AI$3,B988)-1)*3+2)</f>
        <v>30</v>
      </c>
      <c r="K988" s="32">
        <f>INDEX(数值规划!$N$32:$Y$231,(((C988-1)*2+(D988-1))*4+(E988-1))*5+F988+1,(INDEX($T$3:$AI$3,B988)-1)*3+3)</f>
        <v>36</v>
      </c>
      <c r="L988" s="32">
        <f t="shared" si="31"/>
        <v>2</v>
      </c>
      <c r="M988" s="32">
        <f>INDEX(数值规划!$AL$33:$AL$42,(特技天赋!C988-1)*2+特技天赋!D988)</f>
        <v>2</v>
      </c>
      <c r="N988" s="31">
        <v>58</v>
      </c>
      <c r="Q988" s="32">
        <f>IF(特技天赋!F988&gt;0,INDEX(数值规划!$F$32:$F$63,(特技天赋!E988-1)*4+特技天赋!F988),E988)</f>
        <v>58</v>
      </c>
    </row>
    <row r="989" spans="1:17" ht="16.5" x14ac:dyDescent="0.2">
      <c r="A989" s="31">
        <v>986</v>
      </c>
      <c r="B989" s="31">
        <v>7</v>
      </c>
      <c r="C989" s="31">
        <v>5</v>
      </c>
      <c r="D989" s="31">
        <v>2</v>
      </c>
      <c r="E989" s="31">
        <v>2</v>
      </c>
      <c r="F989" s="31">
        <v>0</v>
      </c>
      <c r="G989" s="31" t="str">
        <f t="shared" si="30"/>
        <v>射手座大招_2线2号天赋解锁</v>
      </c>
      <c r="H989" s="32">
        <f>INDEX(数值规划!$AH$33:$AK$42,(特技天赋!C989-1)*2+特技天赋!D989,特技天赋!E989)</f>
        <v>53</v>
      </c>
      <c r="I989" s="32">
        <f>INDEX(数值规划!$N$32:$Y$231,(((C989-1)*2+(D989-1))*4+(E989-1))*5+F989+1,(INDEX($T$3:$AI$3,B989)-1)*3+1)</f>
        <v>15</v>
      </c>
      <c r="J989" s="32">
        <f>INDEX(数值规划!$N$32:$Y$231,(((C989-1)*2+(D989-1))*4+(E989-1))*5+F989+1,(INDEX($T$3:$AI$3,B989)-1)*3+2)</f>
        <v>15</v>
      </c>
      <c r="K989" s="32">
        <f>INDEX(数值规划!$N$32:$Y$231,(((C989-1)*2+(D989-1))*4+(E989-1))*5+F989+1,(INDEX($T$3:$AI$3,B989)-1)*3+3)</f>
        <v>18</v>
      </c>
      <c r="L989" s="32">
        <f t="shared" si="31"/>
        <v>4</v>
      </c>
      <c r="M989" s="32">
        <f>INDEX(数值规划!$AL$33:$AL$42,(特技天赋!C989-1)*2+特技天赋!D989)</f>
        <v>2</v>
      </c>
      <c r="N989" s="31">
        <v>2</v>
      </c>
      <c r="Q989" s="32">
        <f>IF(特技天赋!F989&gt;0,INDEX(数值规划!$F$32:$F$63,(特技天赋!E989-1)*4+特技天赋!F989),E989)</f>
        <v>2</v>
      </c>
    </row>
    <row r="990" spans="1:17" ht="16.5" x14ac:dyDescent="0.2">
      <c r="A990" s="31">
        <v>987</v>
      </c>
      <c r="B990" s="31">
        <v>7</v>
      </c>
      <c r="C990" s="31">
        <v>5</v>
      </c>
      <c r="D990" s="31">
        <v>2</v>
      </c>
      <c r="E990" s="31">
        <v>2</v>
      </c>
      <c r="F990" s="31">
        <v>1</v>
      </c>
      <c r="G990" s="31" t="str">
        <f t="shared" si="30"/>
        <v>射手座大招_2线2号天赋1级</v>
      </c>
      <c r="H990" s="32">
        <f>INDEX(数值规划!$AH$33:$AK$42,(特技天赋!C990-1)*2+特技天赋!D990,特技天赋!E990)</f>
        <v>53</v>
      </c>
      <c r="I990" s="32">
        <f>INDEX(数值规划!$N$32:$Y$231,(((C990-1)*2+(D990-1))*4+(E990-1))*5+F990+1,(INDEX($T$3:$AI$3,B990)-1)*3+1)</f>
        <v>20</v>
      </c>
      <c r="J990" s="32">
        <f>INDEX(数值规划!$N$32:$Y$231,(((C990-1)*2+(D990-1))*4+(E990-1))*5+F990+1,(INDEX($T$3:$AI$3,B990)-1)*3+2)</f>
        <v>20</v>
      </c>
      <c r="K990" s="32">
        <f>INDEX(数值规划!$N$32:$Y$231,(((C990-1)*2+(D990-1))*4+(E990-1))*5+F990+1,(INDEX($T$3:$AI$3,B990)-1)*3+3)</f>
        <v>24</v>
      </c>
      <c r="L990" s="32">
        <f t="shared" si="31"/>
        <v>4</v>
      </c>
      <c r="M990" s="32">
        <f>INDEX(数值规划!$AL$33:$AL$42,(特技天赋!C990-1)*2+特技天赋!D990)</f>
        <v>2</v>
      </c>
      <c r="N990" s="31">
        <v>24</v>
      </c>
      <c r="Q990" s="32">
        <f>IF(特技天赋!F990&gt;0,INDEX(数值规划!$F$32:$F$63,(特技天赋!E990-1)*4+特技天赋!F990),E990)</f>
        <v>24</v>
      </c>
    </row>
    <row r="991" spans="1:17" ht="16.5" x14ac:dyDescent="0.2">
      <c r="A991" s="31">
        <v>988</v>
      </c>
      <c r="B991" s="31">
        <v>7</v>
      </c>
      <c r="C991" s="31">
        <v>5</v>
      </c>
      <c r="D991" s="31">
        <v>2</v>
      </c>
      <c r="E991" s="31">
        <v>2</v>
      </c>
      <c r="F991" s="31">
        <v>2</v>
      </c>
      <c r="G991" s="31" t="str">
        <f t="shared" si="30"/>
        <v>射手座大招_2线2号天赋2级</v>
      </c>
      <c r="H991" s="32">
        <f>INDEX(数值规划!$AH$33:$AK$42,(特技天赋!C991-1)*2+特技天赋!D991,特技天赋!E991)</f>
        <v>53</v>
      </c>
      <c r="I991" s="32">
        <f>INDEX(数值规划!$N$32:$Y$231,(((C991-1)*2+(D991-1))*4+(E991-1))*5+F991+1,(INDEX($T$3:$AI$3,B991)-1)*3+1)</f>
        <v>25</v>
      </c>
      <c r="J991" s="32">
        <f>INDEX(数值规划!$N$32:$Y$231,(((C991-1)*2+(D991-1))*4+(E991-1))*5+F991+1,(INDEX($T$3:$AI$3,B991)-1)*3+2)</f>
        <v>25</v>
      </c>
      <c r="K991" s="32">
        <f>INDEX(数值规划!$N$32:$Y$231,(((C991-1)*2+(D991-1))*4+(E991-1))*5+F991+1,(INDEX($T$3:$AI$3,B991)-1)*3+3)</f>
        <v>30</v>
      </c>
      <c r="L991" s="32">
        <f t="shared" si="31"/>
        <v>4</v>
      </c>
      <c r="M991" s="32">
        <f>INDEX(数值规划!$AL$33:$AL$42,(特技天赋!C991-1)*2+特技天赋!D991)</f>
        <v>2</v>
      </c>
      <c r="N991" s="31">
        <v>36</v>
      </c>
      <c r="Q991" s="32">
        <f>IF(特技天赋!F991&gt;0,INDEX(数值规划!$F$32:$F$63,(特技天赋!E991-1)*4+特技天赋!F991),E991)</f>
        <v>36</v>
      </c>
    </row>
    <row r="992" spans="1:17" ht="16.5" x14ac:dyDescent="0.2">
      <c r="A992" s="31">
        <v>989</v>
      </c>
      <c r="B992" s="31">
        <v>7</v>
      </c>
      <c r="C992" s="31">
        <v>5</v>
      </c>
      <c r="D992" s="31">
        <v>2</v>
      </c>
      <c r="E992" s="31">
        <v>2</v>
      </c>
      <c r="F992" s="31">
        <v>3</v>
      </c>
      <c r="G992" s="31" t="str">
        <f t="shared" si="30"/>
        <v>射手座大招_2线2号天赋3级</v>
      </c>
      <c r="H992" s="32">
        <f>INDEX(数值规划!$AH$33:$AK$42,(特技天赋!C992-1)*2+特技天赋!D992,特技天赋!E992)</f>
        <v>53</v>
      </c>
      <c r="I992" s="32">
        <f>INDEX(数值规划!$N$32:$Y$231,(((C992-1)*2+(D992-1))*4+(E992-1))*5+F992+1,(INDEX($T$3:$AI$3,B992)-1)*3+1)</f>
        <v>30</v>
      </c>
      <c r="J992" s="32">
        <f>INDEX(数值规划!$N$32:$Y$231,(((C992-1)*2+(D992-1))*4+(E992-1))*5+F992+1,(INDEX($T$3:$AI$3,B992)-1)*3+2)</f>
        <v>30</v>
      </c>
      <c r="K992" s="32">
        <f>INDEX(数值规划!$N$32:$Y$231,(((C992-1)*2+(D992-1))*4+(E992-1))*5+F992+1,(INDEX($T$3:$AI$3,B992)-1)*3+3)</f>
        <v>36</v>
      </c>
      <c r="L992" s="32">
        <f t="shared" si="31"/>
        <v>4</v>
      </c>
      <c r="M992" s="32">
        <f>INDEX(数值规划!$AL$33:$AL$42,(特技天赋!C992-1)*2+特技天赋!D992)</f>
        <v>2</v>
      </c>
      <c r="N992" s="31">
        <v>48</v>
      </c>
      <c r="Q992" s="32">
        <f>IF(特技天赋!F992&gt;0,INDEX(数值规划!$F$32:$F$63,(特技天赋!E992-1)*4+特技天赋!F992),E992)</f>
        <v>48</v>
      </c>
    </row>
    <row r="993" spans="1:17" ht="16.5" x14ac:dyDescent="0.2">
      <c r="A993" s="31">
        <v>990</v>
      </c>
      <c r="B993" s="31">
        <v>7</v>
      </c>
      <c r="C993" s="31">
        <v>5</v>
      </c>
      <c r="D993" s="31">
        <v>2</v>
      </c>
      <c r="E993" s="31">
        <v>2</v>
      </c>
      <c r="F993" s="31">
        <v>4</v>
      </c>
      <c r="G993" s="31" t="str">
        <f t="shared" si="30"/>
        <v>射手座大招_2线2号天赋4级</v>
      </c>
      <c r="H993" s="32">
        <f>INDEX(数值规划!$AH$33:$AK$42,(特技天赋!C993-1)*2+特技天赋!D993,特技天赋!E993)</f>
        <v>53</v>
      </c>
      <c r="I993" s="32">
        <f>INDEX(数值规划!$N$32:$Y$231,(((C993-1)*2+(D993-1))*4+(E993-1))*5+F993+1,(INDEX($T$3:$AI$3,B993)-1)*3+1)</f>
        <v>35</v>
      </c>
      <c r="J993" s="32">
        <f>INDEX(数值规划!$N$32:$Y$231,(((C993-1)*2+(D993-1))*4+(E993-1))*5+F993+1,(INDEX($T$3:$AI$3,B993)-1)*3+2)</f>
        <v>35</v>
      </c>
      <c r="K993" s="32">
        <f>INDEX(数值规划!$N$32:$Y$231,(((C993-1)*2+(D993-1))*4+(E993-1))*5+F993+1,(INDEX($T$3:$AI$3,B993)-1)*3+3)</f>
        <v>42</v>
      </c>
      <c r="L993" s="32">
        <f t="shared" si="31"/>
        <v>4</v>
      </c>
      <c r="M993" s="32">
        <f>INDEX(数值规划!$AL$33:$AL$42,(特技天赋!C993-1)*2+特技天赋!D993)</f>
        <v>2</v>
      </c>
      <c r="N993" s="31">
        <v>72</v>
      </c>
      <c r="Q993" s="32">
        <f>IF(特技天赋!F993&gt;0,INDEX(数值规划!$F$32:$F$63,(特技天赋!E993-1)*4+特技天赋!F993),E993)</f>
        <v>72</v>
      </c>
    </row>
    <row r="994" spans="1:17" ht="16.5" x14ac:dyDescent="0.2">
      <c r="A994" s="31">
        <v>991</v>
      </c>
      <c r="B994" s="31">
        <v>7</v>
      </c>
      <c r="C994" s="31">
        <v>5</v>
      </c>
      <c r="D994" s="31">
        <v>2</v>
      </c>
      <c r="E994" s="31">
        <v>3</v>
      </c>
      <c r="F994" s="31">
        <v>0</v>
      </c>
      <c r="G994" s="31" t="str">
        <f t="shared" si="30"/>
        <v>射手座大招_2线3号天赋解锁</v>
      </c>
      <c r="H994" s="32">
        <f>INDEX(数值规划!$AH$33:$AK$42,(特技天赋!C994-1)*2+特技天赋!D994,特技天赋!E994)</f>
        <v>73</v>
      </c>
      <c r="I994" s="32">
        <f>INDEX(数值规划!$N$32:$Y$231,(((C994-1)*2+(D994-1))*4+(E994-1))*5+F994+1,(INDEX($T$3:$AI$3,B994)-1)*3+1)</f>
        <v>23</v>
      </c>
      <c r="J994" s="32">
        <f>INDEX(数值规划!$N$32:$Y$231,(((C994-1)*2+(D994-1))*4+(E994-1))*5+F994+1,(INDEX($T$3:$AI$3,B994)-1)*3+2)</f>
        <v>23</v>
      </c>
      <c r="K994" s="32">
        <f>INDEX(数值规划!$N$32:$Y$231,(((C994-1)*2+(D994-1))*4+(E994-1))*5+F994+1,(INDEX($T$3:$AI$3,B994)-1)*3+3)</f>
        <v>27</v>
      </c>
      <c r="L994" s="32">
        <f t="shared" si="31"/>
        <v>6</v>
      </c>
      <c r="M994" s="32">
        <f>INDEX(数值规划!$AL$33:$AL$42,(特技天赋!C994-1)*2+特技天赋!D994)</f>
        <v>2</v>
      </c>
      <c r="N994" s="31">
        <v>3</v>
      </c>
      <c r="Q994" s="32">
        <f>IF(特技天赋!F994&gt;0,INDEX(数值规划!$F$32:$F$63,(特技天赋!E994-1)*4+特技天赋!F994),E994)</f>
        <v>3</v>
      </c>
    </row>
    <row r="995" spans="1:17" ht="16.5" x14ac:dyDescent="0.2">
      <c r="A995" s="31">
        <v>992</v>
      </c>
      <c r="B995" s="31">
        <v>7</v>
      </c>
      <c r="C995" s="31">
        <v>5</v>
      </c>
      <c r="D995" s="31">
        <v>2</v>
      </c>
      <c r="E995" s="31">
        <v>3</v>
      </c>
      <c r="F995" s="31">
        <v>1</v>
      </c>
      <c r="G995" s="31" t="str">
        <f t="shared" si="30"/>
        <v>射手座大招_2线3号天赋1级</v>
      </c>
      <c r="H995" s="32">
        <f>INDEX(数值规划!$AH$33:$AK$42,(特技天赋!C995-1)*2+特技天赋!D995,特技天赋!E995)</f>
        <v>73</v>
      </c>
      <c r="I995" s="32">
        <f>INDEX(数值规划!$N$32:$Y$231,(((C995-1)*2+(D995-1))*4+(E995-1))*5+F995+1,(INDEX($T$3:$AI$3,B995)-1)*3+1)</f>
        <v>28</v>
      </c>
      <c r="J995" s="32">
        <f>INDEX(数值规划!$N$32:$Y$231,(((C995-1)*2+(D995-1))*4+(E995-1))*5+F995+1,(INDEX($T$3:$AI$3,B995)-1)*3+2)</f>
        <v>28</v>
      </c>
      <c r="K995" s="32">
        <f>INDEX(数值规划!$N$32:$Y$231,(((C995-1)*2+(D995-1))*4+(E995-1))*5+F995+1,(INDEX($T$3:$AI$3,B995)-1)*3+3)</f>
        <v>33</v>
      </c>
      <c r="L995" s="32">
        <f t="shared" si="31"/>
        <v>6</v>
      </c>
      <c r="M995" s="32">
        <f>INDEX(数值规划!$AL$33:$AL$42,(特技天赋!C995-1)*2+特技天赋!D995)</f>
        <v>2</v>
      </c>
      <c r="N995" s="31">
        <v>29</v>
      </c>
      <c r="Q995" s="32">
        <f>IF(特技天赋!F995&gt;0,INDEX(数值规划!$F$32:$F$63,(特技天赋!E995-1)*4+特技天赋!F995),E995)</f>
        <v>29</v>
      </c>
    </row>
    <row r="996" spans="1:17" ht="16.5" x14ac:dyDescent="0.2">
      <c r="A996" s="31">
        <v>993</v>
      </c>
      <c r="B996" s="31">
        <v>7</v>
      </c>
      <c r="C996" s="31">
        <v>5</v>
      </c>
      <c r="D996" s="31">
        <v>2</v>
      </c>
      <c r="E996" s="31">
        <v>3</v>
      </c>
      <c r="F996" s="31">
        <v>2</v>
      </c>
      <c r="G996" s="31" t="str">
        <f t="shared" si="30"/>
        <v>射手座大招_2线3号天赋2级</v>
      </c>
      <c r="H996" s="32">
        <f>INDEX(数值规划!$AH$33:$AK$42,(特技天赋!C996-1)*2+特技天赋!D996,特技天赋!E996)</f>
        <v>73</v>
      </c>
      <c r="I996" s="32">
        <f>INDEX(数值规划!$N$32:$Y$231,(((C996-1)*2+(D996-1))*4+(E996-1))*5+F996+1,(INDEX($T$3:$AI$3,B996)-1)*3+1)</f>
        <v>33</v>
      </c>
      <c r="J996" s="32">
        <f>INDEX(数值规划!$N$32:$Y$231,(((C996-1)*2+(D996-1))*4+(E996-1))*5+F996+1,(INDEX($T$3:$AI$3,B996)-1)*3+2)</f>
        <v>33</v>
      </c>
      <c r="K996" s="32">
        <f>INDEX(数值规划!$N$32:$Y$231,(((C996-1)*2+(D996-1))*4+(E996-1))*5+F996+1,(INDEX($T$3:$AI$3,B996)-1)*3+3)</f>
        <v>39</v>
      </c>
      <c r="L996" s="32">
        <f t="shared" si="31"/>
        <v>6</v>
      </c>
      <c r="M996" s="32">
        <f>INDEX(数值规划!$AL$33:$AL$42,(特技天赋!C996-1)*2+特技天赋!D996)</f>
        <v>2</v>
      </c>
      <c r="N996" s="31">
        <v>43</v>
      </c>
      <c r="Q996" s="32">
        <f>IF(特技天赋!F996&gt;0,INDEX(数值规划!$F$32:$F$63,(特技天赋!E996-1)*4+特技天赋!F996),E996)</f>
        <v>43</v>
      </c>
    </row>
    <row r="997" spans="1:17" ht="16.5" x14ac:dyDescent="0.2">
      <c r="A997" s="31">
        <v>994</v>
      </c>
      <c r="B997" s="31">
        <v>7</v>
      </c>
      <c r="C997" s="31">
        <v>5</v>
      </c>
      <c r="D997" s="31">
        <v>2</v>
      </c>
      <c r="E997" s="31">
        <v>3</v>
      </c>
      <c r="F997" s="31">
        <v>3</v>
      </c>
      <c r="G997" s="31" t="str">
        <f t="shared" si="30"/>
        <v>射手座大招_2线3号天赋3级</v>
      </c>
      <c r="H997" s="32">
        <f>INDEX(数值规划!$AH$33:$AK$42,(特技天赋!C997-1)*2+特技天赋!D997,特技天赋!E997)</f>
        <v>73</v>
      </c>
      <c r="I997" s="32">
        <f>INDEX(数值规划!$N$32:$Y$231,(((C997-1)*2+(D997-1))*4+(E997-1))*5+F997+1,(INDEX($T$3:$AI$3,B997)-1)*3+1)</f>
        <v>38</v>
      </c>
      <c r="J997" s="32">
        <f>INDEX(数值规划!$N$32:$Y$231,(((C997-1)*2+(D997-1))*4+(E997-1))*5+F997+1,(INDEX($T$3:$AI$3,B997)-1)*3+2)</f>
        <v>38</v>
      </c>
      <c r="K997" s="32">
        <f>INDEX(数值规划!$N$32:$Y$231,(((C997-1)*2+(D997-1))*4+(E997-1))*5+F997+1,(INDEX($T$3:$AI$3,B997)-1)*3+3)</f>
        <v>45</v>
      </c>
      <c r="L997" s="32">
        <f t="shared" si="31"/>
        <v>6</v>
      </c>
      <c r="M997" s="32">
        <f>INDEX(数值规划!$AL$33:$AL$42,(特技天赋!C997-1)*2+特技天赋!D997)</f>
        <v>2</v>
      </c>
      <c r="N997" s="31">
        <v>58</v>
      </c>
      <c r="Q997" s="32">
        <f>IF(特技天赋!F997&gt;0,INDEX(数值规划!$F$32:$F$63,(特技天赋!E997-1)*4+特技天赋!F997),E997)</f>
        <v>58</v>
      </c>
    </row>
    <row r="998" spans="1:17" ht="16.5" x14ac:dyDescent="0.2">
      <c r="A998" s="31">
        <v>995</v>
      </c>
      <c r="B998" s="31">
        <v>7</v>
      </c>
      <c r="C998" s="31">
        <v>5</v>
      </c>
      <c r="D998" s="31">
        <v>2</v>
      </c>
      <c r="E998" s="31">
        <v>3</v>
      </c>
      <c r="F998" s="31">
        <v>4</v>
      </c>
      <c r="G998" s="31" t="str">
        <f t="shared" si="30"/>
        <v>射手座大招_2线3号天赋4级</v>
      </c>
      <c r="H998" s="32">
        <f>INDEX(数值规划!$AH$33:$AK$42,(特技天赋!C998-1)*2+特技天赋!D998,特技天赋!E998)</f>
        <v>73</v>
      </c>
      <c r="I998" s="32">
        <f>INDEX(数值规划!$N$32:$Y$231,(((C998-1)*2+(D998-1))*4+(E998-1))*5+F998+1,(INDEX($T$3:$AI$3,B998)-1)*3+1)</f>
        <v>43</v>
      </c>
      <c r="J998" s="32">
        <f>INDEX(数值规划!$N$32:$Y$231,(((C998-1)*2+(D998-1))*4+(E998-1))*5+F998+1,(INDEX($T$3:$AI$3,B998)-1)*3+2)</f>
        <v>43</v>
      </c>
      <c r="K998" s="32">
        <f>INDEX(数值规划!$N$32:$Y$231,(((C998-1)*2+(D998-1))*4+(E998-1))*5+F998+1,(INDEX($T$3:$AI$3,B998)-1)*3+3)</f>
        <v>51</v>
      </c>
      <c r="L998" s="32">
        <f t="shared" si="31"/>
        <v>6</v>
      </c>
      <c r="M998" s="32">
        <f>INDEX(数值规划!$AL$33:$AL$42,(特技天赋!C998-1)*2+特技天赋!D998)</f>
        <v>2</v>
      </c>
      <c r="N998" s="31">
        <v>87</v>
      </c>
      <c r="Q998" s="32">
        <f>IF(特技天赋!F998&gt;0,INDEX(数值规划!$F$32:$F$63,(特技天赋!E998-1)*4+特技天赋!F998),E998)</f>
        <v>87</v>
      </c>
    </row>
    <row r="999" spans="1:17" ht="16.5" x14ac:dyDescent="0.2">
      <c r="A999" s="31">
        <v>996</v>
      </c>
      <c r="B999" s="31">
        <v>7</v>
      </c>
      <c r="C999" s="31">
        <v>5</v>
      </c>
      <c r="D999" s="31">
        <v>2</v>
      </c>
      <c r="E999" s="31">
        <v>4</v>
      </c>
      <c r="F999" s="31">
        <v>0</v>
      </c>
      <c r="G999" s="31" t="str">
        <f t="shared" si="30"/>
        <v>射手座大招_2线4号天赋解锁</v>
      </c>
      <c r="H999" s="32">
        <f>INDEX(数值规划!$AH$33:$AK$42,(特技天赋!C999-1)*2+特技天赋!D999,特技天赋!E999)</f>
        <v>93</v>
      </c>
      <c r="I999" s="32">
        <f>INDEX(数值规划!$N$32:$Y$231,(((C999-1)*2+(D999-1))*4+(E999-1))*5+F999+1,(INDEX($T$3:$AI$3,B999)-1)*3+1)</f>
        <v>30</v>
      </c>
      <c r="J999" s="32">
        <f>INDEX(数值规划!$N$32:$Y$231,(((C999-1)*2+(D999-1))*4+(E999-1))*5+F999+1,(INDEX($T$3:$AI$3,B999)-1)*3+2)</f>
        <v>30</v>
      </c>
      <c r="K999" s="32">
        <f>INDEX(数值规划!$N$32:$Y$231,(((C999-1)*2+(D999-1))*4+(E999-1))*5+F999+1,(INDEX($T$3:$AI$3,B999)-1)*3+3)</f>
        <v>36</v>
      </c>
      <c r="L999" s="32">
        <f t="shared" si="31"/>
        <v>8</v>
      </c>
      <c r="M999" s="32">
        <f>INDEX(数值规划!$AL$33:$AL$42,(特技天赋!C999-1)*2+特技天赋!D999)</f>
        <v>2</v>
      </c>
      <c r="N999" s="31">
        <v>4</v>
      </c>
      <c r="Q999" s="32">
        <f>IF(特技天赋!F999&gt;0,INDEX(数值规划!$F$32:$F$63,(特技天赋!E999-1)*4+特技天赋!F999),E999)</f>
        <v>4</v>
      </c>
    </row>
    <row r="1000" spans="1:17" ht="16.5" x14ac:dyDescent="0.2">
      <c r="A1000" s="31">
        <v>997</v>
      </c>
      <c r="B1000" s="31">
        <v>7</v>
      </c>
      <c r="C1000" s="31">
        <v>5</v>
      </c>
      <c r="D1000" s="31">
        <v>2</v>
      </c>
      <c r="E1000" s="31">
        <v>4</v>
      </c>
      <c r="F1000" s="31">
        <v>1</v>
      </c>
      <c r="G1000" s="31" t="str">
        <f t="shared" si="30"/>
        <v>射手座大招_2线4号天赋1级</v>
      </c>
      <c r="H1000" s="32">
        <f>INDEX(数值规划!$AH$33:$AK$42,(特技天赋!C1000-1)*2+特技天赋!D1000,特技天赋!E1000)</f>
        <v>93</v>
      </c>
      <c r="I1000" s="32">
        <f>INDEX(数值规划!$N$32:$Y$231,(((C1000-1)*2+(D1000-1))*4+(E1000-1))*5+F1000+1,(INDEX($T$3:$AI$3,B1000)-1)*3+1)</f>
        <v>35</v>
      </c>
      <c r="J1000" s="32">
        <f>INDEX(数值规划!$N$32:$Y$231,(((C1000-1)*2+(D1000-1))*4+(E1000-1))*5+F1000+1,(INDEX($T$3:$AI$3,B1000)-1)*3+2)</f>
        <v>35</v>
      </c>
      <c r="K1000" s="32">
        <f>INDEX(数值规划!$N$32:$Y$231,(((C1000-1)*2+(D1000-1))*4+(E1000-1))*5+F1000+1,(INDEX($T$3:$AI$3,B1000)-1)*3+3)</f>
        <v>42</v>
      </c>
      <c r="L1000" s="32">
        <f t="shared" si="31"/>
        <v>8</v>
      </c>
      <c r="M1000" s="32">
        <f>INDEX(数值规划!$AL$33:$AL$42,(特技天赋!C1000-1)*2+特技天赋!D1000)</f>
        <v>2</v>
      </c>
      <c r="N1000" s="31">
        <v>29</v>
      </c>
      <c r="Q1000" s="32">
        <f>IF(特技天赋!F1000&gt;0,INDEX(数值规划!$F$32:$F$63,(特技天赋!E1000-1)*4+特技天赋!F1000),E1000)</f>
        <v>29</v>
      </c>
    </row>
    <row r="1001" spans="1:17" ht="16.5" x14ac:dyDescent="0.2">
      <c r="A1001" s="31">
        <v>998</v>
      </c>
      <c r="B1001" s="31">
        <v>7</v>
      </c>
      <c r="C1001" s="31">
        <v>5</v>
      </c>
      <c r="D1001" s="31">
        <v>2</v>
      </c>
      <c r="E1001" s="31">
        <v>4</v>
      </c>
      <c r="F1001" s="31">
        <v>2</v>
      </c>
      <c r="G1001" s="31" t="str">
        <f t="shared" si="30"/>
        <v>射手座大招_2线4号天赋2级</v>
      </c>
      <c r="H1001" s="32">
        <f>INDEX(数值规划!$AH$33:$AK$42,(特技天赋!C1001-1)*2+特技天赋!D1001,特技天赋!E1001)</f>
        <v>93</v>
      </c>
      <c r="I1001" s="32">
        <f>INDEX(数值规划!$N$32:$Y$231,(((C1001-1)*2+(D1001-1))*4+(E1001-1))*5+F1001+1,(INDEX($T$3:$AI$3,B1001)-1)*3+1)</f>
        <v>40</v>
      </c>
      <c r="J1001" s="32">
        <f>INDEX(数值规划!$N$32:$Y$231,(((C1001-1)*2+(D1001-1))*4+(E1001-1))*5+F1001+1,(INDEX($T$3:$AI$3,B1001)-1)*3+2)</f>
        <v>40</v>
      </c>
      <c r="K1001" s="32">
        <f>INDEX(数值规划!$N$32:$Y$231,(((C1001-1)*2+(D1001-1))*4+(E1001-1))*5+F1001+1,(INDEX($T$3:$AI$3,B1001)-1)*3+3)</f>
        <v>48</v>
      </c>
      <c r="L1001" s="32">
        <f t="shared" si="31"/>
        <v>8</v>
      </c>
      <c r="M1001" s="32">
        <f>INDEX(数值规划!$AL$33:$AL$42,(特技天赋!C1001-1)*2+特技天赋!D1001)</f>
        <v>2</v>
      </c>
      <c r="N1001" s="31">
        <v>43</v>
      </c>
      <c r="Q1001" s="32">
        <f>IF(特技天赋!F1001&gt;0,INDEX(数值规划!$F$32:$F$63,(特技天赋!E1001-1)*4+特技天赋!F1001),E1001)</f>
        <v>43</v>
      </c>
    </row>
    <row r="1002" spans="1:17" ht="16.5" x14ac:dyDescent="0.2">
      <c r="A1002" s="31">
        <v>999</v>
      </c>
      <c r="B1002" s="31">
        <v>7</v>
      </c>
      <c r="C1002" s="31">
        <v>5</v>
      </c>
      <c r="D1002" s="31">
        <v>2</v>
      </c>
      <c r="E1002" s="31">
        <v>4</v>
      </c>
      <c r="F1002" s="31">
        <v>3</v>
      </c>
      <c r="G1002" s="31" t="str">
        <f t="shared" si="30"/>
        <v>射手座大招_2线4号天赋3级</v>
      </c>
      <c r="H1002" s="32">
        <f>INDEX(数值规划!$AH$33:$AK$42,(特技天赋!C1002-1)*2+特技天赋!D1002,特技天赋!E1002)</f>
        <v>93</v>
      </c>
      <c r="I1002" s="32">
        <f>INDEX(数值规划!$N$32:$Y$231,(((C1002-1)*2+(D1002-1))*4+(E1002-1))*5+F1002+1,(INDEX($T$3:$AI$3,B1002)-1)*3+1)</f>
        <v>45</v>
      </c>
      <c r="J1002" s="32">
        <f>INDEX(数值规划!$N$32:$Y$231,(((C1002-1)*2+(D1002-1))*4+(E1002-1))*5+F1002+1,(INDEX($T$3:$AI$3,B1002)-1)*3+2)</f>
        <v>45</v>
      </c>
      <c r="K1002" s="32">
        <f>INDEX(数值规划!$N$32:$Y$231,(((C1002-1)*2+(D1002-1))*4+(E1002-1))*5+F1002+1,(INDEX($T$3:$AI$3,B1002)-1)*3+3)</f>
        <v>54</v>
      </c>
      <c r="L1002" s="32">
        <f t="shared" si="31"/>
        <v>8</v>
      </c>
      <c r="M1002" s="32">
        <f>INDEX(数值规划!$AL$33:$AL$42,(特技天赋!C1002-1)*2+特技天赋!D1002)</f>
        <v>2</v>
      </c>
      <c r="N1002" s="31">
        <v>58</v>
      </c>
      <c r="Q1002" s="32">
        <f>IF(特技天赋!F1002&gt;0,INDEX(数值规划!$F$32:$F$63,(特技天赋!E1002-1)*4+特技天赋!F1002),E1002)</f>
        <v>58</v>
      </c>
    </row>
    <row r="1003" spans="1:17" ht="16.5" x14ac:dyDescent="0.2">
      <c r="A1003" s="31">
        <v>1000</v>
      </c>
      <c r="B1003" s="31">
        <v>7</v>
      </c>
      <c r="C1003" s="31">
        <v>5</v>
      </c>
      <c r="D1003" s="31">
        <v>2</v>
      </c>
      <c r="E1003" s="31">
        <v>4</v>
      </c>
      <c r="F1003" s="31">
        <v>4</v>
      </c>
      <c r="G1003" s="31" t="str">
        <f t="shared" si="30"/>
        <v>射手座大招_2线4号天赋4级</v>
      </c>
      <c r="H1003" s="32">
        <f>INDEX(数值规划!$AH$33:$AK$42,(特技天赋!C1003-1)*2+特技天赋!D1003,特技天赋!E1003)</f>
        <v>93</v>
      </c>
      <c r="I1003" s="32">
        <f>INDEX(数值规划!$N$32:$Y$231,(((C1003-1)*2+(D1003-1))*4+(E1003-1))*5+F1003+1,(INDEX($T$3:$AI$3,B1003)-1)*3+1)</f>
        <v>50</v>
      </c>
      <c r="J1003" s="32">
        <f>INDEX(数值规划!$N$32:$Y$231,(((C1003-1)*2+(D1003-1))*4+(E1003-1))*5+F1003+1,(INDEX($T$3:$AI$3,B1003)-1)*3+2)</f>
        <v>50</v>
      </c>
      <c r="K1003" s="32">
        <f>INDEX(数值规划!$N$32:$Y$231,(((C1003-1)*2+(D1003-1))*4+(E1003-1))*5+F1003+1,(INDEX($T$3:$AI$3,B1003)-1)*3+3)</f>
        <v>60</v>
      </c>
      <c r="L1003" s="32">
        <f t="shared" si="31"/>
        <v>8</v>
      </c>
      <c r="M1003" s="32">
        <f>INDEX(数值规划!$AL$33:$AL$42,(特技天赋!C1003-1)*2+特技天赋!D1003)</f>
        <v>2</v>
      </c>
      <c r="N1003" s="31">
        <v>87</v>
      </c>
      <c r="Q1003" s="32">
        <f>IF(特技天赋!F1003&gt;0,INDEX(数值规划!$F$32:$F$63,(特技天赋!E1003-1)*4+特技天赋!F1003),E1003)</f>
        <v>87</v>
      </c>
    </row>
    <row r="1004" spans="1:17" ht="16.5" x14ac:dyDescent="0.2">
      <c r="A1004" s="31">
        <v>1001</v>
      </c>
      <c r="B1004" s="31">
        <v>8</v>
      </c>
      <c r="C1004" s="31">
        <v>1</v>
      </c>
      <c r="D1004" s="31">
        <v>1</v>
      </c>
      <c r="E1004" s="31">
        <v>1</v>
      </c>
      <c r="F1004" s="31">
        <v>0</v>
      </c>
      <c r="G1004" s="31" t="str">
        <f t="shared" si="30"/>
        <v>摩羯座普攻_1线1号天赋解锁</v>
      </c>
      <c r="H1004" s="32">
        <f>INDEX(数值规划!$AH$33:$AK$42,(特技天赋!C1004-1)*2+特技天赋!D1004,特技天赋!E1004)</f>
        <v>15</v>
      </c>
      <c r="I1004" s="32">
        <f>INDEX(数值规划!$N$32:$Y$231,(((C1004-1)*2+(D1004-1))*4+(E1004-1))*5+F1004+1,(INDEX($T$3:$AI$3,B1004)-1)*3+1)</f>
        <v>18</v>
      </c>
      <c r="J1004" s="32">
        <f>INDEX(数值规划!$N$32:$Y$231,(((C1004-1)*2+(D1004-1))*4+(E1004-1))*5+F1004+1,(INDEX($T$3:$AI$3,B1004)-1)*3+2)</f>
        <v>8</v>
      </c>
      <c r="K1004" s="32">
        <f>INDEX(数值规划!$N$32:$Y$231,(((C1004-1)*2+(D1004-1))*4+(E1004-1))*5+F1004+1,(INDEX($T$3:$AI$3,B1004)-1)*3+3)</f>
        <v>0</v>
      </c>
      <c r="L1004" s="32">
        <f t="shared" si="31"/>
        <v>1</v>
      </c>
      <c r="M1004" s="32">
        <f>INDEX(数值规划!$AL$33:$AL$42,(特技天赋!C1004-1)*2+特技天赋!D1004)</f>
        <v>2</v>
      </c>
      <c r="N1004" s="31">
        <v>1</v>
      </c>
      <c r="Q1004" s="32">
        <f>IF(特技天赋!F1004&gt;0,INDEX(数值规划!$F$32:$F$63,(特技天赋!E1004-1)*4+特技天赋!F1004),E1004)</f>
        <v>1</v>
      </c>
    </row>
    <row r="1005" spans="1:17" ht="16.5" x14ac:dyDescent="0.2">
      <c r="A1005" s="31">
        <v>1002</v>
      </c>
      <c r="B1005" s="31">
        <v>8</v>
      </c>
      <c r="C1005" s="31">
        <v>1</v>
      </c>
      <c r="D1005" s="31">
        <v>1</v>
      </c>
      <c r="E1005" s="31">
        <v>1</v>
      </c>
      <c r="F1005" s="31">
        <v>1</v>
      </c>
      <c r="G1005" s="31" t="str">
        <f t="shared" si="30"/>
        <v>摩羯座普攻_1线1号天赋1级</v>
      </c>
      <c r="H1005" s="32">
        <f>INDEX(数值规划!$AH$33:$AK$42,(特技天赋!C1005-1)*2+特技天赋!D1005,特技天赋!E1005)</f>
        <v>15</v>
      </c>
      <c r="I1005" s="32">
        <f>INDEX(数值规划!$N$32:$Y$231,(((C1005-1)*2+(D1005-1))*4+(E1005-1))*5+F1005+1,(INDEX($T$3:$AI$3,B1005)-1)*3+1)</f>
        <v>27</v>
      </c>
      <c r="J1005" s="32">
        <f>INDEX(数值规划!$N$32:$Y$231,(((C1005-1)*2+(D1005-1))*4+(E1005-1))*5+F1005+1,(INDEX($T$3:$AI$3,B1005)-1)*3+2)</f>
        <v>12</v>
      </c>
      <c r="K1005" s="32">
        <f>INDEX(数值规划!$N$32:$Y$231,(((C1005-1)*2+(D1005-1))*4+(E1005-1))*5+F1005+1,(INDEX($T$3:$AI$3,B1005)-1)*3+3)</f>
        <v>0</v>
      </c>
      <c r="L1005" s="32">
        <f t="shared" si="31"/>
        <v>1</v>
      </c>
      <c r="M1005" s="32">
        <f>INDEX(数值规划!$AL$33:$AL$42,(特技天赋!C1005-1)*2+特技天赋!D1005)</f>
        <v>2</v>
      </c>
      <c r="N1005" s="31">
        <v>19</v>
      </c>
      <c r="Q1005" s="32">
        <f>IF(特技天赋!F1005&gt;0,INDEX(数值规划!$F$32:$F$63,(特技天赋!E1005-1)*4+特技天赋!F1005),E1005)</f>
        <v>19</v>
      </c>
    </row>
    <row r="1006" spans="1:17" ht="16.5" x14ac:dyDescent="0.2">
      <c r="A1006" s="31">
        <v>1003</v>
      </c>
      <c r="B1006" s="31">
        <v>8</v>
      </c>
      <c r="C1006" s="31">
        <v>1</v>
      </c>
      <c r="D1006" s="31">
        <v>1</v>
      </c>
      <c r="E1006" s="31">
        <v>1</v>
      </c>
      <c r="F1006" s="31">
        <v>2</v>
      </c>
      <c r="G1006" s="31" t="str">
        <f t="shared" si="30"/>
        <v>摩羯座普攻_1线1号天赋2级</v>
      </c>
      <c r="H1006" s="32">
        <f>INDEX(数值规划!$AH$33:$AK$42,(特技天赋!C1006-1)*2+特技天赋!D1006,特技天赋!E1006)</f>
        <v>15</v>
      </c>
      <c r="I1006" s="32">
        <f>INDEX(数值规划!$N$32:$Y$231,(((C1006-1)*2+(D1006-1))*4+(E1006-1))*5+F1006+1,(INDEX($T$3:$AI$3,B1006)-1)*3+1)</f>
        <v>36</v>
      </c>
      <c r="J1006" s="32">
        <f>INDEX(数值规划!$N$32:$Y$231,(((C1006-1)*2+(D1006-1))*4+(E1006-1))*5+F1006+1,(INDEX($T$3:$AI$3,B1006)-1)*3+2)</f>
        <v>16</v>
      </c>
      <c r="K1006" s="32">
        <f>INDEX(数值规划!$N$32:$Y$231,(((C1006-1)*2+(D1006-1))*4+(E1006-1))*5+F1006+1,(INDEX($T$3:$AI$3,B1006)-1)*3+3)</f>
        <v>0</v>
      </c>
      <c r="L1006" s="32">
        <f t="shared" si="31"/>
        <v>1</v>
      </c>
      <c r="M1006" s="32">
        <f>INDEX(数值规划!$AL$33:$AL$42,(特技天赋!C1006-1)*2+特技天赋!D1006)</f>
        <v>2</v>
      </c>
      <c r="N1006" s="31">
        <v>29</v>
      </c>
      <c r="Q1006" s="32">
        <f>IF(特技天赋!F1006&gt;0,INDEX(数值规划!$F$32:$F$63,(特技天赋!E1006-1)*4+特技天赋!F1006),E1006)</f>
        <v>29</v>
      </c>
    </row>
    <row r="1007" spans="1:17" ht="16.5" x14ac:dyDescent="0.2">
      <c r="A1007" s="31">
        <v>1004</v>
      </c>
      <c r="B1007" s="31">
        <v>8</v>
      </c>
      <c r="C1007" s="31">
        <v>1</v>
      </c>
      <c r="D1007" s="31">
        <v>1</v>
      </c>
      <c r="E1007" s="31">
        <v>1</v>
      </c>
      <c r="F1007" s="31">
        <v>3</v>
      </c>
      <c r="G1007" s="31" t="str">
        <f t="shared" si="30"/>
        <v>摩羯座普攻_1线1号天赋3级</v>
      </c>
      <c r="H1007" s="32">
        <f>INDEX(数值规划!$AH$33:$AK$42,(特技天赋!C1007-1)*2+特技天赋!D1007,特技天赋!E1007)</f>
        <v>15</v>
      </c>
      <c r="I1007" s="32">
        <f>INDEX(数值规划!$N$32:$Y$231,(((C1007-1)*2+(D1007-1))*4+(E1007-1))*5+F1007+1,(INDEX($T$3:$AI$3,B1007)-1)*3+1)</f>
        <v>45</v>
      </c>
      <c r="J1007" s="32">
        <f>INDEX(数值规划!$N$32:$Y$231,(((C1007-1)*2+(D1007-1))*4+(E1007-1))*5+F1007+1,(INDEX($T$3:$AI$3,B1007)-1)*3+2)</f>
        <v>20</v>
      </c>
      <c r="K1007" s="32">
        <f>INDEX(数值规划!$N$32:$Y$231,(((C1007-1)*2+(D1007-1))*4+(E1007-1))*5+F1007+1,(INDEX($T$3:$AI$3,B1007)-1)*3+3)</f>
        <v>0</v>
      </c>
      <c r="L1007" s="32">
        <f t="shared" si="31"/>
        <v>1</v>
      </c>
      <c r="M1007" s="32">
        <f>INDEX(数值规划!$AL$33:$AL$42,(特技天赋!C1007-1)*2+特技天赋!D1007)</f>
        <v>2</v>
      </c>
      <c r="N1007" s="31">
        <v>38</v>
      </c>
      <c r="Q1007" s="32">
        <f>IF(特技天赋!F1007&gt;0,INDEX(数值规划!$F$32:$F$63,(特技天赋!E1007-1)*4+特技天赋!F1007),E1007)</f>
        <v>38</v>
      </c>
    </row>
    <row r="1008" spans="1:17" ht="16.5" x14ac:dyDescent="0.2">
      <c r="A1008" s="31">
        <v>1005</v>
      </c>
      <c r="B1008" s="31">
        <v>8</v>
      </c>
      <c r="C1008" s="31">
        <v>1</v>
      </c>
      <c r="D1008" s="31">
        <v>1</v>
      </c>
      <c r="E1008" s="31">
        <v>1</v>
      </c>
      <c r="F1008" s="31">
        <v>4</v>
      </c>
      <c r="G1008" s="31" t="str">
        <f t="shared" si="30"/>
        <v>摩羯座普攻_1线1号天赋4级</v>
      </c>
      <c r="H1008" s="32">
        <f>INDEX(数值规划!$AH$33:$AK$42,(特技天赋!C1008-1)*2+特技天赋!D1008,特技天赋!E1008)</f>
        <v>15</v>
      </c>
      <c r="I1008" s="32">
        <f>INDEX(数值规划!$N$32:$Y$231,(((C1008-1)*2+(D1008-1))*4+(E1008-1))*5+F1008+1,(INDEX($T$3:$AI$3,B1008)-1)*3+1)</f>
        <v>54</v>
      </c>
      <c r="J1008" s="32">
        <f>INDEX(数值规划!$N$32:$Y$231,(((C1008-1)*2+(D1008-1))*4+(E1008-1))*5+F1008+1,(INDEX($T$3:$AI$3,B1008)-1)*3+2)</f>
        <v>24</v>
      </c>
      <c r="K1008" s="32">
        <f>INDEX(数值规划!$N$32:$Y$231,(((C1008-1)*2+(D1008-1))*4+(E1008-1))*5+F1008+1,(INDEX($T$3:$AI$3,B1008)-1)*3+3)</f>
        <v>0</v>
      </c>
      <c r="L1008" s="32">
        <f t="shared" si="31"/>
        <v>1</v>
      </c>
      <c r="M1008" s="32">
        <f>INDEX(数值规划!$AL$33:$AL$42,(特技天赋!C1008-1)*2+特技天赋!D1008)</f>
        <v>2</v>
      </c>
      <c r="N1008" s="31">
        <v>58</v>
      </c>
      <c r="Q1008" s="32">
        <f>IF(特技天赋!F1008&gt;0,INDEX(数值规划!$F$32:$F$63,(特技天赋!E1008-1)*4+特技天赋!F1008),E1008)</f>
        <v>58</v>
      </c>
    </row>
    <row r="1009" spans="1:17" ht="16.5" x14ac:dyDescent="0.2">
      <c r="A1009" s="31">
        <v>1006</v>
      </c>
      <c r="B1009" s="31">
        <v>8</v>
      </c>
      <c r="C1009" s="31">
        <v>1</v>
      </c>
      <c r="D1009" s="31">
        <v>1</v>
      </c>
      <c r="E1009" s="31">
        <v>2</v>
      </c>
      <c r="F1009" s="31">
        <v>0</v>
      </c>
      <c r="G1009" s="31" t="str">
        <f t="shared" si="30"/>
        <v>摩羯座普攻_1线2号天赋解锁</v>
      </c>
      <c r="H1009" s="32">
        <f>INDEX(数值规划!$AH$33:$AK$42,(特技天赋!C1009-1)*2+特技天赋!D1009,特技天赋!E1009)</f>
        <v>35</v>
      </c>
      <c r="I1009" s="32">
        <f>INDEX(数值规划!$N$32:$Y$231,(((C1009-1)*2+(D1009-1))*4+(E1009-1))*5+F1009+1,(INDEX($T$3:$AI$3,B1009)-1)*3+1)</f>
        <v>27</v>
      </c>
      <c r="J1009" s="32">
        <f>INDEX(数值规划!$N$32:$Y$231,(((C1009-1)*2+(D1009-1))*4+(E1009-1))*5+F1009+1,(INDEX($T$3:$AI$3,B1009)-1)*3+2)</f>
        <v>12</v>
      </c>
      <c r="K1009" s="32">
        <f>INDEX(数值规划!$N$32:$Y$231,(((C1009-1)*2+(D1009-1))*4+(E1009-1))*5+F1009+1,(INDEX($T$3:$AI$3,B1009)-1)*3+3)</f>
        <v>0</v>
      </c>
      <c r="L1009" s="32">
        <f t="shared" si="31"/>
        <v>3</v>
      </c>
      <c r="M1009" s="32">
        <f>INDEX(数值规划!$AL$33:$AL$42,(特技天赋!C1009-1)*2+特技天赋!D1009)</f>
        <v>2</v>
      </c>
      <c r="N1009" s="31">
        <v>2</v>
      </c>
      <c r="Q1009" s="32">
        <f>IF(特技天赋!F1009&gt;0,INDEX(数值规划!$F$32:$F$63,(特技天赋!E1009-1)*4+特技天赋!F1009),E1009)</f>
        <v>2</v>
      </c>
    </row>
    <row r="1010" spans="1:17" ht="16.5" x14ac:dyDescent="0.2">
      <c r="A1010" s="31">
        <v>1007</v>
      </c>
      <c r="B1010" s="31">
        <v>8</v>
      </c>
      <c r="C1010" s="31">
        <v>1</v>
      </c>
      <c r="D1010" s="31">
        <v>1</v>
      </c>
      <c r="E1010" s="31">
        <v>2</v>
      </c>
      <c r="F1010" s="31">
        <v>1</v>
      </c>
      <c r="G1010" s="31" t="str">
        <f t="shared" si="30"/>
        <v>摩羯座普攻_1线2号天赋1级</v>
      </c>
      <c r="H1010" s="32">
        <f>INDEX(数值规划!$AH$33:$AK$42,(特技天赋!C1010-1)*2+特技天赋!D1010,特技天赋!E1010)</f>
        <v>35</v>
      </c>
      <c r="I1010" s="32">
        <f>INDEX(数值规划!$N$32:$Y$231,(((C1010-1)*2+(D1010-1))*4+(E1010-1))*5+F1010+1,(INDEX($T$3:$AI$3,B1010)-1)*3+1)</f>
        <v>36</v>
      </c>
      <c r="J1010" s="32">
        <f>INDEX(数值规划!$N$32:$Y$231,(((C1010-1)*2+(D1010-1))*4+(E1010-1))*5+F1010+1,(INDEX($T$3:$AI$3,B1010)-1)*3+2)</f>
        <v>16</v>
      </c>
      <c r="K1010" s="32">
        <f>INDEX(数值规划!$N$32:$Y$231,(((C1010-1)*2+(D1010-1))*4+(E1010-1))*5+F1010+1,(INDEX($T$3:$AI$3,B1010)-1)*3+3)</f>
        <v>0</v>
      </c>
      <c r="L1010" s="32">
        <f t="shared" si="31"/>
        <v>3</v>
      </c>
      <c r="M1010" s="32">
        <f>INDEX(数值规划!$AL$33:$AL$42,(特技天赋!C1010-1)*2+特技天赋!D1010)</f>
        <v>2</v>
      </c>
      <c r="N1010" s="31">
        <v>24</v>
      </c>
      <c r="Q1010" s="32">
        <f>IF(特技天赋!F1010&gt;0,INDEX(数值规划!$F$32:$F$63,(特技天赋!E1010-1)*4+特技天赋!F1010),E1010)</f>
        <v>24</v>
      </c>
    </row>
    <row r="1011" spans="1:17" ht="16.5" x14ac:dyDescent="0.2">
      <c r="A1011" s="31">
        <v>1008</v>
      </c>
      <c r="B1011" s="31">
        <v>8</v>
      </c>
      <c r="C1011" s="31">
        <v>1</v>
      </c>
      <c r="D1011" s="31">
        <v>1</v>
      </c>
      <c r="E1011" s="31">
        <v>2</v>
      </c>
      <c r="F1011" s="31">
        <v>2</v>
      </c>
      <c r="G1011" s="31" t="str">
        <f t="shared" si="30"/>
        <v>摩羯座普攻_1线2号天赋2级</v>
      </c>
      <c r="H1011" s="32">
        <f>INDEX(数值规划!$AH$33:$AK$42,(特技天赋!C1011-1)*2+特技天赋!D1011,特技天赋!E1011)</f>
        <v>35</v>
      </c>
      <c r="I1011" s="32">
        <f>INDEX(数值规划!$N$32:$Y$231,(((C1011-1)*2+(D1011-1))*4+(E1011-1))*5+F1011+1,(INDEX($T$3:$AI$3,B1011)-1)*3+1)</f>
        <v>45</v>
      </c>
      <c r="J1011" s="32">
        <f>INDEX(数值规划!$N$32:$Y$231,(((C1011-1)*2+(D1011-1))*4+(E1011-1))*5+F1011+1,(INDEX($T$3:$AI$3,B1011)-1)*3+2)</f>
        <v>20</v>
      </c>
      <c r="K1011" s="32">
        <f>INDEX(数值规划!$N$32:$Y$231,(((C1011-1)*2+(D1011-1))*4+(E1011-1))*5+F1011+1,(INDEX($T$3:$AI$3,B1011)-1)*3+3)</f>
        <v>0</v>
      </c>
      <c r="L1011" s="32">
        <f t="shared" si="31"/>
        <v>3</v>
      </c>
      <c r="M1011" s="32">
        <f>INDEX(数值规划!$AL$33:$AL$42,(特技天赋!C1011-1)*2+特技天赋!D1011)</f>
        <v>2</v>
      </c>
      <c r="N1011" s="31">
        <v>36</v>
      </c>
      <c r="Q1011" s="32">
        <f>IF(特技天赋!F1011&gt;0,INDEX(数值规划!$F$32:$F$63,(特技天赋!E1011-1)*4+特技天赋!F1011),E1011)</f>
        <v>36</v>
      </c>
    </row>
    <row r="1012" spans="1:17" ht="16.5" x14ac:dyDescent="0.2">
      <c r="A1012" s="31">
        <v>1009</v>
      </c>
      <c r="B1012" s="31">
        <v>8</v>
      </c>
      <c r="C1012" s="31">
        <v>1</v>
      </c>
      <c r="D1012" s="31">
        <v>1</v>
      </c>
      <c r="E1012" s="31">
        <v>2</v>
      </c>
      <c r="F1012" s="31">
        <v>3</v>
      </c>
      <c r="G1012" s="31" t="str">
        <f t="shared" si="30"/>
        <v>摩羯座普攻_1线2号天赋3级</v>
      </c>
      <c r="H1012" s="32">
        <f>INDEX(数值规划!$AH$33:$AK$42,(特技天赋!C1012-1)*2+特技天赋!D1012,特技天赋!E1012)</f>
        <v>35</v>
      </c>
      <c r="I1012" s="32">
        <f>INDEX(数值规划!$N$32:$Y$231,(((C1012-1)*2+(D1012-1))*4+(E1012-1))*5+F1012+1,(INDEX($T$3:$AI$3,B1012)-1)*3+1)</f>
        <v>54</v>
      </c>
      <c r="J1012" s="32">
        <f>INDEX(数值规划!$N$32:$Y$231,(((C1012-1)*2+(D1012-1))*4+(E1012-1))*5+F1012+1,(INDEX($T$3:$AI$3,B1012)-1)*3+2)</f>
        <v>24</v>
      </c>
      <c r="K1012" s="32">
        <f>INDEX(数值规划!$N$32:$Y$231,(((C1012-1)*2+(D1012-1))*4+(E1012-1))*5+F1012+1,(INDEX($T$3:$AI$3,B1012)-1)*3+3)</f>
        <v>0</v>
      </c>
      <c r="L1012" s="32">
        <f t="shared" si="31"/>
        <v>3</v>
      </c>
      <c r="M1012" s="32">
        <f>INDEX(数值规划!$AL$33:$AL$42,(特技天赋!C1012-1)*2+特技天赋!D1012)</f>
        <v>2</v>
      </c>
      <c r="N1012" s="31">
        <v>48</v>
      </c>
      <c r="Q1012" s="32">
        <f>IF(特技天赋!F1012&gt;0,INDEX(数值规划!$F$32:$F$63,(特技天赋!E1012-1)*4+特技天赋!F1012),E1012)</f>
        <v>48</v>
      </c>
    </row>
    <row r="1013" spans="1:17" ht="16.5" x14ac:dyDescent="0.2">
      <c r="A1013" s="31">
        <v>1010</v>
      </c>
      <c r="B1013" s="31">
        <v>8</v>
      </c>
      <c r="C1013" s="31">
        <v>1</v>
      </c>
      <c r="D1013" s="31">
        <v>1</v>
      </c>
      <c r="E1013" s="31">
        <v>2</v>
      </c>
      <c r="F1013" s="31">
        <v>4</v>
      </c>
      <c r="G1013" s="31" t="str">
        <f t="shared" si="30"/>
        <v>摩羯座普攻_1线2号天赋4级</v>
      </c>
      <c r="H1013" s="32">
        <f>INDEX(数值规划!$AH$33:$AK$42,(特技天赋!C1013-1)*2+特技天赋!D1013,特技天赋!E1013)</f>
        <v>35</v>
      </c>
      <c r="I1013" s="32">
        <f>INDEX(数值规划!$N$32:$Y$231,(((C1013-1)*2+(D1013-1))*4+(E1013-1))*5+F1013+1,(INDEX($T$3:$AI$3,B1013)-1)*3+1)</f>
        <v>63</v>
      </c>
      <c r="J1013" s="32">
        <f>INDEX(数值规划!$N$32:$Y$231,(((C1013-1)*2+(D1013-1))*4+(E1013-1))*5+F1013+1,(INDEX($T$3:$AI$3,B1013)-1)*3+2)</f>
        <v>28</v>
      </c>
      <c r="K1013" s="32">
        <f>INDEX(数值规划!$N$32:$Y$231,(((C1013-1)*2+(D1013-1))*4+(E1013-1))*5+F1013+1,(INDEX($T$3:$AI$3,B1013)-1)*3+3)</f>
        <v>0</v>
      </c>
      <c r="L1013" s="32">
        <f t="shared" si="31"/>
        <v>3</v>
      </c>
      <c r="M1013" s="32">
        <f>INDEX(数值规划!$AL$33:$AL$42,(特技天赋!C1013-1)*2+特技天赋!D1013)</f>
        <v>2</v>
      </c>
      <c r="N1013" s="31">
        <v>72</v>
      </c>
      <c r="Q1013" s="32">
        <f>IF(特技天赋!F1013&gt;0,INDEX(数值规划!$F$32:$F$63,(特技天赋!E1013-1)*4+特技天赋!F1013),E1013)</f>
        <v>72</v>
      </c>
    </row>
    <row r="1014" spans="1:17" ht="16.5" x14ac:dyDescent="0.2">
      <c r="A1014" s="31">
        <v>1011</v>
      </c>
      <c r="B1014" s="31">
        <v>8</v>
      </c>
      <c r="C1014" s="31">
        <v>1</v>
      </c>
      <c r="D1014" s="31">
        <v>1</v>
      </c>
      <c r="E1014" s="31">
        <v>3</v>
      </c>
      <c r="F1014" s="31">
        <v>0</v>
      </c>
      <c r="G1014" s="31" t="str">
        <f t="shared" si="30"/>
        <v>摩羯座普攻_1线3号天赋解锁</v>
      </c>
      <c r="H1014" s="32">
        <f>INDEX(数值规划!$AH$33:$AK$42,(特技天赋!C1014-1)*2+特技天赋!D1014,特技天赋!E1014)</f>
        <v>55</v>
      </c>
      <c r="I1014" s="32">
        <f>INDEX(数值规划!$N$32:$Y$231,(((C1014-1)*2+(D1014-1))*4+(E1014-1))*5+F1014+1,(INDEX($T$3:$AI$3,B1014)-1)*3+1)</f>
        <v>41</v>
      </c>
      <c r="J1014" s="32">
        <f>INDEX(数值规划!$N$32:$Y$231,(((C1014-1)*2+(D1014-1))*4+(E1014-1))*5+F1014+1,(INDEX($T$3:$AI$3,B1014)-1)*3+2)</f>
        <v>18</v>
      </c>
      <c r="K1014" s="32">
        <f>INDEX(数值规划!$N$32:$Y$231,(((C1014-1)*2+(D1014-1))*4+(E1014-1))*5+F1014+1,(INDEX($T$3:$AI$3,B1014)-1)*3+3)</f>
        <v>0</v>
      </c>
      <c r="L1014" s="32">
        <f t="shared" si="31"/>
        <v>5</v>
      </c>
      <c r="M1014" s="32">
        <f>INDEX(数值规划!$AL$33:$AL$42,(特技天赋!C1014-1)*2+特技天赋!D1014)</f>
        <v>2</v>
      </c>
      <c r="N1014" s="31">
        <v>3</v>
      </c>
      <c r="Q1014" s="32">
        <f>IF(特技天赋!F1014&gt;0,INDEX(数值规划!$F$32:$F$63,(特技天赋!E1014-1)*4+特技天赋!F1014),E1014)</f>
        <v>3</v>
      </c>
    </row>
    <row r="1015" spans="1:17" ht="16.5" x14ac:dyDescent="0.2">
      <c r="A1015" s="31">
        <v>1012</v>
      </c>
      <c r="B1015" s="31">
        <v>8</v>
      </c>
      <c r="C1015" s="31">
        <v>1</v>
      </c>
      <c r="D1015" s="31">
        <v>1</v>
      </c>
      <c r="E1015" s="31">
        <v>3</v>
      </c>
      <c r="F1015" s="31">
        <v>1</v>
      </c>
      <c r="G1015" s="31" t="str">
        <f t="shared" si="30"/>
        <v>摩羯座普攻_1线3号天赋1级</v>
      </c>
      <c r="H1015" s="32">
        <f>INDEX(数值规划!$AH$33:$AK$42,(特技天赋!C1015-1)*2+特技天赋!D1015,特技天赋!E1015)</f>
        <v>55</v>
      </c>
      <c r="I1015" s="32">
        <f>INDEX(数值规划!$N$32:$Y$231,(((C1015-1)*2+(D1015-1))*4+(E1015-1))*5+F1015+1,(INDEX($T$3:$AI$3,B1015)-1)*3+1)</f>
        <v>50</v>
      </c>
      <c r="J1015" s="32">
        <f>INDEX(数值规划!$N$32:$Y$231,(((C1015-1)*2+(D1015-1))*4+(E1015-1))*5+F1015+1,(INDEX($T$3:$AI$3,B1015)-1)*3+2)</f>
        <v>22</v>
      </c>
      <c r="K1015" s="32">
        <f>INDEX(数值规划!$N$32:$Y$231,(((C1015-1)*2+(D1015-1))*4+(E1015-1))*5+F1015+1,(INDEX($T$3:$AI$3,B1015)-1)*3+3)</f>
        <v>0</v>
      </c>
      <c r="L1015" s="32">
        <f t="shared" si="31"/>
        <v>5</v>
      </c>
      <c r="M1015" s="32">
        <f>INDEX(数值规划!$AL$33:$AL$42,(特技天赋!C1015-1)*2+特技天赋!D1015)</f>
        <v>2</v>
      </c>
      <c r="N1015" s="31">
        <v>29</v>
      </c>
      <c r="Q1015" s="32">
        <f>IF(特技天赋!F1015&gt;0,INDEX(数值规划!$F$32:$F$63,(特技天赋!E1015-1)*4+特技天赋!F1015),E1015)</f>
        <v>29</v>
      </c>
    </row>
    <row r="1016" spans="1:17" ht="16.5" x14ac:dyDescent="0.2">
      <c r="A1016" s="31">
        <v>1013</v>
      </c>
      <c r="B1016" s="31">
        <v>8</v>
      </c>
      <c r="C1016" s="31">
        <v>1</v>
      </c>
      <c r="D1016" s="31">
        <v>1</v>
      </c>
      <c r="E1016" s="31">
        <v>3</v>
      </c>
      <c r="F1016" s="31">
        <v>2</v>
      </c>
      <c r="G1016" s="31" t="str">
        <f t="shared" si="30"/>
        <v>摩羯座普攻_1线3号天赋2级</v>
      </c>
      <c r="H1016" s="32">
        <f>INDEX(数值规划!$AH$33:$AK$42,(特技天赋!C1016-1)*2+特技天赋!D1016,特技天赋!E1016)</f>
        <v>55</v>
      </c>
      <c r="I1016" s="32">
        <f>INDEX(数值规划!$N$32:$Y$231,(((C1016-1)*2+(D1016-1))*4+(E1016-1))*5+F1016+1,(INDEX($T$3:$AI$3,B1016)-1)*3+1)</f>
        <v>59</v>
      </c>
      <c r="J1016" s="32">
        <f>INDEX(数值规划!$N$32:$Y$231,(((C1016-1)*2+(D1016-1))*4+(E1016-1))*5+F1016+1,(INDEX($T$3:$AI$3,B1016)-1)*3+2)</f>
        <v>26</v>
      </c>
      <c r="K1016" s="32">
        <f>INDEX(数值规划!$N$32:$Y$231,(((C1016-1)*2+(D1016-1))*4+(E1016-1))*5+F1016+1,(INDEX($T$3:$AI$3,B1016)-1)*3+3)</f>
        <v>0</v>
      </c>
      <c r="L1016" s="32">
        <f t="shared" si="31"/>
        <v>5</v>
      </c>
      <c r="M1016" s="32">
        <f>INDEX(数值规划!$AL$33:$AL$42,(特技天赋!C1016-1)*2+特技天赋!D1016)</f>
        <v>2</v>
      </c>
      <c r="N1016" s="31">
        <v>43</v>
      </c>
      <c r="Q1016" s="32">
        <f>IF(特技天赋!F1016&gt;0,INDEX(数值规划!$F$32:$F$63,(特技天赋!E1016-1)*4+特技天赋!F1016),E1016)</f>
        <v>43</v>
      </c>
    </row>
    <row r="1017" spans="1:17" ht="16.5" x14ac:dyDescent="0.2">
      <c r="A1017" s="31">
        <v>1014</v>
      </c>
      <c r="B1017" s="31">
        <v>8</v>
      </c>
      <c r="C1017" s="31">
        <v>1</v>
      </c>
      <c r="D1017" s="31">
        <v>1</v>
      </c>
      <c r="E1017" s="31">
        <v>3</v>
      </c>
      <c r="F1017" s="31">
        <v>3</v>
      </c>
      <c r="G1017" s="31" t="str">
        <f t="shared" si="30"/>
        <v>摩羯座普攻_1线3号天赋3级</v>
      </c>
      <c r="H1017" s="32">
        <f>INDEX(数值规划!$AH$33:$AK$42,(特技天赋!C1017-1)*2+特技天赋!D1017,特技天赋!E1017)</f>
        <v>55</v>
      </c>
      <c r="I1017" s="32">
        <f>INDEX(数值规划!$N$32:$Y$231,(((C1017-1)*2+(D1017-1))*4+(E1017-1))*5+F1017+1,(INDEX($T$3:$AI$3,B1017)-1)*3+1)</f>
        <v>68</v>
      </c>
      <c r="J1017" s="32">
        <f>INDEX(数值规划!$N$32:$Y$231,(((C1017-1)*2+(D1017-1))*4+(E1017-1))*5+F1017+1,(INDEX($T$3:$AI$3,B1017)-1)*3+2)</f>
        <v>30</v>
      </c>
      <c r="K1017" s="32">
        <f>INDEX(数值规划!$N$32:$Y$231,(((C1017-1)*2+(D1017-1))*4+(E1017-1))*5+F1017+1,(INDEX($T$3:$AI$3,B1017)-1)*3+3)</f>
        <v>0</v>
      </c>
      <c r="L1017" s="32">
        <f t="shared" si="31"/>
        <v>5</v>
      </c>
      <c r="M1017" s="32">
        <f>INDEX(数值规划!$AL$33:$AL$42,(特技天赋!C1017-1)*2+特技天赋!D1017)</f>
        <v>2</v>
      </c>
      <c r="N1017" s="31">
        <v>58</v>
      </c>
      <c r="Q1017" s="32">
        <f>IF(特技天赋!F1017&gt;0,INDEX(数值规划!$F$32:$F$63,(特技天赋!E1017-1)*4+特技天赋!F1017),E1017)</f>
        <v>58</v>
      </c>
    </row>
    <row r="1018" spans="1:17" ht="16.5" x14ac:dyDescent="0.2">
      <c r="A1018" s="31">
        <v>1015</v>
      </c>
      <c r="B1018" s="31">
        <v>8</v>
      </c>
      <c r="C1018" s="31">
        <v>1</v>
      </c>
      <c r="D1018" s="31">
        <v>1</v>
      </c>
      <c r="E1018" s="31">
        <v>3</v>
      </c>
      <c r="F1018" s="31">
        <v>4</v>
      </c>
      <c r="G1018" s="31" t="str">
        <f t="shared" si="30"/>
        <v>摩羯座普攻_1线3号天赋4级</v>
      </c>
      <c r="H1018" s="32">
        <f>INDEX(数值规划!$AH$33:$AK$42,(特技天赋!C1018-1)*2+特技天赋!D1018,特技天赋!E1018)</f>
        <v>55</v>
      </c>
      <c r="I1018" s="32">
        <f>INDEX(数值规划!$N$32:$Y$231,(((C1018-1)*2+(D1018-1))*4+(E1018-1))*5+F1018+1,(INDEX($T$3:$AI$3,B1018)-1)*3+1)</f>
        <v>77</v>
      </c>
      <c r="J1018" s="32">
        <f>INDEX(数值规划!$N$32:$Y$231,(((C1018-1)*2+(D1018-1))*4+(E1018-1))*5+F1018+1,(INDEX($T$3:$AI$3,B1018)-1)*3+2)</f>
        <v>34</v>
      </c>
      <c r="K1018" s="32">
        <f>INDEX(数值规划!$N$32:$Y$231,(((C1018-1)*2+(D1018-1))*4+(E1018-1))*5+F1018+1,(INDEX($T$3:$AI$3,B1018)-1)*3+3)</f>
        <v>0</v>
      </c>
      <c r="L1018" s="32">
        <f t="shared" si="31"/>
        <v>5</v>
      </c>
      <c r="M1018" s="32">
        <f>INDEX(数值规划!$AL$33:$AL$42,(特技天赋!C1018-1)*2+特技天赋!D1018)</f>
        <v>2</v>
      </c>
      <c r="N1018" s="31">
        <v>87</v>
      </c>
      <c r="Q1018" s="32">
        <f>IF(特技天赋!F1018&gt;0,INDEX(数值规划!$F$32:$F$63,(特技天赋!E1018-1)*4+特技天赋!F1018),E1018)</f>
        <v>87</v>
      </c>
    </row>
    <row r="1019" spans="1:17" ht="16.5" x14ac:dyDescent="0.2">
      <c r="A1019" s="31">
        <v>1016</v>
      </c>
      <c r="B1019" s="31">
        <v>8</v>
      </c>
      <c r="C1019" s="31">
        <v>1</v>
      </c>
      <c r="D1019" s="31">
        <v>1</v>
      </c>
      <c r="E1019" s="31">
        <v>4</v>
      </c>
      <c r="F1019" s="31">
        <v>0</v>
      </c>
      <c r="G1019" s="31" t="str">
        <f t="shared" si="30"/>
        <v>摩羯座普攻_1线4号天赋解锁</v>
      </c>
      <c r="H1019" s="32">
        <f>INDEX(数值规划!$AH$33:$AK$42,(特技天赋!C1019-1)*2+特技天赋!D1019,特技天赋!E1019)</f>
        <v>75</v>
      </c>
      <c r="I1019" s="32">
        <f>INDEX(数值规划!$N$32:$Y$231,(((C1019-1)*2+(D1019-1))*4+(E1019-1))*5+F1019+1,(INDEX($T$3:$AI$3,B1019)-1)*3+1)</f>
        <v>54</v>
      </c>
      <c r="J1019" s="32">
        <f>INDEX(数值规划!$N$32:$Y$231,(((C1019-1)*2+(D1019-1))*4+(E1019-1))*5+F1019+1,(INDEX($T$3:$AI$3,B1019)-1)*3+2)</f>
        <v>24</v>
      </c>
      <c r="K1019" s="32">
        <f>INDEX(数值规划!$N$32:$Y$231,(((C1019-1)*2+(D1019-1))*4+(E1019-1))*5+F1019+1,(INDEX($T$3:$AI$3,B1019)-1)*3+3)</f>
        <v>0</v>
      </c>
      <c r="L1019" s="32">
        <f t="shared" si="31"/>
        <v>7</v>
      </c>
      <c r="M1019" s="32">
        <f>INDEX(数值规划!$AL$33:$AL$42,(特技天赋!C1019-1)*2+特技天赋!D1019)</f>
        <v>2</v>
      </c>
      <c r="N1019" s="31">
        <v>4</v>
      </c>
      <c r="Q1019" s="32">
        <f>IF(特技天赋!F1019&gt;0,INDEX(数值规划!$F$32:$F$63,(特技天赋!E1019-1)*4+特技天赋!F1019),E1019)</f>
        <v>4</v>
      </c>
    </row>
    <row r="1020" spans="1:17" ht="16.5" x14ac:dyDescent="0.2">
      <c r="A1020" s="31">
        <v>1017</v>
      </c>
      <c r="B1020" s="31">
        <v>8</v>
      </c>
      <c r="C1020" s="31">
        <v>1</v>
      </c>
      <c r="D1020" s="31">
        <v>1</v>
      </c>
      <c r="E1020" s="31">
        <v>4</v>
      </c>
      <c r="F1020" s="31">
        <v>1</v>
      </c>
      <c r="G1020" s="31" t="str">
        <f t="shared" si="30"/>
        <v>摩羯座普攻_1线4号天赋1级</v>
      </c>
      <c r="H1020" s="32">
        <f>INDEX(数值规划!$AH$33:$AK$42,(特技天赋!C1020-1)*2+特技天赋!D1020,特技天赋!E1020)</f>
        <v>75</v>
      </c>
      <c r="I1020" s="32">
        <f>INDEX(数值规划!$N$32:$Y$231,(((C1020-1)*2+(D1020-1))*4+(E1020-1))*5+F1020+1,(INDEX($T$3:$AI$3,B1020)-1)*3+1)</f>
        <v>63</v>
      </c>
      <c r="J1020" s="32">
        <f>INDEX(数值规划!$N$32:$Y$231,(((C1020-1)*2+(D1020-1))*4+(E1020-1))*5+F1020+1,(INDEX($T$3:$AI$3,B1020)-1)*3+2)</f>
        <v>28</v>
      </c>
      <c r="K1020" s="32">
        <f>INDEX(数值规划!$N$32:$Y$231,(((C1020-1)*2+(D1020-1))*4+(E1020-1))*5+F1020+1,(INDEX($T$3:$AI$3,B1020)-1)*3+3)</f>
        <v>0</v>
      </c>
      <c r="L1020" s="32">
        <f t="shared" si="31"/>
        <v>7</v>
      </c>
      <c r="M1020" s="32">
        <f>INDEX(数值规划!$AL$33:$AL$42,(特技天赋!C1020-1)*2+特技天赋!D1020)</f>
        <v>2</v>
      </c>
      <c r="N1020" s="31">
        <v>29</v>
      </c>
      <c r="Q1020" s="32">
        <f>IF(特技天赋!F1020&gt;0,INDEX(数值规划!$F$32:$F$63,(特技天赋!E1020-1)*4+特技天赋!F1020),E1020)</f>
        <v>29</v>
      </c>
    </row>
    <row r="1021" spans="1:17" ht="16.5" x14ac:dyDescent="0.2">
      <c r="A1021" s="31">
        <v>1018</v>
      </c>
      <c r="B1021" s="31">
        <v>8</v>
      </c>
      <c r="C1021" s="31">
        <v>1</v>
      </c>
      <c r="D1021" s="31">
        <v>1</v>
      </c>
      <c r="E1021" s="31">
        <v>4</v>
      </c>
      <c r="F1021" s="31">
        <v>2</v>
      </c>
      <c r="G1021" s="31" t="str">
        <f t="shared" si="30"/>
        <v>摩羯座普攻_1线4号天赋2级</v>
      </c>
      <c r="H1021" s="32">
        <f>INDEX(数值规划!$AH$33:$AK$42,(特技天赋!C1021-1)*2+特技天赋!D1021,特技天赋!E1021)</f>
        <v>75</v>
      </c>
      <c r="I1021" s="32">
        <f>INDEX(数值规划!$N$32:$Y$231,(((C1021-1)*2+(D1021-1))*4+(E1021-1))*5+F1021+1,(INDEX($T$3:$AI$3,B1021)-1)*3+1)</f>
        <v>72</v>
      </c>
      <c r="J1021" s="32">
        <f>INDEX(数值规划!$N$32:$Y$231,(((C1021-1)*2+(D1021-1))*4+(E1021-1))*5+F1021+1,(INDEX($T$3:$AI$3,B1021)-1)*3+2)</f>
        <v>32</v>
      </c>
      <c r="K1021" s="32">
        <f>INDEX(数值规划!$N$32:$Y$231,(((C1021-1)*2+(D1021-1))*4+(E1021-1))*5+F1021+1,(INDEX($T$3:$AI$3,B1021)-1)*3+3)</f>
        <v>0</v>
      </c>
      <c r="L1021" s="32">
        <f t="shared" si="31"/>
        <v>7</v>
      </c>
      <c r="M1021" s="32">
        <f>INDEX(数值规划!$AL$33:$AL$42,(特技天赋!C1021-1)*2+特技天赋!D1021)</f>
        <v>2</v>
      </c>
      <c r="N1021" s="31">
        <v>43</v>
      </c>
      <c r="Q1021" s="32">
        <f>IF(特技天赋!F1021&gt;0,INDEX(数值规划!$F$32:$F$63,(特技天赋!E1021-1)*4+特技天赋!F1021),E1021)</f>
        <v>43</v>
      </c>
    </row>
    <row r="1022" spans="1:17" ht="16.5" x14ac:dyDescent="0.2">
      <c r="A1022" s="31">
        <v>1019</v>
      </c>
      <c r="B1022" s="31">
        <v>8</v>
      </c>
      <c r="C1022" s="31">
        <v>1</v>
      </c>
      <c r="D1022" s="31">
        <v>1</v>
      </c>
      <c r="E1022" s="31">
        <v>4</v>
      </c>
      <c r="F1022" s="31">
        <v>3</v>
      </c>
      <c r="G1022" s="31" t="str">
        <f t="shared" si="30"/>
        <v>摩羯座普攻_1线4号天赋3级</v>
      </c>
      <c r="H1022" s="32">
        <f>INDEX(数值规划!$AH$33:$AK$42,(特技天赋!C1022-1)*2+特技天赋!D1022,特技天赋!E1022)</f>
        <v>75</v>
      </c>
      <c r="I1022" s="32">
        <f>INDEX(数值规划!$N$32:$Y$231,(((C1022-1)*2+(D1022-1))*4+(E1022-1))*5+F1022+1,(INDEX($T$3:$AI$3,B1022)-1)*3+1)</f>
        <v>81</v>
      </c>
      <c r="J1022" s="32">
        <f>INDEX(数值规划!$N$32:$Y$231,(((C1022-1)*2+(D1022-1))*4+(E1022-1))*5+F1022+1,(INDEX($T$3:$AI$3,B1022)-1)*3+2)</f>
        <v>36</v>
      </c>
      <c r="K1022" s="32">
        <f>INDEX(数值规划!$N$32:$Y$231,(((C1022-1)*2+(D1022-1))*4+(E1022-1))*5+F1022+1,(INDEX($T$3:$AI$3,B1022)-1)*3+3)</f>
        <v>0</v>
      </c>
      <c r="L1022" s="32">
        <f t="shared" si="31"/>
        <v>7</v>
      </c>
      <c r="M1022" s="32">
        <f>INDEX(数值规划!$AL$33:$AL$42,(特技天赋!C1022-1)*2+特技天赋!D1022)</f>
        <v>2</v>
      </c>
      <c r="N1022" s="31">
        <v>58</v>
      </c>
      <c r="Q1022" s="32">
        <f>IF(特技天赋!F1022&gt;0,INDEX(数值规划!$F$32:$F$63,(特技天赋!E1022-1)*4+特技天赋!F1022),E1022)</f>
        <v>58</v>
      </c>
    </row>
    <row r="1023" spans="1:17" ht="16.5" x14ac:dyDescent="0.2">
      <c r="A1023" s="31">
        <v>1020</v>
      </c>
      <c r="B1023" s="31">
        <v>8</v>
      </c>
      <c r="C1023" s="31">
        <v>1</v>
      </c>
      <c r="D1023" s="31">
        <v>1</v>
      </c>
      <c r="E1023" s="31">
        <v>4</v>
      </c>
      <c r="F1023" s="31">
        <v>4</v>
      </c>
      <c r="G1023" s="31" t="str">
        <f t="shared" si="30"/>
        <v>摩羯座普攻_1线4号天赋4级</v>
      </c>
      <c r="H1023" s="32">
        <f>INDEX(数值规划!$AH$33:$AK$42,(特技天赋!C1023-1)*2+特技天赋!D1023,特技天赋!E1023)</f>
        <v>75</v>
      </c>
      <c r="I1023" s="32">
        <f>INDEX(数值规划!$N$32:$Y$231,(((C1023-1)*2+(D1023-1))*4+(E1023-1))*5+F1023+1,(INDEX($T$3:$AI$3,B1023)-1)*3+1)</f>
        <v>90</v>
      </c>
      <c r="J1023" s="32">
        <f>INDEX(数值规划!$N$32:$Y$231,(((C1023-1)*2+(D1023-1))*4+(E1023-1))*5+F1023+1,(INDEX($T$3:$AI$3,B1023)-1)*3+2)</f>
        <v>40</v>
      </c>
      <c r="K1023" s="32">
        <f>INDEX(数值规划!$N$32:$Y$231,(((C1023-1)*2+(D1023-1))*4+(E1023-1))*5+F1023+1,(INDEX($T$3:$AI$3,B1023)-1)*3+3)</f>
        <v>0</v>
      </c>
      <c r="L1023" s="32">
        <f t="shared" si="31"/>
        <v>7</v>
      </c>
      <c r="M1023" s="32">
        <f>INDEX(数值规划!$AL$33:$AL$42,(特技天赋!C1023-1)*2+特技天赋!D1023)</f>
        <v>2</v>
      </c>
      <c r="N1023" s="31">
        <v>87</v>
      </c>
      <c r="Q1023" s="32">
        <f>IF(特技天赋!F1023&gt;0,INDEX(数值规划!$F$32:$F$63,(特技天赋!E1023-1)*4+特技天赋!F1023),E1023)</f>
        <v>87</v>
      </c>
    </row>
    <row r="1024" spans="1:17" ht="16.5" x14ac:dyDescent="0.2">
      <c r="A1024" s="31">
        <v>1021</v>
      </c>
      <c r="B1024" s="31">
        <v>8</v>
      </c>
      <c r="C1024" s="31">
        <v>1</v>
      </c>
      <c r="D1024" s="31">
        <v>2</v>
      </c>
      <c r="E1024" s="31">
        <v>1</v>
      </c>
      <c r="F1024" s="31">
        <v>0</v>
      </c>
      <c r="G1024" s="31" t="str">
        <f t="shared" si="30"/>
        <v>摩羯座普攻_2线1号天赋解锁</v>
      </c>
      <c r="H1024" s="32">
        <f>INDEX(数值规划!$AH$33:$AK$42,(特技天赋!C1024-1)*2+特技天赋!D1024,特技天赋!E1024)</f>
        <v>25</v>
      </c>
      <c r="I1024" s="32">
        <f>INDEX(数值规划!$N$32:$Y$231,(((C1024-1)*2+(D1024-1))*4+(E1024-1))*5+F1024+1,(INDEX($T$3:$AI$3,B1024)-1)*3+1)</f>
        <v>18</v>
      </c>
      <c r="J1024" s="32">
        <f>INDEX(数值规划!$N$32:$Y$231,(((C1024-1)*2+(D1024-1))*4+(E1024-1))*5+F1024+1,(INDEX($T$3:$AI$3,B1024)-1)*3+2)</f>
        <v>0</v>
      </c>
      <c r="K1024" s="32">
        <f>INDEX(数值规划!$N$32:$Y$231,(((C1024-1)*2+(D1024-1))*4+(E1024-1))*5+F1024+1,(INDEX($T$3:$AI$3,B1024)-1)*3+3)</f>
        <v>8</v>
      </c>
      <c r="L1024" s="32">
        <f t="shared" si="31"/>
        <v>2</v>
      </c>
      <c r="M1024" s="32">
        <f>INDEX(数值规划!$AL$33:$AL$42,(特技天赋!C1024-1)*2+特技天赋!D1024)</f>
        <v>3</v>
      </c>
      <c r="N1024" s="31">
        <v>1</v>
      </c>
      <c r="Q1024" s="32">
        <f>IF(特技天赋!F1024&gt;0,INDEX(数值规划!$F$32:$F$63,(特技天赋!E1024-1)*4+特技天赋!F1024),E1024)</f>
        <v>1</v>
      </c>
    </row>
    <row r="1025" spans="1:17" ht="16.5" x14ac:dyDescent="0.2">
      <c r="A1025" s="31">
        <v>1022</v>
      </c>
      <c r="B1025" s="31">
        <v>8</v>
      </c>
      <c r="C1025" s="31">
        <v>1</v>
      </c>
      <c r="D1025" s="31">
        <v>2</v>
      </c>
      <c r="E1025" s="31">
        <v>1</v>
      </c>
      <c r="F1025" s="31">
        <v>1</v>
      </c>
      <c r="G1025" s="31" t="str">
        <f t="shared" si="30"/>
        <v>摩羯座普攻_2线1号天赋1级</v>
      </c>
      <c r="H1025" s="32">
        <f>INDEX(数值规划!$AH$33:$AK$42,(特技天赋!C1025-1)*2+特技天赋!D1025,特技天赋!E1025)</f>
        <v>25</v>
      </c>
      <c r="I1025" s="32">
        <f>INDEX(数值规划!$N$32:$Y$231,(((C1025-1)*2+(D1025-1))*4+(E1025-1))*5+F1025+1,(INDEX($T$3:$AI$3,B1025)-1)*3+1)</f>
        <v>27</v>
      </c>
      <c r="J1025" s="32">
        <f>INDEX(数值规划!$N$32:$Y$231,(((C1025-1)*2+(D1025-1))*4+(E1025-1))*5+F1025+1,(INDEX($T$3:$AI$3,B1025)-1)*3+2)</f>
        <v>0</v>
      </c>
      <c r="K1025" s="32">
        <f>INDEX(数值规划!$N$32:$Y$231,(((C1025-1)*2+(D1025-1))*4+(E1025-1))*5+F1025+1,(INDEX($T$3:$AI$3,B1025)-1)*3+3)</f>
        <v>12</v>
      </c>
      <c r="L1025" s="32">
        <f t="shared" si="31"/>
        <v>2</v>
      </c>
      <c r="M1025" s="32">
        <f>INDEX(数值规划!$AL$33:$AL$42,(特技天赋!C1025-1)*2+特技天赋!D1025)</f>
        <v>3</v>
      </c>
      <c r="N1025" s="31">
        <v>19</v>
      </c>
      <c r="Q1025" s="32">
        <f>IF(特技天赋!F1025&gt;0,INDEX(数值规划!$F$32:$F$63,(特技天赋!E1025-1)*4+特技天赋!F1025),E1025)</f>
        <v>19</v>
      </c>
    </row>
    <row r="1026" spans="1:17" ht="16.5" x14ac:dyDescent="0.2">
      <c r="A1026" s="31">
        <v>1023</v>
      </c>
      <c r="B1026" s="31">
        <v>8</v>
      </c>
      <c r="C1026" s="31">
        <v>1</v>
      </c>
      <c r="D1026" s="31">
        <v>2</v>
      </c>
      <c r="E1026" s="31">
        <v>1</v>
      </c>
      <c r="F1026" s="31">
        <v>2</v>
      </c>
      <c r="G1026" s="31" t="str">
        <f t="shared" si="30"/>
        <v>摩羯座普攻_2线1号天赋2级</v>
      </c>
      <c r="H1026" s="32">
        <f>INDEX(数值规划!$AH$33:$AK$42,(特技天赋!C1026-1)*2+特技天赋!D1026,特技天赋!E1026)</f>
        <v>25</v>
      </c>
      <c r="I1026" s="32">
        <f>INDEX(数值规划!$N$32:$Y$231,(((C1026-1)*2+(D1026-1))*4+(E1026-1))*5+F1026+1,(INDEX($T$3:$AI$3,B1026)-1)*3+1)</f>
        <v>36</v>
      </c>
      <c r="J1026" s="32">
        <f>INDEX(数值规划!$N$32:$Y$231,(((C1026-1)*2+(D1026-1))*4+(E1026-1))*5+F1026+1,(INDEX($T$3:$AI$3,B1026)-1)*3+2)</f>
        <v>0</v>
      </c>
      <c r="K1026" s="32">
        <f>INDEX(数值规划!$N$32:$Y$231,(((C1026-1)*2+(D1026-1))*4+(E1026-1))*5+F1026+1,(INDEX($T$3:$AI$3,B1026)-1)*3+3)</f>
        <v>16</v>
      </c>
      <c r="L1026" s="32">
        <f t="shared" si="31"/>
        <v>2</v>
      </c>
      <c r="M1026" s="32">
        <f>INDEX(数值规划!$AL$33:$AL$42,(特技天赋!C1026-1)*2+特技天赋!D1026)</f>
        <v>3</v>
      </c>
      <c r="N1026" s="31">
        <v>29</v>
      </c>
      <c r="Q1026" s="32">
        <f>IF(特技天赋!F1026&gt;0,INDEX(数值规划!$F$32:$F$63,(特技天赋!E1026-1)*4+特技天赋!F1026),E1026)</f>
        <v>29</v>
      </c>
    </row>
    <row r="1027" spans="1:17" ht="16.5" x14ac:dyDescent="0.2">
      <c r="A1027" s="31">
        <v>1024</v>
      </c>
      <c r="B1027" s="31">
        <v>8</v>
      </c>
      <c r="C1027" s="31">
        <v>1</v>
      </c>
      <c r="D1027" s="31">
        <v>2</v>
      </c>
      <c r="E1027" s="31">
        <v>1</v>
      </c>
      <c r="F1027" s="31">
        <v>3</v>
      </c>
      <c r="G1027" s="31" t="str">
        <f t="shared" si="30"/>
        <v>摩羯座普攻_2线1号天赋3级</v>
      </c>
      <c r="H1027" s="32">
        <f>INDEX(数值规划!$AH$33:$AK$42,(特技天赋!C1027-1)*2+特技天赋!D1027,特技天赋!E1027)</f>
        <v>25</v>
      </c>
      <c r="I1027" s="32">
        <f>INDEX(数值规划!$N$32:$Y$231,(((C1027-1)*2+(D1027-1))*4+(E1027-1))*5+F1027+1,(INDEX($T$3:$AI$3,B1027)-1)*3+1)</f>
        <v>45</v>
      </c>
      <c r="J1027" s="32">
        <f>INDEX(数值规划!$N$32:$Y$231,(((C1027-1)*2+(D1027-1))*4+(E1027-1))*5+F1027+1,(INDEX($T$3:$AI$3,B1027)-1)*3+2)</f>
        <v>0</v>
      </c>
      <c r="K1027" s="32">
        <f>INDEX(数值规划!$N$32:$Y$231,(((C1027-1)*2+(D1027-1))*4+(E1027-1))*5+F1027+1,(INDEX($T$3:$AI$3,B1027)-1)*3+3)</f>
        <v>20</v>
      </c>
      <c r="L1027" s="32">
        <f t="shared" si="31"/>
        <v>2</v>
      </c>
      <c r="M1027" s="32">
        <f>INDEX(数值规划!$AL$33:$AL$42,(特技天赋!C1027-1)*2+特技天赋!D1027)</f>
        <v>3</v>
      </c>
      <c r="N1027" s="31">
        <v>38</v>
      </c>
      <c r="Q1027" s="32">
        <f>IF(特技天赋!F1027&gt;0,INDEX(数值规划!$F$32:$F$63,(特技天赋!E1027-1)*4+特技天赋!F1027),E1027)</f>
        <v>38</v>
      </c>
    </row>
    <row r="1028" spans="1:17" ht="16.5" x14ac:dyDescent="0.2">
      <c r="A1028" s="31">
        <v>1025</v>
      </c>
      <c r="B1028" s="31">
        <v>8</v>
      </c>
      <c r="C1028" s="31">
        <v>1</v>
      </c>
      <c r="D1028" s="31">
        <v>2</v>
      </c>
      <c r="E1028" s="31">
        <v>1</v>
      </c>
      <c r="F1028" s="31">
        <v>4</v>
      </c>
      <c r="G1028" s="31" t="str">
        <f t="shared" si="30"/>
        <v>摩羯座普攻_2线1号天赋4级</v>
      </c>
      <c r="H1028" s="32">
        <f>INDEX(数值规划!$AH$33:$AK$42,(特技天赋!C1028-1)*2+特技天赋!D1028,特技天赋!E1028)</f>
        <v>25</v>
      </c>
      <c r="I1028" s="32">
        <f>INDEX(数值规划!$N$32:$Y$231,(((C1028-1)*2+(D1028-1))*4+(E1028-1))*5+F1028+1,(INDEX($T$3:$AI$3,B1028)-1)*3+1)</f>
        <v>54</v>
      </c>
      <c r="J1028" s="32">
        <f>INDEX(数值规划!$N$32:$Y$231,(((C1028-1)*2+(D1028-1))*4+(E1028-1))*5+F1028+1,(INDEX($T$3:$AI$3,B1028)-1)*3+2)</f>
        <v>0</v>
      </c>
      <c r="K1028" s="32">
        <f>INDEX(数值规划!$N$32:$Y$231,(((C1028-1)*2+(D1028-1))*4+(E1028-1))*5+F1028+1,(INDEX($T$3:$AI$3,B1028)-1)*3+3)</f>
        <v>24</v>
      </c>
      <c r="L1028" s="32">
        <f t="shared" si="31"/>
        <v>2</v>
      </c>
      <c r="M1028" s="32">
        <f>INDEX(数值规划!$AL$33:$AL$42,(特技天赋!C1028-1)*2+特技天赋!D1028)</f>
        <v>3</v>
      </c>
      <c r="N1028" s="31">
        <v>58</v>
      </c>
      <c r="Q1028" s="32">
        <f>IF(特技天赋!F1028&gt;0,INDEX(数值规划!$F$32:$F$63,(特技天赋!E1028-1)*4+特技天赋!F1028),E1028)</f>
        <v>58</v>
      </c>
    </row>
    <row r="1029" spans="1:17" ht="16.5" x14ac:dyDescent="0.2">
      <c r="A1029" s="31">
        <v>1026</v>
      </c>
      <c r="B1029" s="31">
        <v>8</v>
      </c>
      <c r="C1029" s="31">
        <v>1</v>
      </c>
      <c r="D1029" s="31">
        <v>2</v>
      </c>
      <c r="E1029" s="31">
        <v>2</v>
      </c>
      <c r="F1029" s="31">
        <v>0</v>
      </c>
      <c r="G1029" s="31" t="str">
        <f t="shared" ref="G1029:G1092" si="32">INDEX($T$4:$AI$4,B1029)&amp;INDEX($T$5:$X$5,C1029)&amp;"_"&amp;D1029&amp;"线"&amp;E1029&amp;"号天赋"&amp;IF(F1029&gt;0,F1029&amp;"级","解锁")</f>
        <v>摩羯座普攻_2线2号天赋解锁</v>
      </c>
      <c r="H1029" s="32">
        <f>INDEX(数值规划!$AH$33:$AK$42,(特技天赋!C1029-1)*2+特技天赋!D1029,特技天赋!E1029)</f>
        <v>45</v>
      </c>
      <c r="I1029" s="32">
        <f>INDEX(数值规划!$N$32:$Y$231,(((C1029-1)*2+(D1029-1))*4+(E1029-1))*5+F1029+1,(INDEX($T$3:$AI$3,B1029)-1)*3+1)</f>
        <v>27</v>
      </c>
      <c r="J1029" s="32">
        <f>INDEX(数值规划!$N$32:$Y$231,(((C1029-1)*2+(D1029-1))*4+(E1029-1))*5+F1029+1,(INDEX($T$3:$AI$3,B1029)-1)*3+2)</f>
        <v>0</v>
      </c>
      <c r="K1029" s="32">
        <f>INDEX(数值规划!$N$32:$Y$231,(((C1029-1)*2+(D1029-1))*4+(E1029-1))*5+F1029+1,(INDEX($T$3:$AI$3,B1029)-1)*3+3)</f>
        <v>12</v>
      </c>
      <c r="L1029" s="32">
        <f t="shared" ref="L1029:L1092" si="33">(E1029-1)*2+D1029</f>
        <v>4</v>
      </c>
      <c r="M1029" s="32">
        <f>INDEX(数值规划!$AL$33:$AL$42,(特技天赋!C1029-1)*2+特技天赋!D1029)</f>
        <v>3</v>
      </c>
      <c r="N1029" s="31">
        <v>2</v>
      </c>
      <c r="Q1029" s="32">
        <f>IF(特技天赋!F1029&gt;0,INDEX(数值规划!$F$32:$F$63,(特技天赋!E1029-1)*4+特技天赋!F1029),E1029)</f>
        <v>2</v>
      </c>
    </row>
    <row r="1030" spans="1:17" ht="16.5" x14ac:dyDescent="0.2">
      <c r="A1030" s="31">
        <v>1027</v>
      </c>
      <c r="B1030" s="31">
        <v>8</v>
      </c>
      <c r="C1030" s="31">
        <v>1</v>
      </c>
      <c r="D1030" s="31">
        <v>2</v>
      </c>
      <c r="E1030" s="31">
        <v>2</v>
      </c>
      <c r="F1030" s="31">
        <v>1</v>
      </c>
      <c r="G1030" s="31" t="str">
        <f t="shared" si="32"/>
        <v>摩羯座普攻_2线2号天赋1级</v>
      </c>
      <c r="H1030" s="32">
        <f>INDEX(数值规划!$AH$33:$AK$42,(特技天赋!C1030-1)*2+特技天赋!D1030,特技天赋!E1030)</f>
        <v>45</v>
      </c>
      <c r="I1030" s="32">
        <f>INDEX(数值规划!$N$32:$Y$231,(((C1030-1)*2+(D1030-1))*4+(E1030-1))*5+F1030+1,(INDEX($T$3:$AI$3,B1030)-1)*3+1)</f>
        <v>36</v>
      </c>
      <c r="J1030" s="32">
        <f>INDEX(数值规划!$N$32:$Y$231,(((C1030-1)*2+(D1030-1))*4+(E1030-1))*5+F1030+1,(INDEX($T$3:$AI$3,B1030)-1)*3+2)</f>
        <v>0</v>
      </c>
      <c r="K1030" s="32">
        <f>INDEX(数值规划!$N$32:$Y$231,(((C1030-1)*2+(D1030-1))*4+(E1030-1))*5+F1030+1,(INDEX($T$3:$AI$3,B1030)-1)*3+3)</f>
        <v>16</v>
      </c>
      <c r="L1030" s="32">
        <f t="shared" si="33"/>
        <v>4</v>
      </c>
      <c r="M1030" s="32">
        <f>INDEX(数值规划!$AL$33:$AL$42,(特技天赋!C1030-1)*2+特技天赋!D1030)</f>
        <v>3</v>
      </c>
      <c r="N1030" s="31">
        <v>24</v>
      </c>
      <c r="Q1030" s="32">
        <f>IF(特技天赋!F1030&gt;0,INDEX(数值规划!$F$32:$F$63,(特技天赋!E1030-1)*4+特技天赋!F1030),E1030)</f>
        <v>24</v>
      </c>
    </row>
    <row r="1031" spans="1:17" ht="16.5" x14ac:dyDescent="0.2">
      <c r="A1031" s="31">
        <v>1028</v>
      </c>
      <c r="B1031" s="31">
        <v>8</v>
      </c>
      <c r="C1031" s="31">
        <v>1</v>
      </c>
      <c r="D1031" s="31">
        <v>2</v>
      </c>
      <c r="E1031" s="31">
        <v>2</v>
      </c>
      <c r="F1031" s="31">
        <v>2</v>
      </c>
      <c r="G1031" s="31" t="str">
        <f t="shared" si="32"/>
        <v>摩羯座普攻_2线2号天赋2级</v>
      </c>
      <c r="H1031" s="32">
        <f>INDEX(数值规划!$AH$33:$AK$42,(特技天赋!C1031-1)*2+特技天赋!D1031,特技天赋!E1031)</f>
        <v>45</v>
      </c>
      <c r="I1031" s="32">
        <f>INDEX(数值规划!$N$32:$Y$231,(((C1031-1)*2+(D1031-1))*4+(E1031-1))*5+F1031+1,(INDEX($T$3:$AI$3,B1031)-1)*3+1)</f>
        <v>45</v>
      </c>
      <c r="J1031" s="32">
        <f>INDEX(数值规划!$N$32:$Y$231,(((C1031-1)*2+(D1031-1))*4+(E1031-1))*5+F1031+1,(INDEX($T$3:$AI$3,B1031)-1)*3+2)</f>
        <v>0</v>
      </c>
      <c r="K1031" s="32">
        <f>INDEX(数值规划!$N$32:$Y$231,(((C1031-1)*2+(D1031-1))*4+(E1031-1))*5+F1031+1,(INDEX($T$3:$AI$3,B1031)-1)*3+3)</f>
        <v>20</v>
      </c>
      <c r="L1031" s="32">
        <f t="shared" si="33"/>
        <v>4</v>
      </c>
      <c r="M1031" s="32">
        <f>INDEX(数值规划!$AL$33:$AL$42,(特技天赋!C1031-1)*2+特技天赋!D1031)</f>
        <v>3</v>
      </c>
      <c r="N1031" s="31">
        <v>36</v>
      </c>
      <c r="Q1031" s="32">
        <f>IF(特技天赋!F1031&gt;0,INDEX(数值规划!$F$32:$F$63,(特技天赋!E1031-1)*4+特技天赋!F1031),E1031)</f>
        <v>36</v>
      </c>
    </row>
    <row r="1032" spans="1:17" ht="16.5" x14ac:dyDescent="0.2">
      <c r="A1032" s="31">
        <v>1029</v>
      </c>
      <c r="B1032" s="31">
        <v>8</v>
      </c>
      <c r="C1032" s="31">
        <v>1</v>
      </c>
      <c r="D1032" s="31">
        <v>2</v>
      </c>
      <c r="E1032" s="31">
        <v>2</v>
      </c>
      <c r="F1032" s="31">
        <v>3</v>
      </c>
      <c r="G1032" s="31" t="str">
        <f t="shared" si="32"/>
        <v>摩羯座普攻_2线2号天赋3级</v>
      </c>
      <c r="H1032" s="32">
        <f>INDEX(数值规划!$AH$33:$AK$42,(特技天赋!C1032-1)*2+特技天赋!D1032,特技天赋!E1032)</f>
        <v>45</v>
      </c>
      <c r="I1032" s="32">
        <f>INDEX(数值规划!$N$32:$Y$231,(((C1032-1)*2+(D1032-1))*4+(E1032-1))*5+F1032+1,(INDEX($T$3:$AI$3,B1032)-1)*3+1)</f>
        <v>54</v>
      </c>
      <c r="J1032" s="32">
        <f>INDEX(数值规划!$N$32:$Y$231,(((C1032-1)*2+(D1032-1))*4+(E1032-1))*5+F1032+1,(INDEX($T$3:$AI$3,B1032)-1)*3+2)</f>
        <v>0</v>
      </c>
      <c r="K1032" s="32">
        <f>INDEX(数值规划!$N$32:$Y$231,(((C1032-1)*2+(D1032-1))*4+(E1032-1))*5+F1032+1,(INDEX($T$3:$AI$3,B1032)-1)*3+3)</f>
        <v>24</v>
      </c>
      <c r="L1032" s="32">
        <f t="shared" si="33"/>
        <v>4</v>
      </c>
      <c r="M1032" s="32">
        <f>INDEX(数值规划!$AL$33:$AL$42,(特技天赋!C1032-1)*2+特技天赋!D1032)</f>
        <v>3</v>
      </c>
      <c r="N1032" s="31">
        <v>48</v>
      </c>
      <c r="Q1032" s="32">
        <f>IF(特技天赋!F1032&gt;0,INDEX(数值规划!$F$32:$F$63,(特技天赋!E1032-1)*4+特技天赋!F1032),E1032)</f>
        <v>48</v>
      </c>
    </row>
    <row r="1033" spans="1:17" ht="16.5" x14ac:dyDescent="0.2">
      <c r="A1033" s="31">
        <v>1030</v>
      </c>
      <c r="B1033" s="31">
        <v>8</v>
      </c>
      <c r="C1033" s="31">
        <v>1</v>
      </c>
      <c r="D1033" s="31">
        <v>2</v>
      </c>
      <c r="E1033" s="31">
        <v>2</v>
      </c>
      <c r="F1033" s="31">
        <v>4</v>
      </c>
      <c r="G1033" s="31" t="str">
        <f t="shared" si="32"/>
        <v>摩羯座普攻_2线2号天赋4级</v>
      </c>
      <c r="H1033" s="32">
        <f>INDEX(数值规划!$AH$33:$AK$42,(特技天赋!C1033-1)*2+特技天赋!D1033,特技天赋!E1033)</f>
        <v>45</v>
      </c>
      <c r="I1033" s="32">
        <f>INDEX(数值规划!$N$32:$Y$231,(((C1033-1)*2+(D1033-1))*4+(E1033-1))*5+F1033+1,(INDEX($T$3:$AI$3,B1033)-1)*3+1)</f>
        <v>63</v>
      </c>
      <c r="J1033" s="32">
        <f>INDEX(数值规划!$N$32:$Y$231,(((C1033-1)*2+(D1033-1))*4+(E1033-1))*5+F1033+1,(INDEX($T$3:$AI$3,B1033)-1)*3+2)</f>
        <v>0</v>
      </c>
      <c r="K1033" s="32">
        <f>INDEX(数值规划!$N$32:$Y$231,(((C1033-1)*2+(D1033-1))*4+(E1033-1))*5+F1033+1,(INDEX($T$3:$AI$3,B1033)-1)*3+3)</f>
        <v>28</v>
      </c>
      <c r="L1033" s="32">
        <f t="shared" si="33"/>
        <v>4</v>
      </c>
      <c r="M1033" s="32">
        <f>INDEX(数值规划!$AL$33:$AL$42,(特技天赋!C1033-1)*2+特技天赋!D1033)</f>
        <v>3</v>
      </c>
      <c r="N1033" s="31">
        <v>72</v>
      </c>
      <c r="Q1033" s="32">
        <f>IF(特技天赋!F1033&gt;0,INDEX(数值规划!$F$32:$F$63,(特技天赋!E1033-1)*4+特技天赋!F1033),E1033)</f>
        <v>72</v>
      </c>
    </row>
    <row r="1034" spans="1:17" ht="16.5" x14ac:dyDescent="0.2">
      <c r="A1034" s="31">
        <v>1031</v>
      </c>
      <c r="B1034" s="31">
        <v>8</v>
      </c>
      <c r="C1034" s="31">
        <v>1</v>
      </c>
      <c r="D1034" s="31">
        <v>2</v>
      </c>
      <c r="E1034" s="31">
        <v>3</v>
      </c>
      <c r="F1034" s="31">
        <v>0</v>
      </c>
      <c r="G1034" s="31" t="str">
        <f t="shared" si="32"/>
        <v>摩羯座普攻_2线3号天赋解锁</v>
      </c>
      <c r="H1034" s="32">
        <f>INDEX(数值规划!$AH$33:$AK$42,(特技天赋!C1034-1)*2+特技天赋!D1034,特技天赋!E1034)</f>
        <v>65</v>
      </c>
      <c r="I1034" s="32">
        <f>INDEX(数值规划!$N$32:$Y$231,(((C1034-1)*2+(D1034-1))*4+(E1034-1))*5+F1034+1,(INDEX($T$3:$AI$3,B1034)-1)*3+1)</f>
        <v>41</v>
      </c>
      <c r="J1034" s="32">
        <f>INDEX(数值规划!$N$32:$Y$231,(((C1034-1)*2+(D1034-1))*4+(E1034-1))*5+F1034+1,(INDEX($T$3:$AI$3,B1034)-1)*3+2)</f>
        <v>0</v>
      </c>
      <c r="K1034" s="32">
        <f>INDEX(数值规划!$N$32:$Y$231,(((C1034-1)*2+(D1034-1))*4+(E1034-1))*5+F1034+1,(INDEX($T$3:$AI$3,B1034)-1)*3+3)</f>
        <v>18</v>
      </c>
      <c r="L1034" s="32">
        <f t="shared" si="33"/>
        <v>6</v>
      </c>
      <c r="M1034" s="32">
        <f>INDEX(数值规划!$AL$33:$AL$42,(特技天赋!C1034-1)*2+特技天赋!D1034)</f>
        <v>3</v>
      </c>
      <c r="N1034" s="31">
        <v>3</v>
      </c>
      <c r="Q1034" s="32">
        <f>IF(特技天赋!F1034&gt;0,INDEX(数值规划!$F$32:$F$63,(特技天赋!E1034-1)*4+特技天赋!F1034),E1034)</f>
        <v>3</v>
      </c>
    </row>
    <row r="1035" spans="1:17" ht="16.5" x14ac:dyDescent="0.2">
      <c r="A1035" s="31">
        <v>1032</v>
      </c>
      <c r="B1035" s="31">
        <v>8</v>
      </c>
      <c r="C1035" s="31">
        <v>1</v>
      </c>
      <c r="D1035" s="31">
        <v>2</v>
      </c>
      <c r="E1035" s="31">
        <v>3</v>
      </c>
      <c r="F1035" s="31">
        <v>1</v>
      </c>
      <c r="G1035" s="31" t="str">
        <f t="shared" si="32"/>
        <v>摩羯座普攻_2线3号天赋1级</v>
      </c>
      <c r="H1035" s="32">
        <f>INDEX(数值规划!$AH$33:$AK$42,(特技天赋!C1035-1)*2+特技天赋!D1035,特技天赋!E1035)</f>
        <v>65</v>
      </c>
      <c r="I1035" s="32">
        <f>INDEX(数值规划!$N$32:$Y$231,(((C1035-1)*2+(D1035-1))*4+(E1035-1))*5+F1035+1,(INDEX($T$3:$AI$3,B1035)-1)*3+1)</f>
        <v>50</v>
      </c>
      <c r="J1035" s="32">
        <f>INDEX(数值规划!$N$32:$Y$231,(((C1035-1)*2+(D1035-1))*4+(E1035-1))*5+F1035+1,(INDEX($T$3:$AI$3,B1035)-1)*3+2)</f>
        <v>0</v>
      </c>
      <c r="K1035" s="32">
        <f>INDEX(数值规划!$N$32:$Y$231,(((C1035-1)*2+(D1035-1))*4+(E1035-1))*5+F1035+1,(INDEX($T$3:$AI$3,B1035)-1)*3+3)</f>
        <v>22</v>
      </c>
      <c r="L1035" s="32">
        <f t="shared" si="33"/>
        <v>6</v>
      </c>
      <c r="M1035" s="32">
        <f>INDEX(数值规划!$AL$33:$AL$42,(特技天赋!C1035-1)*2+特技天赋!D1035)</f>
        <v>3</v>
      </c>
      <c r="N1035" s="31">
        <v>29</v>
      </c>
      <c r="Q1035" s="32">
        <f>IF(特技天赋!F1035&gt;0,INDEX(数值规划!$F$32:$F$63,(特技天赋!E1035-1)*4+特技天赋!F1035),E1035)</f>
        <v>29</v>
      </c>
    </row>
    <row r="1036" spans="1:17" ht="16.5" x14ac:dyDescent="0.2">
      <c r="A1036" s="31">
        <v>1033</v>
      </c>
      <c r="B1036" s="31">
        <v>8</v>
      </c>
      <c r="C1036" s="31">
        <v>1</v>
      </c>
      <c r="D1036" s="31">
        <v>2</v>
      </c>
      <c r="E1036" s="31">
        <v>3</v>
      </c>
      <c r="F1036" s="31">
        <v>2</v>
      </c>
      <c r="G1036" s="31" t="str">
        <f t="shared" si="32"/>
        <v>摩羯座普攻_2线3号天赋2级</v>
      </c>
      <c r="H1036" s="32">
        <f>INDEX(数值规划!$AH$33:$AK$42,(特技天赋!C1036-1)*2+特技天赋!D1036,特技天赋!E1036)</f>
        <v>65</v>
      </c>
      <c r="I1036" s="32">
        <f>INDEX(数值规划!$N$32:$Y$231,(((C1036-1)*2+(D1036-1))*4+(E1036-1))*5+F1036+1,(INDEX($T$3:$AI$3,B1036)-1)*3+1)</f>
        <v>59</v>
      </c>
      <c r="J1036" s="32">
        <f>INDEX(数值规划!$N$32:$Y$231,(((C1036-1)*2+(D1036-1))*4+(E1036-1))*5+F1036+1,(INDEX($T$3:$AI$3,B1036)-1)*3+2)</f>
        <v>0</v>
      </c>
      <c r="K1036" s="32">
        <f>INDEX(数值规划!$N$32:$Y$231,(((C1036-1)*2+(D1036-1))*4+(E1036-1))*5+F1036+1,(INDEX($T$3:$AI$3,B1036)-1)*3+3)</f>
        <v>26</v>
      </c>
      <c r="L1036" s="32">
        <f t="shared" si="33"/>
        <v>6</v>
      </c>
      <c r="M1036" s="32">
        <f>INDEX(数值规划!$AL$33:$AL$42,(特技天赋!C1036-1)*2+特技天赋!D1036)</f>
        <v>3</v>
      </c>
      <c r="N1036" s="31">
        <v>43</v>
      </c>
      <c r="Q1036" s="32">
        <f>IF(特技天赋!F1036&gt;0,INDEX(数值规划!$F$32:$F$63,(特技天赋!E1036-1)*4+特技天赋!F1036),E1036)</f>
        <v>43</v>
      </c>
    </row>
    <row r="1037" spans="1:17" ht="16.5" x14ac:dyDescent="0.2">
      <c r="A1037" s="31">
        <v>1034</v>
      </c>
      <c r="B1037" s="31">
        <v>8</v>
      </c>
      <c r="C1037" s="31">
        <v>1</v>
      </c>
      <c r="D1037" s="31">
        <v>2</v>
      </c>
      <c r="E1037" s="31">
        <v>3</v>
      </c>
      <c r="F1037" s="31">
        <v>3</v>
      </c>
      <c r="G1037" s="31" t="str">
        <f t="shared" si="32"/>
        <v>摩羯座普攻_2线3号天赋3级</v>
      </c>
      <c r="H1037" s="32">
        <f>INDEX(数值规划!$AH$33:$AK$42,(特技天赋!C1037-1)*2+特技天赋!D1037,特技天赋!E1037)</f>
        <v>65</v>
      </c>
      <c r="I1037" s="32">
        <f>INDEX(数值规划!$N$32:$Y$231,(((C1037-1)*2+(D1037-1))*4+(E1037-1))*5+F1037+1,(INDEX($T$3:$AI$3,B1037)-1)*3+1)</f>
        <v>68</v>
      </c>
      <c r="J1037" s="32">
        <f>INDEX(数值规划!$N$32:$Y$231,(((C1037-1)*2+(D1037-1))*4+(E1037-1))*5+F1037+1,(INDEX($T$3:$AI$3,B1037)-1)*3+2)</f>
        <v>0</v>
      </c>
      <c r="K1037" s="32">
        <f>INDEX(数值规划!$N$32:$Y$231,(((C1037-1)*2+(D1037-1))*4+(E1037-1))*5+F1037+1,(INDEX($T$3:$AI$3,B1037)-1)*3+3)</f>
        <v>30</v>
      </c>
      <c r="L1037" s="32">
        <f t="shared" si="33"/>
        <v>6</v>
      </c>
      <c r="M1037" s="32">
        <f>INDEX(数值规划!$AL$33:$AL$42,(特技天赋!C1037-1)*2+特技天赋!D1037)</f>
        <v>3</v>
      </c>
      <c r="N1037" s="31">
        <v>58</v>
      </c>
      <c r="Q1037" s="32">
        <f>IF(特技天赋!F1037&gt;0,INDEX(数值规划!$F$32:$F$63,(特技天赋!E1037-1)*4+特技天赋!F1037),E1037)</f>
        <v>58</v>
      </c>
    </row>
    <row r="1038" spans="1:17" ht="16.5" x14ac:dyDescent="0.2">
      <c r="A1038" s="31">
        <v>1035</v>
      </c>
      <c r="B1038" s="31">
        <v>8</v>
      </c>
      <c r="C1038" s="31">
        <v>1</v>
      </c>
      <c r="D1038" s="31">
        <v>2</v>
      </c>
      <c r="E1038" s="31">
        <v>3</v>
      </c>
      <c r="F1038" s="31">
        <v>4</v>
      </c>
      <c r="G1038" s="31" t="str">
        <f t="shared" si="32"/>
        <v>摩羯座普攻_2线3号天赋4级</v>
      </c>
      <c r="H1038" s="32">
        <f>INDEX(数值规划!$AH$33:$AK$42,(特技天赋!C1038-1)*2+特技天赋!D1038,特技天赋!E1038)</f>
        <v>65</v>
      </c>
      <c r="I1038" s="32">
        <f>INDEX(数值规划!$N$32:$Y$231,(((C1038-1)*2+(D1038-1))*4+(E1038-1))*5+F1038+1,(INDEX($T$3:$AI$3,B1038)-1)*3+1)</f>
        <v>77</v>
      </c>
      <c r="J1038" s="32">
        <f>INDEX(数值规划!$N$32:$Y$231,(((C1038-1)*2+(D1038-1))*4+(E1038-1))*5+F1038+1,(INDEX($T$3:$AI$3,B1038)-1)*3+2)</f>
        <v>0</v>
      </c>
      <c r="K1038" s="32">
        <f>INDEX(数值规划!$N$32:$Y$231,(((C1038-1)*2+(D1038-1))*4+(E1038-1))*5+F1038+1,(INDEX($T$3:$AI$3,B1038)-1)*3+3)</f>
        <v>34</v>
      </c>
      <c r="L1038" s="32">
        <f t="shared" si="33"/>
        <v>6</v>
      </c>
      <c r="M1038" s="32">
        <f>INDEX(数值规划!$AL$33:$AL$42,(特技天赋!C1038-1)*2+特技天赋!D1038)</f>
        <v>3</v>
      </c>
      <c r="N1038" s="31">
        <v>87</v>
      </c>
      <c r="Q1038" s="32">
        <f>IF(特技天赋!F1038&gt;0,INDEX(数值规划!$F$32:$F$63,(特技天赋!E1038-1)*4+特技天赋!F1038),E1038)</f>
        <v>87</v>
      </c>
    </row>
    <row r="1039" spans="1:17" ht="16.5" x14ac:dyDescent="0.2">
      <c r="A1039" s="31">
        <v>1036</v>
      </c>
      <c r="B1039" s="31">
        <v>8</v>
      </c>
      <c r="C1039" s="31">
        <v>1</v>
      </c>
      <c r="D1039" s="31">
        <v>2</v>
      </c>
      <c r="E1039" s="31">
        <v>4</v>
      </c>
      <c r="F1039" s="31">
        <v>0</v>
      </c>
      <c r="G1039" s="31" t="str">
        <f t="shared" si="32"/>
        <v>摩羯座普攻_2线4号天赋解锁</v>
      </c>
      <c r="H1039" s="32">
        <f>INDEX(数值规划!$AH$33:$AK$42,(特技天赋!C1039-1)*2+特技天赋!D1039,特技天赋!E1039)</f>
        <v>85</v>
      </c>
      <c r="I1039" s="32">
        <f>INDEX(数值规划!$N$32:$Y$231,(((C1039-1)*2+(D1039-1))*4+(E1039-1))*5+F1039+1,(INDEX($T$3:$AI$3,B1039)-1)*3+1)</f>
        <v>54</v>
      </c>
      <c r="J1039" s="32">
        <f>INDEX(数值规划!$N$32:$Y$231,(((C1039-1)*2+(D1039-1))*4+(E1039-1))*5+F1039+1,(INDEX($T$3:$AI$3,B1039)-1)*3+2)</f>
        <v>0</v>
      </c>
      <c r="K1039" s="32">
        <f>INDEX(数值规划!$N$32:$Y$231,(((C1039-1)*2+(D1039-1))*4+(E1039-1))*5+F1039+1,(INDEX($T$3:$AI$3,B1039)-1)*3+3)</f>
        <v>24</v>
      </c>
      <c r="L1039" s="32">
        <f t="shared" si="33"/>
        <v>8</v>
      </c>
      <c r="M1039" s="32">
        <f>INDEX(数值规划!$AL$33:$AL$42,(特技天赋!C1039-1)*2+特技天赋!D1039)</f>
        <v>3</v>
      </c>
      <c r="N1039" s="31">
        <v>4</v>
      </c>
      <c r="Q1039" s="32">
        <f>IF(特技天赋!F1039&gt;0,INDEX(数值规划!$F$32:$F$63,(特技天赋!E1039-1)*4+特技天赋!F1039),E1039)</f>
        <v>4</v>
      </c>
    </row>
    <row r="1040" spans="1:17" ht="16.5" x14ac:dyDescent="0.2">
      <c r="A1040" s="31">
        <v>1037</v>
      </c>
      <c r="B1040" s="31">
        <v>8</v>
      </c>
      <c r="C1040" s="31">
        <v>1</v>
      </c>
      <c r="D1040" s="31">
        <v>2</v>
      </c>
      <c r="E1040" s="31">
        <v>4</v>
      </c>
      <c r="F1040" s="31">
        <v>1</v>
      </c>
      <c r="G1040" s="31" t="str">
        <f t="shared" si="32"/>
        <v>摩羯座普攻_2线4号天赋1级</v>
      </c>
      <c r="H1040" s="32">
        <f>INDEX(数值规划!$AH$33:$AK$42,(特技天赋!C1040-1)*2+特技天赋!D1040,特技天赋!E1040)</f>
        <v>85</v>
      </c>
      <c r="I1040" s="32">
        <f>INDEX(数值规划!$N$32:$Y$231,(((C1040-1)*2+(D1040-1))*4+(E1040-1))*5+F1040+1,(INDEX($T$3:$AI$3,B1040)-1)*3+1)</f>
        <v>63</v>
      </c>
      <c r="J1040" s="32">
        <f>INDEX(数值规划!$N$32:$Y$231,(((C1040-1)*2+(D1040-1))*4+(E1040-1))*5+F1040+1,(INDEX($T$3:$AI$3,B1040)-1)*3+2)</f>
        <v>0</v>
      </c>
      <c r="K1040" s="32">
        <f>INDEX(数值规划!$N$32:$Y$231,(((C1040-1)*2+(D1040-1))*4+(E1040-1))*5+F1040+1,(INDEX($T$3:$AI$3,B1040)-1)*3+3)</f>
        <v>28</v>
      </c>
      <c r="L1040" s="32">
        <f t="shared" si="33"/>
        <v>8</v>
      </c>
      <c r="M1040" s="32">
        <f>INDEX(数值规划!$AL$33:$AL$42,(特技天赋!C1040-1)*2+特技天赋!D1040)</f>
        <v>3</v>
      </c>
      <c r="N1040" s="31">
        <v>29</v>
      </c>
      <c r="Q1040" s="32">
        <f>IF(特技天赋!F1040&gt;0,INDEX(数值规划!$F$32:$F$63,(特技天赋!E1040-1)*4+特技天赋!F1040),E1040)</f>
        <v>29</v>
      </c>
    </row>
    <row r="1041" spans="1:17" ht="16.5" x14ac:dyDescent="0.2">
      <c r="A1041" s="31">
        <v>1038</v>
      </c>
      <c r="B1041" s="31">
        <v>8</v>
      </c>
      <c r="C1041" s="31">
        <v>1</v>
      </c>
      <c r="D1041" s="31">
        <v>2</v>
      </c>
      <c r="E1041" s="31">
        <v>4</v>
      </c>
      <c r="F1041" s="31">
        <v>2</v>
      </c>
      <c r="G1041" s="31" t="str">
        <f t="shared" si="32"/>
        <v>摩羯座普攻_2线4号天赋2级</v>
      </c>
      <c r="H1041" s="32">
        <f>INDEX(数值规划!$AH$33:$AK$42,(特技天赋!C1041-1)*2+特技天赋!D1041,特技天赋!E1041)</f>
        <v>85</v>
      </c>
      <c r="I1041" s="32">
        <f>INDEX(数值规划!$N$32:$Y$231,(((C1041-1)*2+(D1041-1))*4+(E1041-1))*5+F1041+1,(INDEX($T$3:$AI$3,B1041)-1)*3+1)</f>
        <v>72</v>
      </c>
      <c r="J1041" s="32">
        <f>INDEX(数值规划!$N$32:$Y$231,(((C1041-1)*2+(D1041-1))*4+(E1041-1))*5+F1041+1,(INDEX($T$3:$AI$3,B1041)-1)*3+2)</f>
        <v>0</v>
      </c>
      <c r="K1041" s="32">
        <f>INDEX(数值规划!$N$32:$Y$231,(((C1041-1)*2+(D1041-1))*4+(E1041-1))*5+F1041+1,(INDEX($T$3:$AI$3,B1041)-1)*3+3)</f>
        <v>32</v>
      </c>
      <c r="L1041" s="32">
        <f t="shared" si="33"/>
        <v>8</v>
      </c>
      <c r="M1041" s="32">
        <f>INDEX(数值规划!$AL$33:$AL$42,(特技天赋!C1041-1)*2+特技天赋!D1041)</f>
        <v>3</v>
      </c>
      <c r="N1041" s="31">
        <v>43</v>
      </c>
      <c r="Q1041" s="32">
        <f>IF(特技天赋!F1041&gt;0,INDEX(数值规划!$F$32:$F$63,(特技天赋!E1041-1)*4+特技天赋!F1041),E1041)</f>
        <v>43</v>
      </c>
    </row>
    <row r="1042" spans="1:17" ht="16.5" x14ac:dyDescent="0.2">
      <c r="A1042" s="31">
        <v>1039</v>
      </c>
      <c r="B1042" s="31">
        <v>8</v>
      </c>
      <c r="C1042" s="31">
        <v>1</v>
      </c>
      <c r="D1042" s="31">
        <v>2</v>
      </c>
      <c r="E1042" s="31">
        <v>4</v>
      </c>
      <c r="F1042" s="31">
        <v>3</v>
      </c>
      <c r="G1042" s="31" t="str">
        <f t="shared" si="32"/>
        <v>摩羯座普攻_2线4号天赋3级</v>
      </c>
      <c r="H1042" s="32">
        <f>INDEX(数值规划!$AH$33:$AK$42,(特技天赋!C1042-1)*2+特技天赋!D1042,特技天赋!E1042)</f>
        <v>85</v>
      </c>
      <c r="I1042" s="32">
        <f>INDEX(数值规划!$N$32:$Y$231,(((C1042-1)*2+(D1042-1))*4+(E1042-1))*5+F1042+1,(INDEX($T$3:$AI$3,B1042)-1)*3+1)</f>
        <v>81</v>
      </c>
      <c r="J1042" s="32">
        <f>INDEX(数值规划!$N$32:$Y$231,(((C1042-1)*2+(D1042-1))*4+(E1042-1))*5+F1042+1,(INDEX($T$3:$AI$3,B1042)-1)*3+2)</f>
        <v>0</v>
      </c>
      <c r="K1042" s="32">
        <f>INDEX(数值规划!$N$32:$Y$231,(((C1042-1)*2+(D1042-1))*4+(E1042-1))*5+F1042+1,(INDEX($T$3:$AI$3,B1042)-1)*3+3)</f>
        <v>36</v>
      </c>
      <c r="L1042" s="32">
        <f t="shared" si="33"/>
        <v>8</v>
      </c>
      <c r="M1042" s="32">
        <f>INDEX(数值规划!$AL$33:$AL$42,(特技天赋!C1042-1)*2+特技天赋!D1042)</f>
        <v>3</v>
      </c>
      <c r="N1042" s="31">
        <v>58</v>
      </c>
      <c r="Q1042" s="32">
        <f>IF(特技天赋!F1042&gt;0,INDEX(数值规划!$F$32:$F$63,(特技天赋!E1042-1)*4+特技天赋!F1042),E1042)</f>
        <v>58</v>
      </c>
    </row>
    <row r="1043" spans="1:17" ht="16.5" x14ac:dyDescent="0.2">
      <c r="A1043" s="31">
        <v>1040</v>
      </c>
      <c r="B1043" s="31">
        <v>8</v>
      </c>
      <c r="C1043" s="31">
        <v>1</v>
      </c>
      <c r="D1043" s="31">
        <v>2</v>
      </c>
      <c r="E1043" s="31">
        <v>4</v>
      </c>
      <c r="F1043" s="31">
        <v>4</v>
      </c>
      <c r="G1043" s="31" t="str">
        <f t="shared" si="32"/>
        <v>摩羯座普攻_2线4号天赋4级</v>
      </c>
      <c r="H1043" s="32">
        <f>INDEX(数值规划!$AH$33:$AK$42,(特技天赋!C1043-1)*2+特技天赋!D1043,特技天赋!E1043)</f>
        <v>85</v>
      </c>
      <c r="I1043" s="32">
        <f>INDEX(数值规划!$N$32:$Y$231,(((C1043-1)*2+(D1043-1))*4+(E1043-1))*5+F1043+1,(INDEX($T$3:$AI$3,B1043)-1)*3+1)</f>
        <v>90</v>
      </c>
      <c r="J1043" s="32">
        <f>INDEX(数值规划!$N$32:$Y$231,(((C1043-1)*2+(D1043-1))*4+(E1043-1))*5+F1043+1,(INDEX($T$3:$AI$3,B1043)-1)*3+2)</f>
        <v>0</v>
      </c>
      <c r="K1043" s="32">
        <f>INDEX(数值规划!$N$32:$Y$231,(((C1043-1)*2+(D1043-1))*4+(E1043-1))*5+F1043+1,(INDEX($T$3:$AI$3,B1043)-1)*3+3)</f>
        <v>40</v>
      </c>
      <c r="L1043" s="32">
        <f t="shared" si="33"/>
        <v>8</v>
      </c>
      <c r="M1043" s="32">
        <f>INDEX(数值规划!$AL$33:$AL$42,(特技天赋!C1043-1)*2+特技天赋!D1043)</f>
        <v>3</v>
      </c>
      <c r="N1043" s="31">
        <v>87</v>
      </c>
      <c r="Q1043" s="32">
        <f>IF(特技天赋!F1043&gt;0,INDEX(数值规划!$F$32:$F$63,(特技天赋!E1043-1)*4+特技天赋!F1043),E1043)</f>
        <v>87</v>
      </c>
    </row>
    <row r="1044" spans="1:17" ht="16.5" x14ac:dyDescent="0.2">
      <c r="A1044" s="31">
        <v>1041</v>
      </c>
      <c r="B1044" s="31">
        <v>8</v>
      </c>
      <c r="C1044" s="31">
        <v>2</v>
      </c>
      <c r="D1044" s="31">
        <v>1</v>
      </c>
      <c r="E1044" s="31">
        <v>1</v>
      </c>
      <c r="F1044" s="31">
        <v>0</v>
      </c>
      <c r="G1044" s="31" t="str">
        <f t="shared" si="32"/>
        <v>摩羯座技能1_1线1号天赋解锁</v>
      </c>
      <c r="H1044" s="32">
        <f>INDEX(数值规划!$AH$33:$AK$42,(特技天赋!C1044-1)*2+特技天赋!D1044,特技天赋!E1044)</f>
        <v>17</v>
      </c>
      <c r="I1044" s="32">
        <f>INDEX(数值规划!$N$32:$Y$231,(((C1044-1)*2+(D1044-1))*4+(E1044-1))*5+F1044+1,(INDEX($T$3:$AI$3,B1044)-1)*3+1)</f>
        <v>20</v>
      </c>
      <c r="J1044" s="32">
        <f>INDEX(数值规划!$N$32:$Y$231,(((C1044-1)*2+(D1044-1))*4+(E1044-1))*5+F1044+1,(INDEX($T$3:$AI$3,B1044)-1)*3+2)</f>
        <v>10</v>
      </c>
      <c r="K1044" s="32">
        <f>INDEX(数值规划!$N$32:$Y$231,(((C1044-1)*2+(D1044-1))*4+(E1044-1))*5+F1044+1,(INDEX($T$3:$AI$3,B1044)-1)*3+3)</f>
        <v>0</v>
      </c>
      <c r="L1044" s="32">
        <f t="shared" si="33"/>
        <v>1</v>
      </c>
      <c r="M1044" s="32">
        <f>INDEX(数值规划!$AL$33:$AL$42,(特技天赋!C1044-1)*2+特技天赋!D1044)</f>
        <v>3</v>
      </c>
      <c r="N1044" s="31">
        <v>1</v>
      </c>
      <c r="Q1044" s="32">
        <f>IF(特技天赋!F1044&gt;0,INDEX(数值规划!$F$32:$F$63,(特技天赋!E1044-1)*4+特技天赋!F1044),E1044)</f>
        <v>1</v>
      </c>
    </row>
    <row r="1045" spans="1:17" ht="16.5" x14ac:dyDescent="0.2">
      <c r="A1045" s="31">
        <v>1042</v>
      </c>
      <c r="B1045" s="31">
        <v>8</v>
      </c>
      <c r="C1045" s="31">
        <v>2</v>
      </c>
      <c r="D1045" s="31">
        <v>1</v>
      </c>
      <c r="E1045" s="31">
        <v>1</v>
      </c>
      <c r="F1045" s="31">
        <v>1</v>
      </c>
      <c r="G1045" s="31" t="str">
        <f t="shared" si="32"/>
        <v>摩羯座技能1_1线1号天赋1级</v>
      </c>
      <c r="H1045" s="32">
        <f>INDEX(数值规划!$AH$33:$AK$42,(特技天赋!C1045-1)*2+特技天赋!D1045,特技天赋!E1045)</f>
        <v>17</v>
      </c>
      <c r="I1045" s="32">
        <f>INDEX(数值规划!$N$32:$Y$231,(((C1045-1)*2+(D1045-1))*4+(E1045-1))*5+F1045+1,(INDEX($T$3:$AI$3,B1045)-1)*3+1)</f>
        <v>30</v>
      </c>
      <c r="J1045" s="32">
        <f>INDEX(数值规划!$N$32:$Y$231,(((C1045-1)*2+(D1045-1))*4+(E1045-1))*5+F1045+1,(INDEX($T$3:$AI$3,B1045)-1)*3+2)</f>
        <v>15</v>
      </c>
      <c r="K1045" s="32">
        <f>INDEX(数值规划!$N$32:$Y$231,(((C1045-1)*2+(D1045-1))*4+(E1045-1))*5+F1045+1,(INDEX($T$3:$AI$3,B1045)-1)*3+3)</f>
        <v>0</v>
      </c>
      <c r="L1045" s="32">
        <f t="shared" si="33"/>
        <v>1</v>
      </c>
      <c r="M1045" s="32">
        <f>INDEX(数值规划!$AL$33:$AL$42,(特技天赋!C1045-1)*2+特技天赋!D1045)</f>
        <v>3</v>
      </c>
      <c r="N1045" s="31">
        <v>19</v>
      </c>
      <c r="Q1045" s="32">
        <f>IF(特技天赋!F1045&gt;0,INDEX(数值规划!$F$32:$F$63,(特技天赋!E1045-1)*4+特技天赋!F1045),E1045)</f>
        <v>19</v>
      </c>
    </row>
    <row r="1046" spans="1:17" ht="16.5" x14ac:dyDescent="0.2">
      <c r="A1046" s="31">
        <v>1043</v>
      </c>
      <c r="B1046" s="31">
        <v>8</v>
      </c>
      <c r="C1046" s="31">
        <v>2</v>
      </c>
      <c r="D1046" s="31">
        <v>1</v>
      </c>
      <c r="E1046" s="31">
        <v>1</v>
      </c>
      <c r="F1046" s="31">
        <v>2</v>
      </c>
      <c r="G1046" s="31" t="str">
        <f t="shared" si="32"/>
        <v>摩羯座技能1_1线1号天赋2级</v>
      </c>
      <c r="H1046" s="32">
        <f>INDEX(数值规划!$AH$33:$AK$42,(特技天赋!C1046-1)*2+特技天赋!D1046,特技天赋!E1046)</f>
        <v>17</v>
      </c>
      <c r="I1046" s="32">
        <f>INDEX(数值规划!$N$32:$Y$231,(((C1046-1)*2+(D1046-1))*4+(E1046-1))*5+F1046+1,(INDEX($T$3:$AI$3,B1046)-1)*3+1)</f>
        <v>40</v>
      </c>
      <c r="J1046" s="32">
        <f>INDEX(数值规划!$N$32:$Y$231,(((C1046-1)*2+(D1046-1))*4+(E1046-1))*5+F1046+1,(INDEX($T$3:$AI$3,B1046)-1)*3+2)</f>
        <v>20</v>
      </c>
      <c r="K1046" s="32">
        <f>INDEX(数值规划!$N$32:$Y$231,(((C1046-1)*2+(D1046-1))*4+(E1046-1))*5+F1046+1,(INDEX($T$3:$AI$3,B1046)-1)*3+3)</f>
        <v>0</v>
      </c>
      <c r="L1046" s="32">
        <f t="shared" si="33"/>
        <v>1</v>
      </c>
      <c r="M1046" s="32">
        <f>INDEX(数值规划!$AL$33:$AL$42,(特技天赋!C1046-1)*2+特技天赋!D1046)</f>
        <v>3</v>
      </c>
      <c r="N1046" s="31">
        <v>29</v>
      </c>
      <c r="Q1046" s="32">
        <f>IF(特技天赋!F1046&gt;0,INDEX(数值规划!$F$32:$F$63,(特技天赋!E1046-1)*4+特技天赋!F1046),E1046)</f>
        <v>29</v>
      </c>
    </row>
    <row r="1047" spans="1:17" ht="16.5" x14ac:dyDescent="0.2">
      <c r="A1047" s="31">
        <v>1044</v>
      </c>
      <c r="B1047" s="31">
        <v>8</v>
      </c>
      <c r="C1047" s="31">
        <v>2</v>
      </c>
      <c r="D1047" s="31">
        <v>1</v>
      </c>
      <c r="E1047" s="31">
        <v>1</v>
      </c>
      <c r="F1047" s="31">
        <v>3</v>
      </c>
      <c r="G1047" s="31" t="str">
        <f t="shared" si="32"/>
        <v>摩羯座技能1_1线1号天赋3级</v>
      </c>
      <c r="H1047" s="32">
        <f>INDEX(数值规划!$AH$33:$AK$42,(特技天赋!C1047-1)*2+特技天赋!D1047,特技天赋!E1047)</f>
        <v>17</v>
      </c>
      <c r="I1047" s="32">
        <f>INDEX(数值规划!$N$32:$Y$231,(((C1047-1)*2+(D1047-1))*4+(E1047-1))*5+F1047+1,(INDEX($T$3:$AI$3,B1047)-1)*3+1)</f>
        <v>50</v>
      </c>
      <c r="J1047" s="32">
        <f>INDEX(数值规划!$N$32:$Y$231,(((C1047-1)*2+(D1047-1))*4+(E1047-1))*5+F1047+1,(INDEX($T$3:$AI$3,B1047)-1)*3+2)</f>
        <v>25</v>
      </c>
      <c r="K1047" s="32">
        <f>INDEX(数值规划!$N$32:$Y$231,(((C1047-1)*2+(D1047-1))*4+(E1047-1))*5+F1047+1,(INDEX($T$3:$AI$3,B1047)-1)*3+3)</f>
        <v>0</v>
      </c>
      <c r="L1047" s="32">
        <f t="shared" si="33"/>
        <v>1</v>
      </c>
      <c r="M1047" s="32">
        <f>INDEX(数值规划!$AL$33:$AL$42,(特技天赋!C1047-1)*2+特技天赋!D1047)</f>
        <v>3</v>
      </c>
      <c r="N1047" s="31">
        <v>38</v>
      </c>
      <c r="Q1047" s="32">
        <f>IF(特技天赋!F1047&gt;0,INDEX(数值规划!$F$32:$F$63,(特技天赋!E1047-1)*4+特技天赋!F1047),E1047)</f>
        <v>38</v>
      </c>
    </row>
    <row r="1048" spans="1:17" ht="16.5" x14ac:dyDescent="0.2">
      <c r="A1048" s="31">
        <v>1045</v>
      </c>
      <c r="B1048" s="31">
        <v>8</v>
      </c>
      <c r="C1048" s="31">
        <v>2</v>
      </c>
      <c r="D1048" s="31">
        <v>1</v>
      </c>
      <c r="E1048" s="31">
        <v>1</v>
      </c>
      <c r="F1048" s="31">
        <v>4</v>
      </c>
      <c r="G1048" s="31" t="str">
        <f t="shared" si="32"/>
        <v>摩羯座技能1_1线1号天赋4级</v>
      </c>
      <c r="H1048" s="32">
        <f>INDEX(数值规划!$AH$33:$AK$42,(特技天赋!C1048-1)*2+特技天赋!D1048,特技天赋!E1048)</f>
        <v>17</v>
      </c>
      <c r="I1048" s="32">
        <f>INDEX(数值规划!$N$32:$Y$231,(((C1048-1)*2+(D1048-1))*4+(E1048-1))*5+F1048+1,(INDEX($T$3:$AI$3,B1048)-1)*3+1)</f>
        <v>60</v>
      </c>
      <c r="J1048" s="32">
        <f>INDEX(数值规划!$N$32:$Y$231,(((C1048-1)*2+(D1048-1))*4+(E1048-1))*5+F1048+1,(INDEX($T$3:$AI$3,B1048)-1)*3+2)</f>
        <v>30</v>
      </c>
      <c r="K1048" s="32">
        <f>INDEX(数值规划!$N$32:$Y$231,(((C1048-1)*2+(D1048-1))*4+(E1048-1))*5+F1048+1,(INDEX($T$3:$AI$3,B1048)-1)*3+3)</f>
        <v>0</v>
      </c>
      <c r="L1048" s="32">
        <f t="shared" si="33"/>
        <v>1</v>
      </c>
      <c r="M1048" s="32">
        <f>INDEX(数值规划!$AL$33:$AL$42,(特技天赋!C1048-1)*2+特技天赋!D1048)</f>
        <v>3</v>
      </c>
      <c r="N1048" s="31">
        <v>58</v>
      </c>
      <c r="Q1048" s="32">
        <f>IF(特技天赋!F1048&gt;0,INDEX(数值规划!$F$32:$F$63,(特技天赋!E1048-1)*4+特技天赋!F1048),E1048)</f>
        <v>58</v>
      </c>
    </row>
    <row r="1049" spans="1:17" ht="16.5" x14ac:dyDescent="0.2">
      <c r="A1049" s="31">
        <v>1046</v>
      </c>
      <c r="B1049" s="31">
        <v>8</v>
      </c>
      <c r="C1049" s="31">
        <v>2</v>
      </c>
      <c r="D1049" s="31">
        <v>1</v>
      </c>
      <c r="E1049" s="31">
        <v>2</v>
      </c>
      <c r="F1049" s="31">
        <v>0</v>
      </c>
      <c r="G1049" s="31" t="str">
        <f t="shared" si="32"/>
        <v>摩羯座技能1_1线2号天赋解锁</v>
      </c>
      <c r="H1049" s="32">
        <f>INDEX(数值规划!$AH$33:$AK$42,(特技天赋!C1049-1)*2+特技天赋!D1049,特技天赋!E1049)</f>
        <v>37</v>
      </c>
      <c r="I1049" s="32">
        <f>INDEX(数值规划!$N$32:$Y$231,(((C1049-1)*2+(D1049-1))*4+(E1049-1))*5+F1049+1,(INDEX($T$3:$AI$3,B1049)-1)*3+1)</f>
        <v>30</v>
      </c>
      <c r="J1049" s="32">
        <f>INDEX(数值规划!$N$32:$Y$231,(((C1049-1)*2+(D1049-1))*4+(E1049-1))*5+F1049+1,(INDEX($T$3:$AI$3,B1049)-1)*3+2)</f>
        <v>15</v>
      </c>
      <c r="K1049" s="32">
        <f>INDEX(数值规划!$N$32:$Y$231,(((C1049-1)*2+(D1049-1))*4+(E1049-1))*5+F1049+1,(INDEX($T$3:$AI$3,B1049)-1)*3+3)</f>
        <v>0</v>
      </c>
      <c r="L1049" s="32">
        <f t="shared" si="33"/>
        <v>3</v>
      </c>
      <c r="M1049" s="32">
        <f>INDEX(数值规划!$AL$33:$AL$42,(特技天赋!C1049-1)*2+特技天赋!D1049)</f>
        <v>3</v>
      </c>
      <c r="N1049" s="31">
        <v>2</v>
      </c>
      <c r="Q1049" s="32">
        <f>IF(特技天赋!F1049&gt;0,INDEX(数值规划!$F$32:$F$63,(特技天赋!E1049-1)*4+特技天赋!F1049),E1049)</f>
        <v>2</v>
      </c>
    </row>
    <row r="1050" spans="1:17" ht="16.5" x14ac:dyDescent="0.2">
      <c r="A1050" s="31">
        <v>1047</v>
      </c>
      <c r="B1050" s="31">
        <v>8</v>
      </c>
      <c r="C1050" s="31">
        <v>2</v>
      </c>
      <c r="D1050" s="31">
        <v>1</v>
      </c>
      <c r="E1050" s="31">
        <v>2</v>
      </c>
      <c r="F1050" s="31">
        <v>1</v>
      </c>
      <c r="G1050" s="31" t="str">
        <f t="shared" si="32"/>
        <v>摩羯座技能1_1线2号天赋1级</v>
      </c>
      <c r="H1050" s="32">
        <f>INDEX(数值规划!$AH$33:$AK$42,(特技天赋!C1050-1)*2+特技天赋!D1050,特技天赋!E1050)</f>
        <v>37</v>
      </c>
      <c r="I1050" s="32">
        <f>INDEX(数值规划!$N$32:$Y$231,(((C1050-1)*2+(D1050-1))*4+(E1050-1))*5+F1050+1,(INDEX($T$3:$AI$3,B1050)-1)*3+1)</f>
        <v>40</v>
      </c>
      <c r="J1050" s="32">
        <f>INDEX(数值规划!$N$32:$Y$231,(((C1050-1)*2+(D1050-1))*4+(E1050-1))*5+F1050+1,(INDEX($T$3:$AI$3,B1050)-1)*3+2)</f>
        <v>20</v>
      </c>
      <c r="K1050" s="32">
        <f>INDEX(数值规划!$N$32:$Y$231,(((C1050-1)*2+(D1050-1))*4+(E1050-1))*5+F1050+1,(INDEX($T$3:$AI$3,B1050)-1)*3+3)</f>
        <v>0</v>
      </c>
      <c r="L1050" s="32">
        <f t="shared" si="33"/>
        <v>3</v>
      </c>
      <c r="M1050" s="32">
        <f>INDEX(数值规划!$AL$33:$AL$42,(特技天赋!C1050-1)*2+特技天赋!D1050)</f>
        <v>3</v>
      </c>
      <c r="N1050" s="31">
        <v>24</v>
      </c>
      <c r="Q1050" s="32">
        <f>IF(特技天赋!F1050&gt;0,INDEX(数值规划!$F$32:$F$63,(特技天赋!E1050-1)*4+特技天赋!F1050),E1050)</f>
        <v>24</v>
      </c>
    </row>
    <row r="1051" spans="1:17" ht="16.5" x14ac:dyDescent="0.2">
      <c r="A1051" s="31">
        <v>1048</v>
      </c>
      <c r="B1051" s="31">
        <v>8</v>
      </c>
      <c r="C1051" s="31">
        <v>2</v>
      </c>
      <c r="D1051" s="31">
        <v>1</v>
      </c>
      <c r="E1051" s="31">
        <v>2</v>
      </c>
      <c r="F1051" s="31">
        <v>2</v>
      </c>
      <c r="G1051" s="31" t="str">
        <f t="shared" si="32"/>
        <v>摩羯座技能1_1线2号天赋2级</v>
      </c>
      <c r="H1051" s="32">
        <f>INDEX(数值规划!$AH$33:$AK$42,(特技天赋!C1051-1)*2+特技天赋!D1051,特技天赋!E1051)</f>
        <v>37</v>
      </c>
      <c r="I1051" s="32">
        <f>INDEX(数值规划!$N$32:$Y$231,(((C1051-1)*2+(D1051-1))*4+(E1051-1))*5+F1051+1,(INDEX($T$3:$AI$3,B1051)-1)*3+1)</f>
        <v>50</v>
      </c>
      <c r="J1051" s="32">
        <f>INDEX(数值规划!$N$32:$Y$231,(((C1051-1)*2+(D1051-1))*4+(E1051-1))*5+F1051+1,(INDEX($T$3:$AI$3,B1051)-1)*3+2)</f>
        <v>25</v>
      </c>
      <c r="K1051" s="32">
        <f>INDEX(数值规划!$N$32:$Y$231,(((C1051-1)*2+(D1051-1))*4+(E1051-1))*5+F1051+1,(INDEX($T$3:$AI$3,B1051)-1)*3+3)</f>
        <v>0</v>
      </c>
      <c r="L1051" s="32">
        <f t="shared" si="33"/>
        <v>3</v>
      </c>
      <c r="M1051" s="32">
        <f>INDEX(数值规划!$AL$33:$AL$42,(特技天赋!C1051-1)*2+特技天赋!D1051)</f>
        <v>3</v>
      </c>
      <c r="N1051" s="31">
        <v>36</v>
      </c>
      <c r="Q1051" s="32">
        <f>IF(特技天赋!F1051&gt;0,INDEX(数值规划!$F$32:$F$63,(特技天赋!E1051-1)*4+特技天赋!F1051),E1051)</f>
        <v>36</v>
      </c>
    </row>
    <row r="1052" spans="1:17" ht="16.5" x14ac:dyDescent="0.2">
      <c r="A1052" s="31">
        <v>1049</v>
      </c>
      <c r="B1052" s="31">
        <v>8</v>
      </c>
      <c r="C1052" s="31">
        <v>2</v>
      </c>
      <c r="D1052" s="31">
        <v>1</v>
      </c>
      <c r="E1052" s="31">
        <v>2</v>
      </c>
      <c r="F1052" s="31">
        <v>3</v>
      </c>
      <c r="G1052" s="31" t="str">
        <f t="shared" si="32"/>
        <v>摩羯座技能1_1线2号天赋3级</v>
      </c>
      <c r="H1052" s="32">
        <f>INDEX(数值规划!$AH$33:$AK$42,(特技天赋!C1052-1)*2+特技天赋!D1052,特技天赋!E1052)</f>
        <v>37</v>
      </c>
      <c r="I1052" s="32">
        <f>INDEX(数值规划!$N$32:$Y$231,(((C1052-1)*2+(D1052-1))*4+(E1052-1))*5+F1052+1,(INDEX($T$3:$AI$3,B1052)-1)*3+1)</f>
        <v>60</v>
      </c>
      <c r="J1052" s="32">
        <f>INDEX(数值规划!$N$32:$Y$231,(((C1052-1)*2+(D1052-1))*4+(E1052-1))*5+F1052+1,(INDEX($T$3:$AI$3,B1052)-1)*3+2)</f>
        <v>30</v>
      </c>
      <c r="K1052" s="32">
        <f>INDEX(数值规划!$N$32:$Y$231,(((C1052-1)*2+(D1052-1))*4+(E1052-1))*5+F1052+1,(INDEX($T$3:$AI$3,B1052)-1)*3+3)</f>
        <v>0</v>
      </c>
      <c r="L1052" s="32">
        <f t="shared" si="33"/>
        <v>3</v>
      </c>
      <c r="M1052" s="32">
        <f>INDEX(数值规划!$AL$33:$AL$42,(特技天赋!C1052-1)*2+特技天赋!D1052)</f>
        <v>3</v>
      </c>
      <c r="N1052" s="31">
        <v>48</v>
      </c>
      <c r="Q1052" s="32">
        <f>IF(特技天赋!F1052&gt;0,INDEX(数值规划!$F$32:$F$63,(特技天赋!E1052-1)*4+特技天赋!F1052),E1052)</f>
        <v>48</v>
      </c>
    </row>
    <row r="1053" spans="1:17" ht="16.5" x14ac:dyDescent="0.2">
      <c r="A1053" s="31">
        <v>1050</v>
      </c>
      <c r="B1053" s="31">
        <v>8</v>
      </c>
      <c r="C1053" s="31">
        <v>2</v>
      </c>
      <c r="D1053" s="31">
        <v>1</v>
      </c>
      <c r="E1053" s="31">
        <v>2</v>
      </c>
      <c r="F1053" s="31">
        <v>4</v>
      </c>
      <c r="G1053" s="31" t="str">
        <f t="shared" si="32"/>
        <v>摩羯座技能1_1线2号天赋4级</v>
      </c>
      <c r="H1053" s="32">
        <f>INDEX(数值规划!$AH$33:$AK$42,(特技天赋!C1053-1)*2+特技天赋!D1053,特技天赋!E1053)</f>
        <v>37</v>
      </c>
      <c r="I1053" s="32">
        <f>INDEX(数值规划!$N$32:$Y$231,(((C1053-1)*2+(D1053-1))*4+(E1053-1))*5+F1053+1,(INDEX($T$3:$AI$3,B1053)-1)*3+1)</f>
        <v>70</v>
      </c>
      <c r="J1053" s="32">
        <f>INDEX(数值规划!$N$32:$Y$231,(((C1053-1)*2+(D1053-1))*4+(E1053-1))*5+F1053+1,(INDEX($T$3:$AI$3,B1053)-1)*3+2)</f>
        <v>35</v>
      </c>
      <c r="K1053" s="32">
        <f>INDEX(数值规划!$N$32:$Y$231,(((C1053-1)*2+(D1053-1))*4+(E1053-1))*5+F1053+1,(INDEX($T$3:$AI$3,B1053)-1)*3+3)</f>
        <v>0</v>
      </c>
      <c r="L1053" s="32">
        <f t="shared" si="33"/>
        <v>3</v>
      </c>
      <c r="M1053" s="32">
        <f>INDEX(数值规划!$AL$33:$AL$42,(特技天赋!C1053-1)*2+特技天赋!D1053)</f>
        <v>3</v>
      </c>
      <c r="N1053" s="31">
        <v>72</v>
      </c>
      <c r="Q1053" s="32">
        <f>IF(特技天赋!F1053&gt;0,INDEX(数值规划!$F$32:$F$63,(特技天赋!E1053-1)*4+特技天赋!F1053),E1053)</f>
        <v>72</v>
      </c>
    </row>
    <row r="1054" spans="1:17" ht="16.5" x14ac:dyDescent="0.2">
      <c r="A1054" s="31">
        <v>1051</v>
      </c>
      <c r="B1054" s="31">
        <v>8</v>
      </c>
      <c r="C1054" s="31">
        <v>2</v>
      </c>
      <c r="D1054" s="31">
        <v>1</v>
      </c>
      <c r="E1054" s="31">
        <v>3</v>
      </c>
      <c r="F1054" s="31">
        <v>0</v>
      </c>
      <c r="G1054" s="31" t="str">
        <f t="shared" si="32"/>
        <v>摩羯座技能1_1线3号天赋解锁</v>
      </c>
      <c r="H1054" s="32">
        <f>INDEX(数值规划!$AH$33:$AK$42,(特技天赋!C1054-1)*2+特技天赋!D1054,特技天赋!E1054)</f>
        <v>57</v>
      </c>
      <c r="I1054" s="32">
        <f>INDEX(数值规划!$N$32:$Y$231,(((C1054-1)*2+(D1054-1))*4+(E1054-1))*5+F1054+1,(INDEX($T$3:$AI$3,B1054)-1)*3+1)</f>
        <v>45</v>
      </c>
      <c r="J1054" s="32">
        <f>INDEX(数值规划!$N$32:$Y$231,(((C1054-1)*2+(D1054-1))*4+(E1054-1))*5+F1054+1,(INDEX($T$3:$AI$3,B1054)-1)*3+2)</f>
        <v>23</v>
      </c>
      <c r="K1054" s="32">
        <f>INDEX(数值规划!$N$32:$Y$231,(((C1054-1)*2+(D1054-1))*4+(E1054-1))*5+F1054+1,(INDEX($T$3:$AI$3,B1054)-1)*3+3)</f>
        <v>0</v>
      </c>
      <c r="L1054" s="32">
        <f t="shared" si="33"/>
        <v>5</v>
      </c>
      <c r="M1054" s="32">
        <f>INDEX(数值规划!$AL$33:$AL$42,(特技天赋!C1054-1)*2+特技天赋!D1054)</f>
        <v>3</v>
      </c>
      <c r="N1054" s="31">
        <v>3</v>
      </c>
      <c r="Q1054" s="32">
        <f>IF(特技天赋!F1054&gt;0,INDEX(数值规划!$F$32:$F$63,(特技天赋!E1054-1)*4+特技天赋!F1054),E1054)</f>
        <v>3</v>
      </c>
    </row>
    <row r="1055" spans="1:17" ht="16.5" x14ac:dyDescent="0.2">
      <c r="A1055" s="31">
        <v>1052</v>
      </c>
      <c r="B1055" s="31">
        <v>8</v>
      </c>
      <c r="C1055" s="31">
        <v>2</v>
      </c>
      <c r="D1055" s="31">
        <v>1</v>
      </c>
      <c r="E1055" s="31">
        <v>3</v>
      </c>
      <c r="F1055" s="31">
        <v>1</v>
      </c>
      <c r="G1055" s="31" t="str">
        <f t="shared" si="32"/>
        <v>摩羯座技能1_1线3号天赋1级</v>
      </c>
      <c r="H1055" s="32">
        <f>INDEX(数值规划!$AH$33:$AK$42,(特技天赋!C1055-1)*2+特技天赋!D1055,特技天赋!E1055)</f>
        <v>57</v>
      </c>
      <c r="I1055" s="32">
        <f>INDEX(数值规划!$N$32:$Y$231,(((C1055-1)*2+(D1055-1))*4+(E1055-1))*5+F1055+1,(INDEX($T$3:$AI$3,B1055)-1)*3+1)</f>
        <v>55</v>
      </c>
      <c r="J1055" s="32">
        <f>INDEX(数值规划!$N$32:$Y$231,(((C1055-1)*2+(D1055-1))*4+(E1055-1))*5+F1055+1,(INDEX($T$3:$AI$3,B1055)-1)*3+2)</f>
        <v>28</v>
      </c>
      <c r="K1055" s="32">
        <f>INDEX(数值规划!$N$32:$Y$231,(((C1055-1)*2+(D1055-1))*4+(E1055-1))*5+F1055+1,(INDEX($T$3:$AI$3,B1055)-1)*3+3)</f>
        <v>0</v>
      </c>
      <c r="L1055" s="32">
        <f t="shared" si="33"/>
        <v>5</v>
      </c>
      <c r="M1055" s="32">
        <f>INDEX(数值规划!$AL$33:$AL$42,(特技天赋!C1055-1)*2+特技天赋!D1055)</f>
        <v>3</v>
      </c>
      <c r="N1055" s="31">
        <v>29</v>
      </c>
      <c r="Q1055" s="32">
        <f>IF(特技天赋!F1055&gt;0,INDEX(数值规划!$F$32:$F$63,(特技天赋!E1055-1)*4+特技天赋!F1055),E1055)</f>
        <v>29</v>
      </c>
    </row>
    <row r="1056" spans="1:17" ht="16.5" x14ac:dyDescent="0.2">
      <c r="A1056" s="31">
        <v>1053</v>
      </c>
      <c r="B1056" s="31">
        <v>8</v>
      </c>
      <c r="C1056" s="31">
        <v>2</v>
      </c>
      <c r="D1056" s="31">
        <v>1</v>
      </c>
      <c r="E1056" s="31">
        <v>3</v>
      </c>
      <c r="F1056" s="31">
        <v>2</v>
      </c>
      <c r="G1056" s="31" t="str">
        <f t="shared" si="32"/>
        <v>摩羯座技能1_1线3号天赋2级</v>
      </c>
      <c r="H1056" s="32">
        <f>INDEX(数值规划!$AH$33:$AK$42,(特技天赋!C1056-1)*2+特技天赋!D1056,特技天赋!E1056)</f>
        <v>57</v>
      </c>
      <c r="I1056" s="32">
        <f>INDEX(数值规划!$N$32:$Y$231,(((C1056-1)*2+(D1056-1))*4+(E1056-1))*5+F1056+1,(INDEX($T$3:$AI$3,B1056)-1)*3+1)</f>
        <v>65</v>
      </c>
      <c r="J1056" s="32">
        <f>INDEX(数值规划!$N$32:$Y$231,(((C1056-1)*2+(D1056-1))*4+(E1056-1))*5+F1056+1,(INDEX($T$3:$AI$3,B1056)-1)*3+2)</f>
        <v>33</v>
      </c>
      <c r="K1056" s="32">
        <f>INDEX(数值规划!$N$32:$Y$231,(((C1056-1)*2+(D1056-1))*4+(E1056-1))*5+F1056+1,(INDEX($T$3:$AI$3,B1056)-1)*3+3)</f>
        <v>0</v>
      </c>
      <c r="L1056" s="32">
        <f t="shared" si="33"/>
        <v>5</v>
      </c>
      <c r="M1056" s="32">
        <f>INDEX(数值规划!$AL$33:$AL$42,(特技天赋!C1056-1)*2+特技天赋!D1056)</f>
        <v>3</v>
      </c>
      <c r="N1056" s="31">
        <v>43</v>
      </c>
      <c r="Q1056" s="32">
        <f>IF(特技天赋!F1056&gt;0,INDEX(数值规划!$F$32:$F$63,(特技天赋!E1056-1)*4+特技天赋!F1056),E1056)</f>
        <v>43</v>
      </c>
    </row>
    <row r="1057" spans="1:17" ht="16.5" x14ac:dyDescent="0.2">
      <c r="A1057" s="31">
        <v>1054</v>
      </c>
      <c r="B1057" s="31">
        <v>8</v>
      </c>
      <c r="C1057" s="31">
        <v>2</v>
      </c>
      <c r="D1057" s="31">
        <v>1</v>
      </c>
      <c r="E1057" s="31">
        <v>3</v>
      </c>
      <c r="F1057" s="31">
        <v>3</v>
      </c>
      <c r="G1057" s="31" t="str">
        <f t="shared" si="32"/>
        <v>摩羯座技能1_1线3号天赋3级</v>
      </c>
      <c r="H1057" s="32">
        <f>INDEX(数值规划!$AH$33:$AK$42,(特技天赋!C1057-1)*2+特技天赋!D1057,特技天赋!E1057)</f>
        <v>57</v>
      </c>
      <c r="I1057" s="32">
        <f>INDEX(数值规划!$N$32:$Y$231,(((C1057-1)*2+(D1057-1))*4+(E1057-1))*5+F1057+1,(INDEX($T$3:$AI$3,B1057)-1)*3+1)</f>
        <v>75</v>
      </c>
      <c r="J1057" s="32">
        <f>INDEX(数值规划!$N$32:$Y$231,(((C1057-1)*2+(D1057-1))*4+(E1057-1))*5+F1057+1,(INDEX($T$3:$AI$3,B1057)-1)*3+2)</f>
        <v>38</v>
      </c>
      <c r="K1057" s="32">
        <f>INDEX(数值规划!$N$32:$Y$231,(((C1057-1)*2+(D1057-1))*4+(E1057-1))*5+F1057+1,(INDEX($T$3:$AI$3,B1057)-1)*3+3)</f>
        <v>0</v>
      </c>
      <c r="L1057" s="32">
        <f t="shared" si="33"/>
        <v>5</v>
      </c>
      <c r="M1057" s="32">
        <f>INDEX(数值规划!$AL$33:$AL$42,(特技天赋!C1057-1)*2+特技天赋!D1057)</f>
        <v>3</v>
      </c>
      <c r="N1057" s="31">
        <v>58</v>
      </c>
      <c r="Q1057" s="32">
        <f>IF(特技天赋!F1057&gt;0,INDEX(数值规划!$F$32:$F$63,(特技天赋!E1057-1)*4+特技天赋!F1057),E1057)</f>
        <v>58</v>
      </c>
    </row>
    <row r="1058" spans="1:17" ht="16.5" x14ac:dyDescent="0.2">
      <c r="A1058" s="31">
        <v>1055</v>
      </c>
      <c r="B1058" s="31">
        <v>8</v>
      </c>
      <c r="C1058" s="31">
        <v>2</v>
      </c>
      <c r="D1058" s="31">
        <v>1</v>
      </c>
      <c r="E1058" s="31">
        <v>3</v>
      </c>
      <c r="F1058" s="31">
        <v>4</v>
      </c>
      <c r="G1058" s="31" t="str">
        <f t="shared" si="32"/>
        <v>摩羯座技能1_1线3号天赋4级</v>
      </c>
      <c r="H1058" s="32">
        <f>INDEX(数值规划!$AH$33:$AK$42,(特技天赋!C1058-1)*2+特技天赋!D1058,特技天赋!E1058)</f>
        <v>57</v>
      </c>
      <c r="I1058" s="32">
        <f>INDEX(数值规划!$N$32:$Y$231,(((C1058-1)*2+(D1058-1))*4+(E1058-1))*5+F1058+1,(INDEX($T$3:$AI$3,B1058)-1)*3+1)</f>
        <v>85</v>
      </c>
      <c r="J1058" s="32">
        <f>INDEX(数值规划!$N$32:$Y$231,(((C1058-1)*2+(D1058-1))*4+(E1058-1))*5+F1058+1,(INDEX($T$3:$AI$3,B1058)-1)*3+2)</f>
        <v>43</v>
      </c>
      <c r="K1058" s="32">
        <f>INDEX(数值规划!$N$32:$Y$231,(((C1058-1)*2+(D1058-1))*4+(E1058-1))*5+F1058+1,(INDEX($T$3:$AI$3,B1058)-1)*3+3)</f>
        <v>0</v>
      </c>
      <c r="L1058" s="32">
        <f t="shared" si="33"/>
        <v>5</v>
      </c>
      <c r="M1058" s="32">
        <f>INDEX(数值规划!$AL$33:$AL$42,(特技天赋!C1058-1)*2+特技天赋!D1058)</f>
        <v>3</v>
      </c>
      <c r="N1058" s="31">
        <v>87</v>
      </c>
      <c r="Q1058" s="32">
        <f>IF(特技天赋!F1058&gt;0,INDEX(数值规划!$F$32:$F$63,(特技天赋!E1058-1)*4+特技天赋!F1058),E1058)</f>
        <v>87</v>
      </c>
    </row>
    <row r="1059" spans="1:17" ht="16.5" x14ac:dyDescent="0.2">
      <c r="A1059" s="31">
        <v>1056</v>
      </c>
      <c r="B1059" s="31">
        <v>8</v>
      </c>
      <c r="C1059" s="31">
        <v>2</v>
      </c>
      <c r="D1059" s="31">
        <v>1</v>
      </c>
      <c r="E1059" s="31">
        <v>4</v>
      </c>
      <c r="F1059" s="31">
        <v>0</v>
      </c>
      <c r="G1059" s="31" t="str">
        <f t="shared" si="32"/>
        <v>摩羯座技能1_1线4号天赋解锁</v>
      </c>
      <c r="H1059" s="32">
        <f>INDEX(数值规划!$AH$33:$AK$42,(特技天赋!C1059-1)*2+特技天赋!D1059,特技天赋!E1059)</f>
        <v>77</v>
      </c>
      <c r="I1059" s="32">
        <f>INDEX(数值规划!$N$32:$Y$231,(((C1059-1)*2+(D1059-1))*4+(E1059-1))*5+F1059+1,(INDEX($T$3:$AI$3,B1059)-1)*3+1)</f>
        <v>60</v>
      </c>
      <c r="J1059" s="32">
        <f>INDEX(数值规划!$N$32:$Y$231,(((C1059-1)*2+(D1059-1))*4+(E1059-1))*5+F1059+1,(INDEX($T$3:$AI$3,B1059)-1)*3+2)</f>
        <v>30</v>
      </c>
      <c r="K1059" s="32">
        <f>INDEX(数值规划!$N$32:$Y$231,(((C1059-1)*2+(D1059-1))*4+(E1059-1))*5+F1059+1,(INDEX($T$3:$AI$3,B1059)-1)*3+3)</f>
        <v>0</v>
      </c>
      <c r="L1059" s="32">
        <f t="shared" si="33"/>
        <v>7</v>
      </c>
      <c r="M1059" s="32">
        <f>INDEX(数值规划!$AL$33:$AL$42,(特技天赋!C1059-1)*2+特技天赋!D1059)</f>
        <v>3</v>
      </c>
      <c r="N1059" s="31">
        <v>4</v>
      </c>
      <c r="Q1059" s="32">
        <f>IF(特技天赋!F1059&gt;0,INDEX(数值规划!$F$32:$F$63,(特技天赋!E1059-1)*4+特技天赋!F1059),E1059)</f>
        <v>4</v>
      </c>
    </row>
    <row r="1060" spans="1:17" ht="16.5" x14ac:dyDescent="0.2">
      <c r="A1060" s="31">
        <v>1057</v>
      </c>
      <c r="B1060" s="31">
        <v>8</v>
      </c>
      <c r="C1060" s="31">
        <v>2</v>
      </c>
      <c r="D1060" s="31">
        <v>1</v>
      </c>
      <c r="E1060" s="31">
        <v>4</v>
      </c>
      <c r="F1060" s="31">
        <v>1</v>
      </c>
      <c r="G1060" s="31" t="str">
        <f t="shared" si="32"/>
        <v>摩羯座技能1_1线4号天赋1级</v>
      </c>
      <c r="H1060" s="32">
        <f>INDEX(数值规划!$AH$33:$AK$42,(特技天赋!C1060-1)*2+特技天赋!D1060,特技天赋!E1060)</f>
        <v>77</v>
      </c>
      <c r="I1060" s="32">
        <f>INDEX(数值规划!$N$32:$Y$231,(((C1060-1)*2+(D1060-1))*4+(E1060-1))*5+F1060+1,(INDEX($T$3:$AI$3,B1060)-1)*3+1)</f>
        <v>70</v>
      </c>
      <c r="J1060" s="32">
        <f>INDEX(数值规划!$N$32:$Y$231,(((C1060-1)*2+(D1060-1))*4+(E1060-1))*5+F1060+1,(INDEX($T$3:$AI$3,B1060)-1)*3+2)</f>
        <v>35</v>
      </c>
      <c r="K1060" s="32">
        <f>INDEX(数值规划!$N$32:$Y$231,(((C1060-1)*2+(D1060-1))*4+(E1060-1))*5+F1060+1,(INDEX($T$3:$AI$3,B1060)-1)*3+3)</f>
        <v>0</v>
      </c>
      <c r="L1060" s="32">
        <f t="shared" si="33"/>
        <v>7</v>
      </c>
      <c r="M1060" s="32">
        <f>INDEX(数值规划!$AL$33:$AL$42,(特技天赋!C1060-1)*2+特技天赋!D1060)</f>
        <v>3</v>
      </c>
      <c r="N1060" s="31">
        <v>29</v>
      </c>
      <c r="Q1060" s="32">
        <f>IF(特技天赋!F1060&gt;0,INDEX(数值规划!$F$32:$F$63,(特技天赋!E1060-1)*4+特技天赋!F1060),E1060)</f>
        <v>29</v>
      </c>
    </row>
    <row r="1061" spans="1:17" ht="16.5" x14ac:dyDescent="0.2">
      <c r="A1061" s="31">
        <v>1058</v>
      </c>
      <c r="B1061" s="31">
        <v>8</v>
      </c>
      <c r="C1061" s="31">
        <v>2</v>
      </c>
      <c r="D1061" s="31">
        <v>1</v>
      </c>
      <c r="E1061" s="31">
        <v>4</v>
      </c>
      <c r="F1061" s="31">
        <v>2</v>
      </c>
      <c r="G1061" s="31" t="str">
        <f t="shared" si="32"/>
        <v>摩羯座技能1_1线4号天赋2级</v>
      </c>
      <c r="H1061" s="32">
        <f>INDEX(数值规划!$AH$33:$AK$42,(特技天赋!C1061-1)*2+特技天赋!D1061,特技天赋!E1061)</f>
        <v>77</v>
      </c>
      <c r="I1061" s="32">
        <f>INDEX(数值规划!$N$32:$Y$231,(((C1061-1)*2+(D1061-1))*4+(E1061-1))*5+F1061+1,(INDEX($T$3:$AI$3,B1061)-1)*3+1)</f>
        <v>80</v>
      </c>
      <c r="J1061" s="32">
        <f>INDEX(数值规划!$N$32:$Y$231,(((C1061-1)*2+(D1061-1))*4+(E1061-1))*5+F1061+1,(INDEX($T$3:$AI$3,B1061)-1)*3+2)</f>
        <v>40</v>
      </c>
      <c r="K1061" s="32">
        <f>INDEX(数值规划!$N$32:$Y$231,(((C1061-1)*2+(D1061-1))*4+(E1061-1))*5+F1061+1,(INDEX($T$3:$AI$3,B1061)-1)*3+3)</f>
        <v>0</v>
      </c>
      <c r="L1061" s="32">
        <f t="shared" si="33"/>
        <v>7</v>
      </c>
      <c r="M1061" s="32">
        <f>INDEX(数值规划!$AL$33:$AL$42,(特技天赋!C1061-1)*2+特技天赋!D1061)</f>
        <v>3</v>
      </c>
      <c r="N1061" s="31">
        <v>43</v>
      </c>
      <c r="Q1061" s="32">
        <f>IF(特技天赋!F1061&gt;0,INDEX(数值规划!$F$32:$F$63,(特技天赋!E1061-1)*4+特技天赋!F1061),E1061)</f>
        <v>43</v>
      </c>
    </row>
    <row r="1062" spans="1:17" ht="16.5" x14ac:dyDescent="0.2">
      <c r="A1062" s="31">
        <v>1059</v>
      </c>
      <c r="B1062" s="31">
        <v>8</v>
      </c>
      <c r="C1062" s="31">
        <v>2</v>
      </c>
      <c r="D1062" s="31">
        <v>1</v>
      </c>
      <c r="E1062" s="31">
        <v>4</v>
      </c>
      <c r="F1062" s="31">
        <v>3</v>
      </c>
      <c r="G1062" s="31" t="str">
        <f t="shared" si="32"/>
        <v>摩羯座技能1_1线4号天赋3级</v>
      </c>
      <c r="H1062" s="32">
        <f>INDEX(数值规划!$AH$33:$AK$42,(特技天赋!C1062-1)*2+特技天赋!D1062,特技天赋!E1062)</f>
        <v>77</v>
      </c>
      <c r="I1062" s="32">
        <f>INDEX(数值规划!$N$32:$Y$231,(((C1062-1)*2+(D1062-1))*4+(E1062-1))*5+F1062+1,(INDEX($T$3:$AI$3,B1062)-1)*3+1)</f>
        <v>90</v>
      </c>
      <c r="J1062" s="32">
        <f>INDEX(数值规划!$N$32:$Y$231,(((C1062-1)*2+(D1062-1))*4+(E1062-1))*5+F1062+1,(INDEX($T$3:$AI$3,B1062)-1)*3+2)</f>
        <v>45</v>
      </c>
      <c r="K1062" s="32">
        <f>INDEX(数值规划!$N$32:$Y$231,(((C1062-1)*2+(D1062-1))*4+(E1062-1))*5+F1062+1,(INDEX($T$3:$AI$3,B1062)-1)*3+3)</f>
        <v>0</v>
      </c>
      <c r="L1062" s="32">
        <f t="shared" si="33"/>
        <v>7</v>
      </c>
      <c r="M1062" s="32">
        <f>INDEX(数值规划!$AL$33:$AL$42,(特技天赋!C1062-1)*2+特技天赋!D1062)</f>
        <v>3</v>
      </c>
      <c r="N1062" s="31">
        <v>58</v>
      </c>
      <c r="Q1062" s="32">
        <f>IF(特技天赋!F1062&gt;0,INDEX(数值规划!$F$32:$F$63,(特技天赋!E1062-1)*4+特技天赋!F1062),E1062)</f>
        <v>58</v>
      </c>
    </row>
    <row r="1063" spans="1:17" ht="16.5" x14ac:dyDescent="0.2">
      <c r="A1063" s="31">
        <v>1060</v>
      </c>
      <c r="B1063" s="31">
        <v>8</v>
      </c>
      <c r="C1063" s="31">
        <v>2</v>
      </c>
      <c r="D1063" s="31">
        <v>1</v>
      </c>
      <c r="E1063" s="31">
        <v>4</v>
      </c>
      <c r="F1063" s="31">
        <v>4</v>
      </c>
      <c r="G1063" s="31" t="str">
        <f t="shared" si="32"/>
        <v>摩羯座技能1_1线4号天赋4级</v>
      </c>
      <c r="H1063" s="32">
        <f>INDEX(数值规划!$AH$33:$AK$42,(特技天赋!C1063-1)*2+特技天赋!D1063,特技天赋!E1063)</f>
        <v>77</v>
      </c>
      <c r="I1063" s="32">
        <f>INDEX(数值规划!$N$32:$Y$231,(((C1063-1)*2+(D1063-1))*4+(E1063-1))*5+F1063+1,(INDEX($T$3:$AI$3,B1063)-1)*3+1)</f>
        <v>100</v>
      </c>
      <c r="J1063" s="32">
        <f>INDEX(数值规划!$N$32:$Y$231,(((C1063-1)*2+(D1063-1))*4+(E1063-1))*5+F1063+1,(INDEX($T$3:$AI$3,B1063)-1)*3+2)</f>
        <v>50</v>
      </c>
      <c r="K1063" s="32">
        <f>INDEX(数值规划!$N$32:$Y$231,(((C1063-1)*2+(D1063-1))*4+(E1063-1))*5+F1063+1,(INDEX($T$3:$AI$3,B1063)-1)*3+3)</f>
        <v>0</v>
      </c>
      <c r="L1063" s="32">
        <f t="shared" si="33"/>
        <v>7</v>
      </c>
      <c r="M1063" s="32">
        <f>INDEX(数值规划!$AL$33:$AL$42,(特技天赋!C1063-1)*2+特技天赋!D1063)</f>
        <v>3</v>
      </c>
      <c r="N1063" s="31">
        <v>87</v>
      </c>
      <c r="Q1063" s="32">
        <f>IF(特技天赋!F1063&gt;0,INDEX(数值规划!$F$32:$F$63,(特技天赋!E1063-1)*4+特技天赋!F1063),E1063)</f>
        <v>87</v>
      </c>
    </row>
    <row r="1064" spans="1:17" ht="16.5" x14ac:dyDescent="0.2">
      <c r="A1064" s="31">
        <v>1061</v>
      </c>
      <c r="B1064" s="31">
        <v>8</v>
      </c>
      <c r="C1064" s="31">
        <v>2</v>
      </c>
      <c r="D1064" s="31">
        <v>2</v>
      </c>
      <c r="E1064" s="31">
        <v>1</v>
      </c>
      <c r="F1064" s="31">
        <v>0</v>
      </c>
      <c r="G1064" s="31" t="str">
        <f t="shared" si="32"/>
        <v>摩羯座技能1_2线1号天赋解锁</v>
      </c>
      <c r="H1064" s="32">
        <f>INDEX(数值规划!$AH$33:$AK$42,(特技天赋!C1064-1)*2+特技天赋!D1064,特技天赋!E1064)</f>
        <v>27</v>
      </c>
      <c r="I1064" s="32">
        <f>INDEX(数值规划!$N$32:$Y$231,(((C1064-1)*2+(D1064-1))*4+(E1064-1))*5+F1064+1,(INDEX($T$3:$AI$3,B1064)-1)*3+1)</f>
        <v>20</v>
      </c>
      <c r="J1064" s="32">
        <f>INDEX(数值规划!$N$32:$Y$231,(((C1064-1)*2+(D1064-1))*4+(E1064-1))*5+F1064+1,(INDEX($T$3:$AI$3,B1064)-1)*3+2)</f>
        <v>0</v>
      </c>
      <c r="K1064" s="32">
        <f>INDEX(数值规划!$N$32:$Y$231,(((C1064-1)*2+(D1064-1))*4+(E1064-1))*5+F1064+1,(INDEX($T$3:$AI$3,B1064)-1)*3+3)</f>
        <v>10</v>
      </c>
      <c r="L1064" s="32">
        <f t="shared" si="33"/>
        <v>2</v>
      </c>
      <c r="M1064" s="32">
        <f>INDEX(数值规划!$AL$33:$AL$42,(特技天赋!C1064-1)*2+特技天赋!D1064)</f>
        <v>4</v>
      </c>
      <c r="N1064" s="31">
        <v>1</v>
      </c>
      <c r="Q1064" s="32">
        <f>IF(特技天赋!F1064&gt;0,INDEX(数值规划!$F$32:$F$63,(特技天赋!E1064-1)*4+特技天赋!F1064),E1064)</f>
        <v>1</v>
      </c>
    </row>
    <row r="1065" spans="1:17" ht="16.5" x14ac:dyDescent="0.2">
      <c r="A1065" s="31">
        <v>1062</v>
      </c>
      <c r="B1065" s="31">
        <v>8</v>
      </c>
      <c r="C1065" s="31">
        <v>2</v>
      </c>
      <c r="D1065" s="31">
        <v>2</v>
      </c>
      <c r="E1065" s="31">
        <v>1</v>
      </c>
      <c r="F1065" s="31">
        <v>1</v>
      </c>
      <c r="G1065" s="31" t="str">
        <f t="shared" si="32"/>
        <v>摩羯座技能1_2线1号天赋1级</v>
      </c>
      <c r="H1065" s="32">
        <f>INDEX(数值规划!$AH$33:$AK$42,(特技天赋!C1065-1)*2+特技天赋!D1065,特技天赋!E1065)</f>
        <v>27</v>
      </c>
      <c r="I1065" s="32">
        <f>INDEX(数值规划!$N$32:$Y$231,(((C1065-1)*2+(D1065-1))*4+(E1065-1))*5+F1065+1,(INDEX($T$3:$AI$3,B1065)-1)*3+1)</f>
        <v>30</v>
      </c>
      <c r="J1065" s="32">
        <f>INDEX(数值规划!$N$32:$Y$231,(((C1065-1)*2+(D1065-1))*4+(E1065-1))*5+F1065+1,(INDEX($T$3:$AI$3,B1065)-1)*3+2)</f>
        <v>0</v>
      </c>
      <c r="K1065" s="32">
        <f>INDEX(数值规划!$N$32:$Y$231,(((C1065-1)*2+(D1065-1))*4+(E1065-1))*5+F1065+1,(INDEX($T$3:$AI$3,B1065)-1)*3+3)</f>
        <v>15</v>
      </c>
      <c r="L1065" s="32">
        <f t="shared" si="33"/>
        <v>2</v>
      </c>
      <c r="M1065" s="32">
        <f>INDEX(数值规划!$AL$33:$AL$42,(特技天赋!C1065-1)*2+特技天赋!D1065)</f>
        <v>4</v>
      </c>
      <c r="N1065" s="31">
        <v>19</v>
      </c>
      <c r="Q1065" s="32">
        <f>IF(特技天赋!F1065&gt;0,INDEX(数值规划!$F$32:$F$63,(特技天赋!E1065-1)*4+特技天赋!F1065),E1065)</f>
        <v>19</v>
      </c>
    </row>
    <row r="1066" spans="1:17" ht="16.5" x14ac:dyDescent="0.2">
      <c r="A1066" s="31">
        <v>1063</v>
      </c>
      <c r="B1066" s="31">
        <v>8</v>
      </c>
      <c r="C1066" s="31">
        <v>2</v>
      </c>
      <c r="D1066" s="31">
        <v>2</v>
      </c>
      <c r="E1066" s="31">
        <v>1</v>
      </c>
      <c r="F1066" s="31">
        <v>2</v>
      </c>
      <c r="G1066" s="31" t="str">
        <f t="shared" si="32"/>
        <v>摩羯座技能1_2线1号天赋2级</v>
      </c>
      <c r="H1066" s="32">
        <f>INDEX(数值规划!$AH$33:$AK$42,(特技天赋!C1066-1)*2+特技天赋!D1066,特技天赋!E1066)</f>
        <v>27</v>
      </c>
      <c r="I1066" s="32">
        <f>INDEX(数值规划!$N$32:$Y$231,(((C1066-1)*2+(D1066-1))*4+(E1066-1))*5+F1066+1,(INDEX($T$3:$AI$3,B1066)-1)*3+1)</f>
        <v>40</v>
      </c>
      <c r="J1066" s="32">
        <f>INDEX(数值规划!$N$32:$Y$231,(((C1066-1)*2+(D1066-1))*4+(E1066-1))*5+F1066+1,(INDEX($T$3:$AI$3,B1066)-1)*3+2)</f>
        <v>0</v>
      </c>
      <c r="K1066" s="32">
        <f>INDEX(数值规划!$N$32:$Y$231,(((C1066-1)*2+(D1066-1))*4+(E1066-1))*5+F1066+1,(INDEX($T$3:$AI$3,B1066)-1)*3+3)</f>
        <v>20</v>
      </c>
      <c r="L1066" s="32">
        <f t="shared" si="33"/>
        <v>2</v>
      </c>
      <c r="M1066" s="32">
        <f>INDEX(数值规划!$AL$33:$AL$42,(特技天赋!C1066-1)*2+特技天赋!D1066)</f>
        <v>4</v>
      </c>
      <c r="N1066" s="31">
        <v>29</v>
      </c>
      <c r="Q1066" s="32">
        <f>IF(特技天赋!F1066&gt;0,INDEX(数值规划!$F$32:$F$63,(特技天赋!E1066-1)*4+特技天赋!F1066),E1066)</f>
        <v>29</v>
      </c>
    </row>
    <row r="1067" spans="1:17" ht="16.5" x14ac:dyDescent="0.2">
      <c r="A1067" s="31">
        <v>1064</v>
      </c>
      <c r="B1067" s="31">
        <v>8</v>
      </c>
      <c r="C1067" s="31">
        <v>2</v>
      </c>
      <c r="D1067" s="31">
        <v>2</v>
      </c>
      <c r="E1067" s="31">
        <v>1</v>
      </c>
      <c r="F1067" s="31">
        <v>3</v>
      </c>
      <c r="G1067" s="31" t="str">
        <f t="shared" si="32"/>
        <v>摩羯座技能1_2线1号天赋3级</v>
      </c>
      <c r="H1067" s="32">
        <f>INDEX(数值规划!$AH$33:$AK$42,(特技天赋!C1067-1)*2+特技天赋!D1067,特技天赋!E1067)</f>
        <v>27</v>
      </c>
      <c r="I1067" s="32">
        <f>INDEX(数值规划!$N$32:$Y$231,(((C1067-1)*2+(D1067-1))*4+(E1067-1))*5+F1067+1,(INDEX($T$3:$AI$3,B1067)-1)*3+1)</f>
        <v>50</v>
      </c>
      <c r="J1067" s="32">
        <f>INDEX(数值规划!$N$32:$Y$231,(((C1067-1)*2+(D1067-1))*4+(E1067-1))*5+F1067+1,(INDEX($T$3:$AI$3,B1067)-1)*3+2)</f>
        <v>0</v>
      </c>
      <c r="K1067" s="32">
        <f>INDEX(数值规划!$N$32:$Y$231,(((C1067-1)*2+(D1067-1))*4+(E1067-1))*5+F1067+1,(INDEX($T$3:$AI$3,B1067)-1)*3+3)</f>
        <v>25</v>
      </c>
      <c r="L1067" s="32">
        <f t="shared" si="33"/>
        <v>2</v>
      </c>
      <c r="M1067" s="32">
        <f>INDEX(数值规划!$AL$33:$AL$42,(特技天赋!C1067-1)*2+特技天赋!D1067)</f>
        <v>4</v>
      </c>
      <c r="N1067" s="31">
        <v>38</v>
      </c>
      <c r="Q1067" s="32">
        <f>IF(特技天赋!F1067&gt;0,INDEX(数值规划!$F$32:$F$63,(特技天赋!E1067-1)*4+特技天赋!F1067),E1067)</f>
        <v>38</v>
      </c>
    </row>
    <row r="1068" spans="1:17" ht="16.5" x14ac:dyDescent="0.2">
      <c r="A1068" s="31">
        <v>1065</v>
      </c>
      <c r="B1068" s="31">
        <v>8</v>
      </c>
      <c r="C1068" s="31">
        <v>2</v>
      </c>
      <c r="D1068" s="31">
        <v>2</v>
      </c>
      <c r="E1068" s="31">
        <v>1</v>
      </c>
      <c r="F1068" s="31">
        <v>4</v>
      </c>
      <c r="G1068" s="31" t="str">
        <f t="shared" si="32"/>
        <v>摩羯座技能1_2线1号天赋4级</v>
      </c>
      <c r="H1068" s="32">
        <f>INDEX(数值规划!$AH$33:$AK$42,(特技天赋!C1068-1)*2+特技天赋!D1068,特技天赋!E1068)</f>
        <v>27</v>
      </c>
      <c r="I1068" s="32">
        <f>INDEX(数值规划!$N$32:$Y$231,(((C1068-1)*2+(D1068-1))*4+(E1068-1))*5+F1068+1,(INDEX($T$3:$AI$3,B1068)-1)*3+1)</f>
        <v>60</v>
      </c>
      <c r="J1068" s="32">
        <f>INDEX(数值规划!$N$32:$Y$231,(((C1068-1)*2+(D1068-1))*4+(E1068-1))*5+F1068+1,(INDEX($T$3:$AI$3,B1068)-1)*3+2)</f>
        <v>0</v>
      </c>
      <c r="K1068" s="32">
        <f>INDEX(数值规划!$N$32:$Y$231,(((C1068-1)*2+(D1068-1))*4+(E1068-1))*5+F1068+1,(INDEX($T$3:$AI$3,B1068)-1)*3+3)</f>
        <v>30</v>
      </c>
      <c r="L1068" s="32">
        <f t="shared" si="33"/>
        <v>2</v>
      </c>
      <c r="M1068" s="32">
        <f>INDEX(数值规划!$AL$33:$AL$42,(特技天赋!C1068-1)*2+特技天赋!D1068)</f>
        <v>4</v>
      </c>
      <c r="N1068" s="31">
        <v>58</v>
      </c>
      <c r="Q1068" s="32">
        <f>IF(特技天赋!F1068&gt;0,INDEX(数值规划!$F$32:$F$63,(特技天赋!E1068-1)*4+特技天赋!F1068),E1068)</f>
        <v>58</v>
      </c>
    </row>
    <row r="1069" spans="1:17" ht="16.5" x14ac:dyDescent="0.2">
      <c r="A1069" s="31">
        <v>1066</v>
      </c>
      <c r="B1069" s="31">
        <v>8</v>
      </c>
      <c r="C1069" s="31">
        <v>2</v>
      </c>
      <c r="D1069" s="31">
        <v>2</v>
      </c>
      <c r="E1069" s="31">
        <v>2</v>
      </c>
      <c r="F1069" s="31">
        <v>0</v>
      </c>
      <c r="G1069" s="31" t="str">
        <f t="shared" si="32"/>
        <v>摩羯座技能1_2线2号天赋解锁</v>
      </c>
      <c r="H1069" s="32">
        <f>INDEX(数值规划!$AH$33:$AK$42,(特技天赋!C1069-1)*2+特技天赋!D1069,特技天赋!E1069)</f>
        <v>47</v>
      </c>
      <c r="I1069" s="32">
        <f>INDEX(数值规划!$N$32:$Y$231,(((C1069-1)*2+(D1069-1))*4+(E1069-1))*5+F1069+1,(INDEX($T$3:$AI$3,B1069)-1)*3+1)</f>
        <v>30</v>
      </c>
      <c r="J1069" s="32">
        <f>INDEX(数值规划!$N$32:$Y$231,(((C1069-1)*2+(D1069-1))*4+(E1069-1))*5+F1069+1,(INDEX($T$3:$AI$3,B1069)-1)*3+2)</f>
        <v>0</v>
      </c>
      <c r="K1069" s="32">
        <f>INDEX(数值规划!$N$32:$Y$231,(((C1069-1)*2+(D1069-1))*4+(E1069-1))*5+F1069+1,(INDEX($T$3:$AI$3,B1069)-1)*3+3)</f>
        <v>15</v>
      </c>
      <c r="L1069" s="32">
        <f t="shared" si="33"/>
        <v>4</v>
      </c>
      <c r="M1069" s="32">
        <f>INDEX(数值规划!$AL$33:$AL$42,(特技天赋!C1069-1)*2+特技天赋!D1069)</f>
        <v>4</v>
      </c>
      <c r="N1069" s="31">
        <v>2</v>
      </c>
      <c r="Q1069" s="32">
        <f>IF(特技天赋!F1069&gt;0,INDEX(数值规划!$F$32:$F$63,(特技天赋!E1069-1)*4+特技天赋!F1069),E1069)</f>
        <v>2</v>
      </c>
    </row>
    <row r="1070" spans="1:17" ht="16.5" x14ac:dyDescent="0.2">
      <c r="A1070" s="31">
        <v>1067</v>
      </c>
      <c r="B1070" s="31">
        <v>8</v>
      </c>
      <c r="C1070" s="31">
        <v>2</v>
      </c>
      <c r="D1070" s="31">
        <v>2</v>
      </c>
      <c r="E1070" s="31">
        <v>2</v>
      </c>
      <c r="F1070" s="31">
        <v>1</v>
      </c>
      <c r="G1070" s="31" t="str">
        <f t="shared" si="32"/>
        <v>摩羯座技能1_2线2号天赋1级</v>
      </c>
      <c r="H1070" s="32">
        <f>INDEX(数值规划!$AH$33:$AK$42,(特技天赋!C1070-1)*2+特技天赋!D1070,特技天赋!E1070)</f>
        <v>47</v>
      </c>
      <c r="I1070" s="32">
        <f>INDEX(数值规划!$N$32:$Y$231,(((C1070-1)*2+(D1070-1))*4+(E1070-1))*5+F1070+1,(INDEX($T$3:$AI$3,B1070)-1)*3+1)</f>
        <v>40</v>
      </c>
      <c r="J1070" s="32">
        <f>INDEX(数值规划!$N$32:$Y$231,(((C1070-1)*2+(D1070-1))*4+(E1070-1))*5+F1070+1,(INDEX($T$3:$AI$3,B1070)-1)*3+2)</f>
        <v>0</v>
      </c>
      <c r="K1070" s="32">
        <f>INDEX(数值规划!$N$32:$Y$231,(((C1070-1)*2+(D1070-1))*4+(E1070-1))*5+F1070+1,(INDEX($T$3:$AI$3,B1070)-1)*3+3)</f>
        <v>20</v>
      </c>
      <c r="L1070" s="32">
        <f t="shared" si="33"/>
        <v>4</v>
      </c>
      <c r="M1070" s="32">
        <f>INDEX(数值规划!$AL$33:$AL$42,(特技天赋!C1070-1)*2+特技天赋!D1070)</f>
        <v>4</v>
      </c>
      <c r="N1070" s="31">
        <v>24</v>
      </c>
      <c r="Q1070" s="32">
        <f>IF(特技天赋!F1070&gt;0,INDEX(数值规划!$F$32:$F$63,(特技天赋!E1070-1)*4+特技天赋!F1070),E1070)</f>
        <v>24</v>
      </c>
    </row>
    <row r="1071" spans="1:17" ht="16.5" x14ac:dyDescent="0.2">
      <c r="A1071" s="31">
        <v>1068</v>
      </c>
      <c r="B1071" s="31">
        <v>8</v>
      </c>
      <c r="C1071" s="31">
        <v>2</v>
      </c>
      <c r="D1071" s="31">
        <v>2</v>
      </c>
      <c r="E1071" s="31">
        <v>2</v>
      </c>
      <c r="F1071" s="31">
        <v>2</v>
      </c>
      <c r="G1071" s="31" t="str">
        <f t="shared" si="32"/>
        <v>摩羯座技能1_2线2号天赋2级</v>
      </c>
      <c r="H1071" s="32">
        <f>INDEX(数值规划!$AH$33:$AK$42,(特技天赋!C1071-1)*2+特技天赋!D1071,特技天赋!E1071)</f>
        <v>47</v>
      </c>
      <c r="I1071" s="32">
        <f>INDEX(数值规划!$N$32:$Y$231,(((C1071-1)*2+(D1071-1))*4+(E1071-1))*5+F1071+1,(INDEX($T$3:$AI$3,B1071)-1)*3+1)</f>
        <v>50</v>
      </c>
      <c r="J1071" s="32">
        <f>INDEX(数值规划!$N$32:$Y$231,(((C1071-1)*2+(D1071-1))*4+(E1071-1))*5+F1071+1,(INDEX($T$3:$AI$3,B1071)-1)*3+2)</f>
        <v>0</v>
      </c>
      <c r="K1071" s="32">
        <f>INDEX(数值规划!$N$32:$Y$231,(((C1071-1)*2+(D1071-1))*4+(E1071-1))*5+F1071+1,(INDEX($T$3:$AI$3,B1071)-1)*3+3)</f>
        <v>25</v>
      </c>
      <c r="L1071" s="32">
        <f t="shared" si="33"/>
        <v>4</v>
      </c>
      <c r="M1071" s="32">
        <f>INDEX(数值规划!$AL$33:$AL$42,(特技天赋!C1071-1)*2+特技天赋!D1071)</f>
        <v>4</v>
      </c>
      <c r="N1071" s="31">
        <v>36</v>
      </c>
      <c r="Q1071" s="32">
        <f>IF(特技天赋!F1071&gt;0,INDEX(数值规划!$F$32:$F$63,(特技天赋!E1071-1)*4+特技天赋!F1071),E1071)</f>
        <v>36</v>
      </c>
    </row>
    <row r="1072" spans="1:17" ht="16.5" x14ac:dyDescent="0.2">
      <c r="A1072" s="31">
        <v>1069</v>
      </c>
      <c r="B1072" s="31">
        <v>8</v>
      </c>
      <c r="C1072" s="31">
        <v>2</v>
      </c>
      <c r="D1072" s="31">
        <v>2</v>
      </c>
      <c r="E1072" s="31">
        <v>2</v>
      </c>
      <c r="F1072" s="31">
        <v>3</v>
      </c>
      <c r="G1072" s="31" t="str">
        <f t="shared" si="32"/>
        <v>摩羯座技能1_2线2号天赋3级</v>
      </c>
      <c r="H1072" s="32">
        <f>INDEX(数值规划!$AH$33:$AK$42,(特技天赋!C1072-1)*2+特技天赋!D1072,特技天赋!E1072)</f>
        <v>47</v>
      </c>
      <c r="I1072" s="32">
        <f>INDEX(数值规划!$N$32:$Y$231,(((C1072-1)*2+(D1072-1))*4+(E1072-1))*5+F1072+1,(INDEX($T$3:$AI$3,B1072)-1)*3+1)</f>
        <v>60</v>
      </c>
      <c r="J1072" s="32">
        <f>INDEX(数值规划!$N$32:$Y$231,(((C1072-1)*2+(D1072-1))*4+(E1072-1))*5+F1072+1,(INDEX($T$3:$AI$3,B1072)-1)*3+2)</f>
        <v>0</v>
      </c>
      <c r="K1072" s="32">
        <f>INDEX(数值规划!$N$32:$Y$231,(((C1072-1)*2+(D1072-1))*4+(E1072-1))*5+F1072+1,(INDEX($T$3:$AI$3,B1072)-1)*3+3)</f>
        <v>30</v>
      </c>
      <c r="L1072" s="32">
        <f t="shared" si="33"/>
        <v>4</v>
      </c>
      <c r="M1072" s="32">
        <f>INDEX(数值规划!$AL$33:$AL$42,(特技天赋!C1072-1)*2+特技天赋!D1072)</f>
        <v>4</v>
      </c>
      <c r="N1072" s="31">
        <v>48</v>
      </c>
      <c r="Q1072" s="32">
        <f>IF(特技天赋!F1072&gt;0,INDEX(数值规划!$F$32:$F$63,(特技天赋!E1072-1)*4+特技天赋!F1072),E1072)</f>
        <v>48</v>
      </c>
    </row>
    <row r="1073" spans="1:17" ht="16.5" x14ac:dyDescent="0.2">
      <c r="A1073" s="31">
        <v>1070</v>
      </c>
      <c r="B1073" s="31">
        <v>8</v>
      </c>
      <c r="C1073" s="31">
        <v>2</v>
      </c>
      <c r="D1073" s="31">
        <v>2</v>
      </c>
      <c r="E1073" s="31">
        <v>2</v>
      </c>
      <c r="F1073" s="31">
        <v>4</v>
      </c>
      <c r="G1073" s="31" t="str">
        <f t="shared" si="32"/>
        <v>摩羯座技能1_2线2号天赋4级</v>
      </c>
      <c r="H1073" s="32">
        <f>INDEX(数值规划!$AH$33:$AK$42,(特技天赋!C1073-1)*2+特技天赋!D1073,特技天赋!E1073)</f>
        <v>47</v>
      </c>
      <c r="I1073" s="32">
        <f>INDEX(数值规划!$N$32:$Y$231,(((C1073-1)*2+(D1073-1))*4+(E1073-1))*5+F1073+1,(INDEX($T$3:$AI$3,B1073)-1)*3+1)</f>
        <v>70</v>
      </c>
      <c r="J1073" s="32">
        <f>INDEX(数值规划!$N$32:$Y$231,(((C1073-1)*2+(D1073-1))*4+(E1073-1))*5+F1073+1,(INDEX($T$3:$AI$3,B1073)-1)*3+2)</f>
        <v>0</v>
      </c>
      <c r="K1073" s="32">
        <f>INDEX(数值规划!$N$32:$Y$231,(((C1073-1)*2+(D1073-1))*4+(E1073-1))*5+F1073+1,(INDEX($T$3:$AI$3,B1073)-1)*3+3)</f>
        <v>35</v>
      </c>
      <c r="L1073" s="32">
        <f t="shared" si="33"/>
        <v>4</v>
      </c>
      <c r="M1073" s="32">
        <f>INDEX(数值规划!$AL$33:$AL$42,(特技天赋!C1073-1)*2+特技天赋!D1073)</f>
        <v>4</v>
      </c>
      <c r="N1073" s="31">
        <v>72</v>
      </c>
      <c r="Q1073" s="32">
        <f>IF(特技天赋!F1073&gt;0,INDEX(数值规划!$F$32:$F$63,(特技天赋!E1073-1)*4+特技天赋!F1073),E1073)</f>
        <v>72</v>
      </c>
    </row>
    <row r="1074" spans="1:17" ht="16.5" x14ac:dyDescent="0.2">
      <c r="A1074" s="31">
        <v>1071</v>
      </c>
      <c r="B1074" s="31">
        <v>8</v>
      </c>
      <c r="C1074" s="31">
        <v>2</v>
      </c>
      <c r="D1074" s="31">
        <v>2</v>
      </c>
      <c r="E1074" s="31">
        <v>3</v>
      </c>
      <c r="F1074" s="31">
        <v>0</v>
      </c>
      <c r="G1074" s="31" t="str">
        <f t="shared" si="32"/>
        <v>摩羯座技能1_2线3号天赋解锁</v>
      </c>
      <c r="H1074" s="32">
        <f>INDEX(数值规划!$AH$33:$AK$42,(特技天赋!C1074-1)*2+特技天赋!D1074,特技天赋!E1074)</f>
        <v>67</v>
      </c>
      <c r="I1074" s="32">
        <f>INDEX(数值规划!$N$32:$Y$231,(((C1074-1)*2+(D1074-1))*4+(E1074-1))*5+F1074+1,(INDEX($T$3:$AI$3,B1074)-1)*3+1)</f>
        <v>45</v>
      </c>
      <c r="J1074" s="32">
        <f>INDEX(数值规划!$N$32:$Y$231,(((C1074-1)*2+(D1074-1))*4+(E1074-1))*5+F1074+1,(INDEX($T$3:$AI$3,B1074)-1)*3+2)</f>
        <v>0</v>
      </c>
      <c r="K1074" s="32">
        <f>INDEX(数值规划!$N$32:$Y$231,(((C1074-1)*2+(D1074-1))*4+(E1074-1))*5+F1074+1,(INDEX($T$3:$AI$3,B1074)-1)*3+3)</f>
        <v>23</v>
      </c>
      <c r="L1074" s="32">
        <f t="shared" si="33"/>
        <v>6</v>
      </c>
      <c r="M1074" s="32">
        <f>INDEX(数值规划!$AL$33:$AL$42,(特技天赋!C1074-1)*2+特技天赋!D1074)</f>
        <v>4</v>
      </c>
      <c r="N1074" s="31">
        <v>3</v>
      </c>
      <c r="Q1074" s="32">
        <f>IF(特技天赋!F1074&gt;0,INDEX(数值规划!$F$32:$F$63,(特技天赋!E1074-1)*4+特技天赋!F1074),E1074)</f>
        <v>3</v>
      </c>
    </row>
    <row r="1075" spans="1:17" ht="16.5" x14ac:dyDescent="0.2">
      <c r="A1075" s="31">
        <v>1072</v>
      </c>
      <c r="B1075" s="31">
        <v>8</v>
      </c>
      <c r="C1075" s="31">
        <v>2</v>
      </c>
      <c r="D1075" s="31">
        <v>2</v>
      </c>
      <c r="E1075" s="31">
        <v>3</v>
      </c>
      <c r="F1075" s="31">
        <v>1</v>
      </c>
      <c r="G1075" s="31" t="str">
        <f t="shared" si="32"/>
        <v>摩羯座技能1_2线3号天赋1级</v>
      </c>
      <c r="H1075" s="32">
        <f>INDEX(数值规划!$AH$33:$AK$42,(特技天赋!C1075-1)*2+特技天赋!D1075,特技天赋!E1075)</f>
        <v>67</v>
      </c>
      <c r="I1075" s="32">
        <f>INDEX(数值规划!$N$32:$Y$231,(((C1075-1)*2+(D1075-1))*4+(E1075-1))*5+F1075+1,(INDEX($T$3:$AI$3,B1075)-1)*3+1)</f>
        <v>55</v>
      </c>
      <c r="J1075" s="32">
        <f>INDEX(数值规划!$N$32:$Y$231,(((C1075-1)*2+(D1075-1))*4+(E1075-1))*5+F1075+1,(INDEX($T$3:$AI$3,B1075)-1)*3+2)</f>
        <v>0</v>
      </c>
      <c r="K1075" s="32">
        <f>INDEX(数值规划!$N$32:$Y$231,(((C1075-1)*2+(D1075-1))*4+(E1075-1))*5+F1075+1,(INDEX($T$3:$AI$3,B1075)-1)*3+3)</f>
        <v>28</v>
      </c>
      <c r="L1075" s="32">
        <f t="shared" si="33"/>
        <v>6</v>
      </c>
      <c r="M1075" s="32">
        <f>INDEX(数值规划!$AL$33:$AL$42,(特技天赋!C1075-1)*2+特技天赋!D1075)</f>
        <v>4</v>
      </c>
      <c r="N1075" s="31">
        <v>29</v>
      </c>
      <c r="Q1075" s="32">
        <f>IF(特技天赋!F1075&gt;0,INDEX(数值规划!$F$32:$F$63,(特技天赋!E1075-1)*4+特技天赋!F1075),E1075)</f>
        <v>29</v>
      </c>
    </row>
    <row r="1076" spans="1:17" ht="16.5" x14ac:dyDescent="0.2">
      <c r="A1076" s="31">
        <v>1073</v>
      </c>
      <c r="B1076" s="31">
        <v>8</v>
      </c>
      <c r="C1076" s="31">
        <v>2</v>
      </c>
      <c r="D1076" s="31">
        <v>2</v>
      </c>
      <c r="E1076" s="31">
        <v>3</v>
      </c>
      <c r="F1076" s="31">
        <v>2</v>
      </c>
      <c r="G1076" s="31" t="str">
        <f t="shared" si="32"/>
        <v>摩羯座技能1_2线3号天赋2级</v>
      </c>
      <c r="H1076" s="32">
        <f>INDEX(数值规划!$AH$33:$AK$42,(特技天赋!C1076-1)*2+特技天赋!D1076,特技天赋!E1076)</f>
        <v>67</v>
      </c>
      <c r="I1076" s="32">
        <f>INDEX(数值规划!$N$32:$Y$231,(((C1076-1)*2+(D1076-1))*4+(E1076-1))*5+F1076+1,(INDEX($T$3:$AI$3,B1076)-1)*3+1)</f>
        <v>65</v>
      </c>
      <c r="J1076" s="32">
        <f>INDEX(数值规划!$N$32:$Y$231,(((C1076-1)*2+(D1076-1))*4+(E1076-1))*5+F1076+1,(INDEX($T$3:$AI$3,B1076)-1)*3+2)</f>
        <v>0</v>
      </c>
      <c r="K1076" s="32">
        <f>INDEX(数值规划!$N$32:$Y$231,(((C1076-1)*2+(D1076-1))*4+(E1076-1))*5+F1076+1,(INDEX($T$3:$AI$3,B1076)-1)*3+3)</f>
        <v>33</v>
      </c>
      <c r="L1076" s="32">
        <f t="shared" si="33"/>
        <v>6</v>
      </c>
      <c r="M1076" s="32">
        <f>INDEX(数值规划!$AL$33:$AL$42,(特技天赋!C1076-1)*2+特技天赋!D1076)</f>
        <v>4</v>
      </c>
      <c r="N1076" s="31">
        <v>43</v>
      </c>
      <c r="Q1076" s="32">
        <f>IF(特技天赋!F1076&gt;0,INDEX(数值规划!$F$32:$F$63,(特技天赋!E1076-1)*4+特技天赋!F1076),E1076)</f>
        <v>43</v>
      </c>
    </row>
    <row r="1077" spans="1:17" ht="16.5" x14ac:dyDescent="0.2">
      <c r="A1077" s="31">
        <v>1074</v>
      </c>
      <c r="B1077" s="31">
        <v>8</v>
      </c>
      <c r="C1077" s="31">
        <v>2</v>
      </c>
      <c r="D1077" s="31">
        <v>2</v>
      </c>
      <c r="E1077" s="31">
        <v>3</v>
      </c>
      <c r="F1077" s="31">
        <v>3</v>
      </c>
      <c r="G1077" s="31" t="str">
        <f t="shared" si="32"/>
        <v>摩羯座技能1_2线3号天赋3级</v>
      </c>
      <c r="H1077" s="32">
        <f>INDEX(数值规划!$AH$33:$AK$42,(特技天赋!C1077-1)*2+特技天赋!D1077,特技天赋!E1077)</f>
        <v>67</v>
      </c>
      <c r="I1077" s="32">
        <f>INDEX(数值规划!$N$32:$Y$231,(((C1077-1)*2+(D1077-1))*4+(E1077-1))*5+F1077+1,(INDEX($T$3:$AI$3,B1077)-1)*3+1)</f>
        <v>75</v>
      </c>
      <c r="J1077" s="32">
        <f>INDEX(数值规划!$N$32:$Y$231,(((C1077-1)*2+(D1077-1))*4+(E1077-1))*5+F1077+1,(INDEX($T$3:$AI$3,B1077)-1)*3+2)</f>
        <v>0</v>
      </c>
      <c r="K1077" s="32">
        <f>INDEX(数值规划!$N$32:$Y$231,(((C1077-1)*2+(D1077-1))*4+(E1077-1))*5+F1077+1,(INDEX($T$3:$AI$3,B1077)-1)*3+3)</f>
        <v>38</v>
      </c>
      <c r="L1077" s="32">
        <f t="shared" si="33"/>
        <v>6</v>
      </c>
      <c r="M1077" s="32">
        <f>INDEX(数值规划!$AL$33:$AL$42,(特技天赋!C1077-1)*2+特技天赋!D1077)</f>
        <v>4</v>
      </c>
      <c r="N1077" s="31">
        <v>58</v>
      </c>
      <c r="Q1077" s="32">
        <f>IF(特技天赋!F1077&gt;0,INDEX(数值规划!$F$32:$F$63,(特技天赋!E1077-1)*4+特技天赋!F1077),E1077)</f>
        <v>58</v>
      </c>
    </row>
    <row r="1078" spans="1:17" ht="16.5" x14ac:dyDescent="0.2">
      <c r="A1078" s="31">
        <v>1075</v>
      </c>
      <c r="B1078" s="31">
        <v>8</v>
      </c>
      <c r="C1078" s="31">
        <v>2</v>
      </c>
      <c r="D1078" s="31">
        <v>2</v>
      </c>
      <c r="E1078" s="31">
        <v>3</v>
      </c>
      <c r="F1078" s="31">
        <v>4</v>
      </c>
      <c r="G1078" s="31" t="str">
        <f t="shared" si="32"/>
        <v>摩羯座技能1_2线3号天赋4级</v>
      </c>
      <c r="H1078" s="32">
        <f>INDEX(数值规划!$AH$33:$AK$42,(特技天赋!C1078-1)*2+特技天赋!D1078,特技天赋!E1078)</f>
        <v>67</v>
      </c>
      <c r="I1078" s="32">
        <f>INDEX(数值规划!$N$32:$Y$231,(((C1078-1)*2+(D1078-1))*4+(E1078-1))*5+F1078+1,(INDEX($T$3:$AI$3,B1078)-1)*3+1)</f>
        <v>85</v>
      </c>
      <c r="J1078" s="32">
        <f>INDEX(数值规划!$N$32:$Y$231,(((C1078-1)*2+(D1078-1))*4+(E1078-1))*5+F1078+1,(INDEX($T$3:$AI$3,B1078)-1)*3+2)</f>
        <v>0</v>
      </c>
      <c r="K1078" s="32">
        <f>INDEX(数值规划!$N$32:$Y$231,(((C1078-1)*2+(D1078-1))*4+(E1078-1))*5+F1078+1,(INDEX($T$3:$AI$3,B1078)-1)*3+3)</f>
        <v>43</v>
      </c>
      <c r="L1078" s="32">
        <f t="shared" si="33"/>
        <v>6</v>
      </c>
      <c r="M1078" s="32">
        <f>INDEX(数值规划!$AL$33:$AL$42,(特技天赋!C1078-1)*2+特技天赋!D1078)</f>
        <v>4</v>
      </c>
      <c r="N1078" s="31">
        <v>87</v>
      </c>
      <c r="Q1078" s="32">
        <f>IF(特技天赋!F1078&gt;0,INDEX(数值规划!$F$32:$F$63,(特技天赋!E1078-1)*4+特技天赋!F1078),E1078)</f>
        <v>87</v>
      </c>
    </row>
    <row r="1079" spans="1:17" ht="16.5" x14ac:dyDescent="0.2">
      <c r="A1079" s="31">
        <v>1076</v>
      </c>
      <c r="B1079" s="31">
        <v>8</v>
      </c>
      <c r="C1079" s="31">
        <v>2</v>
      </c>
      <c r="D1079" s="31">
        <v>2</v>
      </c>
      <c r="E1079" s="31">
        <v>4</v>
      </c>
      <c r="F1079" s="31">
        <v>0</v>
      </c>
      <c r="G1079" s="31" t="str">
        <f t="shared" si="32"/>
        <v>摩羯座技能1_2线4号天赋解锁</v>
      </c>
      <c r="H1079" s="32">
        <f>INDEX(数值规划!$AH$33:$AK$42,(特技天赋!C1079-1)*2+特技天赋!D1079,特技天赋!E1079)</f>
        <v>87</v>
      </c>
      <c r="I1079" s="32">
        <f>INDEX(数值规划!$N$32:$Y$231,(((C1079-1)*2+(D1079-1))*4+(E1079-1))*5+F1079+1,(INDEX($T$3:$AI$3,B1079)-1)*3+1)</f>
        <v>60</v>
      </c>
      <c r="J1079" s="32">
        <f>INDEX(数值规划!$N$32:$Y$231,(((C1079-1)*2+(D1079-1))*4+(E1079-1))*5+F1079+1,(INDEX($T$3:$AI$3,B1079)-1)*3+2)</f>
        <v>0</v>
      </c>
      <c r="K1079" s="32">
        <f>INDEX(数值规划!$N$32:$Y$231,(((C1079-1)*2+(D1079-1))*4+(E1079-1))*5+F1079+1,(INDEX($T$3:$AI$3,B1079)-1)*3+3)</f>
        <v>30</v>
      </c>
      <c r="L1079" s="32">
        <f t="shared" si="33"/>
        <v>8</v>
      </c>
      <c r="M1079" s="32">
        <f>INDEX(数值规划!$AL$33:$AL$42,(特技天赋!C1079-1)*2+特技天赋!D1079)</f>
        <v>4</v>
      </c>
      <c r="N1079" s="31">
        <v>4</v>
      </c>
      <c r="Q1079" s="32">
        <f>IF(特技天赋!F1079&gt;0,INDEX(数值规划!$F$32:$F$63,(特技天赋!E1079-1)*4+特技天赋!F1079),E1079)</f>
        <v>4</v>
      </c>
    </row>
    <row r="1080" spans="1:17" ht="16.5" x14ac:dyDescent="0.2">
      <c r="A1080" s="31">
        <v>1077</v>
      </c>
      <c r="B1080" s="31">
        <v>8</v>
      </c>
      <c r="C1080" s="31">
        <v>2</v>
      </c>
      <c r="D1080" s="31">
        <v>2</v>
      </c>
      <c r="E1080" s="31">
        <v>4</v>
      </c>
      <c r="F1080" s="31">
        <v>1</v>
      </c>
      <c r="G1080" s="31" t="str">
        <f t="shared" si="32"/>
        <v>摩羯座技能1_2线4号天赋1级</v>
      </c>
      <c r="H1080" s="32">
        <f>INDEX(数值规划!$AH$33:$AK$42,(特技天赋!C1080-1)*2+特技天赋!D1080,特技天赋!E1080)</f>
        <v>87</v>
      </c>
      <c r="I1080" s="32">
        <f>INDEX(数值规划!$N$32:$Y$231,(((C1080-1)*2+(D1080-1))*4+(E1080-1))*5+F1080+1,(INDEX($T$3:$AI$3,B1080)-1)*3+1)</f>
        <v>70</v>
      </c>
      <c r="J1080" s="32">
        <f>INDEX(数值规划!$N$32:$Y$231,(((C1080-1)*2+(D1080-1))*4+(E1080-1))*5+F1080+1,(INDEX($T$3:$AI$3,B1080)-1)*3+2)</f>
        <v>0</v>
      </c>
      <c r="K1080" s="32">
        <f>INDEX(数值规划!$N$32:$Y$231,(((C1080-1)*2+(D1080-1))*4+(E1080-1))*5+F1080+1,(INDEX($T$3:$AI$3,B1080)-1)*3+3)</f>
        <v>35</v>
      </c>
      <c r="L1080" s="32">
        <f t="shared" si="33"/>
        <v>8</v>
      </c>
      <c r="M1080" s="32">
        <f>INDEX(数值规划!$AL$33:$AL$42,(特技天赋!C1080-1)*2+特技天赋!D1080)</f>
        <v>4</v>
      </c>
      <c r="N1080" s="31">
        <v>29</v>
      </c>
      <c r="Q1080" s="32">
        <f>IF(特技天赋!F1080&gt;0,INDEX(数值规划!$F$32:$F$63,(特技天赋!E1080-1)*4+特技天赋!F1080),E1080)</f>
        <v>29</v>
      </c>
    </row>
    <row r="1081" spans="1:17" ht="16.5" x14ac:dyDescent="0.2">
      <c r="A1081" s="31">
        <v>1078</v>
      </c>
      <c r="B1081" s="31">
        <v>8</v>
      </c>
      <c r="C1081" s="31">
        <v>2</v>
      </c>
      <c r="D1081" s="31">
        <v>2</v>
      </c>
      <c r="E1081" s="31">
        <v>4</v>
      </c>
      <c r="F1081" s="31">
        <v>2</v>
      </c>
      <c r="G1081" s="31" t="str">
        <f t="shared" si="32"/>
        <v>摩羯座技能1_2线4号天赋2级</v>
      </c>
      <c r="H1081" s="32">
        <f>INDEX(数值规划!$AH$33:$AK$42,(特技天赋!C1081-1)*2+特技天赋!D1081,特技天赋!E1081)</f>
        <v>87</v>
      </c>
      <c r="I1081" s="32">
        <f>INDEX(数值规划!$N$32:$Y$231,(((C1081-1)*2+(D1081-1))*4+(E1081-1))*5+F1081+1,(INDEX($T$3:$AI$3,B1081)-1)*3+1)</f>
        <v>80</v>
      </c>
      <c r="J1081" s="32">
        <f>INDEX(数值规划!$N$32:$Y$231,(((C1081-1)*2+(D1081-1))*4+(E1081-1))*5+F1081+1,(INDEX($T$3:$AI$3,B1081)-1)*3+2)</f>
        <v>0</v>
      </c>
      <c r="K1081" s="32">
        <f>INDEX(数值规划!$N$32:$Y$231,(((C1081-1)*2+(D1081-1))*4+(E1081-1))*5+F1081+1,(INDEX($T$3:$AI$3,B1081)-1)*3+3)</f>
        <v>40</v>
      </c>
      <c r="L1081" s="32">
        <f t="shared" si="33"/>
        <v>8</v>
      </c>
      <c r="M1081" s="32">
        <f>INDEX(数值规划!$AL$33:$AL$42,(特技天赋!C1081-1)*2+特技天赋!D1081)</f>
        <v>4</v>
      </c>
      <c r="N1081" s="31">
        <v>43</v>
      </c>
      <c r="Q1081" s="32">
        <f>IF(特技天赋!F1081&gt;0,INDEX(数值规划!$F$32:$F$63,(特技天赋!E1081-1)*4+特技天赋!F1081),E1081)</f>
        <v>43</v>
      </c>
    </row>
    <row r="1082" spans="1:17" ht="16.5" x14ac:dyDescent="0.2">
      <c r="A1082" s="31">
        <v>1079</v>
      </c>
      <c r="B1082" s="31">
        <v>8</v>
      </c>
      <c r="C1082" s="31">
        <v>2</v>
      </c>
      <c r="D1082" s="31">
        <v>2</v>
      </c>
      <c r="E1082" s="31">
        <v>4</v>
      </c>
      <c r="F1082" s="31">
        <v>3</v>
      </c>
      <c r="G1082" s="31" t="str">
        <f t="shared" si="32"/>
        <v>摩羯座技能1_2线4号天赋3级</v>
      </c>
      <c r="H1082" s="32">
        <f>INDEX(数值规划!$AH$33:$AK$42,(特技天赋!C1082-1)*2+特技天赋!D1082,特技天赋!E1082)</f>
        <v>87</v>
      </c>
      <c r="I1082" s="32">
        <f>INDEX(数值规划!$N$32:$Y$231,(((C1082-1)*2+(D1082-1))*4+(E1082-1))*5+F1082+1,(INDEX($T$3:$AI$3,B1082)-1)*3+1)</f>
        <v>90</v>
      </c>
      <c r="J1082" s="32">
        <f>INDEX(数值规划!$N$32:$Y$231,(((C1082-1)*2+(D1082-1))*4+(E1082-1))*5+F1082+1,(INDEX($T$3:$AI$3,B1082)-1)*3+2)</f>
        <v>0</v>
      </c>
      <c r="K1082" s="32">
        <f>INDEX(数值规划!$N$32:$Y$231,(((C1082-1)*2+(D1082-1))*4+(E1082-1))*5+F1082+1,(INDEX($T$3:$AI$3,B1082)-1)*3+3)</f>
        <v>45</v>
      </c>
      <c r="L1082" s="32">
        <f t="shared" si="33"/>
        <v>8</v>
      </c>
      <c r="M1082" s="32">
        <f>INDEX(数值规划!$AL$33:$AL$42,(特技天赋!C1082-1)*2+特技天赋!D1082)</f>
        <v>4</v>
      </c>
      <c r="N1082" s="31">
        <v>58</v>
      </c>
      <c r="Q1082" s="32">
        <f>IF(特技天赋!F1082&gt;0,INDEX(数值规划!$F$32:$F$63,(特技天赋!E1082-1)*4+特技天赋!F1082),E1082)</f>
        <v>58</v>
      </c>
    </row>
    <row r="1083" spans="1:17" ht="16.5" x14ac:dyDescent="0.2">
      <c r="A1083" s="31">
        <v>1080</v>
      </c>
      <c r="B1083" s="31">
        <v>8</v>
      </c>
      <c r="C1083" s="31">
        <v>2</v>
      </c>
      <c r="D1083" s="31">
        <v>2</v>
      </c>
      <c r="E1083" s="31">
        <v>4</v>
      </c>
      <c r="F1083" s="31">
        <v>4</v>
      </c>
      <c r="G1083" s="31" t="str">
        <f t="shared" si="32"/>
        <v>摩羯座技能1_2线4号天赋4级</v>
      </c>
      <c r="H1083" s="32">
        <f>INDEX(数值规划!$AH$33:$AK$42,(特技天赋!C1083-1)*2+特技天赋!D1083,特技天赋!E1083)</f>
        <v>87</v>
      </c>
      <c r="I1083" s="32">
        <f>INDEX(数值规划!$N$32:$Y$231,(((C1083-1)*2+(D1083-1))*4+(E1083-1))*5+F1083+1,(INDEX($T$3:$AI$3,B1083)-1)*3+1)</f>
        <v>100</v>
      </c>
      <c r="J1083" s="32">
        <f>INDEX(数值规划!$N$32:$Y$231,(((C1083-1)*2+(D1083-1))*4+(E1083-1))*5+F1083+1,(INDEX($T$3:$AI$3,B1083)-1)*3+2)</f>
        <v>0</v>
      </c>
      <c r="K1083" s="32">
        <f>INDEX(数值规划!$N$32:$Y$231,(((C1083-1)*2+(D1083-1))*4+(E1083-1))*5+F1083+1,(INDEX($T$3:$AI$3,B1083)-1)*3+3)</f>
        <v>50</v>
      </c>
      <c r="L1083" s="32">
        <f t="shared" si="33"/>
        <v>8</v>
      </c>
      <c r="M1083" s="32">
        <f>INDEX(数值规划!$AL$33:$AL$42,(特技天赋!C1083-1)*2+特技天赋!D1083)</f>
        <v>4</v>
      </c>
      <c r="N1083" s="31">
        <v>87</v>
      </c>
      <c r="Q1083" s="32">
        <f>IF(特技天赋!F1083&gt;0,INDEX(数值规划!$F$32:$F$63,(特技天赋!E1083-1)*4+特技天赋!F1083),E1083)</f>
        <v>87</v>
      </c>
    </row>
    <row r="1084" spans="1:17" ht="16.5" x14ac:dyDescent="0.2">
      <c r="A1084" s="31">
        <v>1081</v>
      </c>
      <c r="B1084" s="31">
        <v>8</v>
      </c>
      <c r="C1084" s="31">
        <v>3</v>
      </c>
      <c r="D1084" s="31">
        <v>1</v>
      </c>
      <c r="E1084" s="31">
        <v>1</v>
      </c>
      <c r="F1084" s="31">
        <v>0</v>
      </c>
      <c r="G1084" s="31" t="str">
        <f t="shared" si="32"/>
        <v>摩羯座技能2_1线1号天赋解锁</v>
      </c>
      <c r="H1084" s="32">
        <f>INDEX(数值规划!$AH$33:$AK$42,(特技天赋!C1084-1)*2+特技天赋!D1084,特技天赋!E1084)</f>
        <v>19</v>
      </c>
      <c r="I1084" s="32">
        <f>INDEX(数值规划!$N$32:$Y$231,(((C1084-1)*2+(D1084-1))*4+(E1084-1))*5+F1084+1,(INDEX($T$3:$AI$3,B1084)-1)*3+1)</f>
        <v>10</v>
      </c>
      <c r="J1084" s="32">
        <f>INDEX(数值规划!$N$32:$Y$231,(((C1084-1)*2+(D1084-1))*4+(E1084-1))*5+F1084+1,(INDEX($T$3:$AI$3,B1084)-1)*3+2)</f>
        <v>16</v>
      </c>
      <c r="K1084" s="32">
        <f>INDEX(数值规划!$N$32:$Y$231,(((C1084-1)*2+(D1084-1))*4+(E1084-1))*5+F1084+1,(INDEX($T$3:$AI$3,B1084)-1)*3+3)</f>
        <v>4</v>
      </c>
      <c r="L1084" s="32">
        <f t="shared" si="33"/>
        <v>1</v>
      </c>
      <c r="M1084" s="32">
        <f>INDEX(数值规划!$AL$33:$AL$42,(特技天赋!C1084-1)*2+特技天赋!D1084)</f>
        <v>4</v>
      </c>
      <c r="N1084" s="31">
        <v>1</v>
      </c>
      <c r="Q1084" s="32">
        <f>IF(特技天赋!F1084&gt;0,INDEX(数值规划!$F$32:$F$63,(特技天赋!E1084-1)*4+特技天赋!F1084),E1084)</f>
        <v>1</v>
      </c>
    </row>
    <row r="1085" spans="1:17" ht="16.5" x14ac:dyDescent="0.2">
      <c r="A1085" s="31">
        <v>1082</v>
      </c>
      <c r="B1085" s="31">
        <v>8</v>
      </c>
      <c r="C1085" s="31">
        <v>3</v>
      </c>
      <c r="D1085" s="31">
        <v>1</v>
      </c>
      <c r="E1085" s="31">
        <v>1</v>
      </c>
      <c r="F1085" s="31">
        <v>1</v>
      </c>
      <c r="G1085" s="31" t="str">
        <f t="shared" si="32"/>
        <v>摩羯座技能2_1线1号天赋1级</v>
      </c>
      <c r="H1085" s="32">
        <f>INDEX(数值规划!$AH$33:$AK$42,(特技天赋!C1085-1)*2+特技天赋!D1085,特技天赋!E1085)</f>
        <v>19</v>
      </c>
      <c r="I1085" s="32">
        <f>INDEX(数值规划!$N$32:$Y$231,(((C1085-1)*2+(D1085-1))*4+(E1085-1))*5+F1085+1,(INDEX($T$3:$AI$3,B1085)-1)*3+1)</f>
        <v>15</v>
      </c>
      <c r="J1085" s="32">
        <f>INDEX(数值规划!$N$32:$Y$231,(((C1085-1)*2+(D1085-1))*4+(E1085-1))*5+F1085+1,(INDEX($T$3:$AI$3,B1085)-1)*3+2)</f>
        <v>24</v>
      </c>
      <c r="K1085" s="32">
        <f>INDEX(数值规划!$N$32:$Y$231,(((C1085-1)*2+(D1085-1))*4+(E1085-1))*5+F1085+1,(INDEX($T$3:$AI$3,B1085)-1)*3+3)</f>
        <v>6</v>
      </c>
      <c r="L1085" s="32">
        <f t="shared" si="33"/>
        <v>1</v>
      </c>
      <c r="M1085" s="32">
        <f>INDEX(数值规划!$AL$33:$AL$42,(特技天赋!C1085-1)*2+特技天赋!D1085)</f>
        <v>4</v>
      </c>
      <c r="N1085" s="31">
        <v>19</v>
      </c>
      <c r="Q1085" s="32">
        <f>IF(特技天赋!F1085&gt;0,INDEX(数值规划!$F$32:$F$63,(特技天赋!E1085-1)*4+特技天赋!F1085),E1085)</f>
        <v>19</v>
      </c>
    </row>
    <row r="1086" spans="1:17" ht="16.5" x14ac:dyDescent="0.2">
      <c r="A1086" s="31">
        <v>1083</v>
      </c>
      <c r="B1086" s="31">
        <v>8</v>
      </c>
      <c r="C1086" s="31">
        <v>3</v>
      </c>
      <c r="D1086" s="31">
        <v>1</v>
      </c>
      <c r="E1086" s="31">
        <v>1</v>
      </c>
      <c r="F1086" s="31">
        <v>2</v>
      </c>
      <c r="G1086" s="31" t="str">
        <f t="shared" si="32"/>
        <v>摩羯座技能2_1线1号天赋2级</v>
      </c>
      <c r="H1086" s="32">
        <f>INDEX(数值规划!$AH$33:$AK$42,(特技天赋!C1086-1)*2+特技天赋!D1086,特技天赋!E1086)</f>
        <v>19</v>
      </c>
      <c r="I1086" s="32">
        <f>INDEX(数值规划!$N$32:$Y$231,(((C1086-1)*2+(D1086-1))*4+(E1086-1))*5+F1086+1,(INDEX($T$3:$AI$3,B1086)-1)*3+1)</f>
        <v>20</v>
      </c>
      <c r="J1086" s="32">
        <f>INDEX(数值规划!$N$32:$Y$231,(((C1086-1)*2+(D1086-1))*4+(E1086-1))*5+F1086+1,(INDEX($T$3:$AI$3,B1086)-1)*3+2)</f>
        <v>32</v>
      </c>
      <c r="K1086" s="32">
        <f>INDEX(数值规划!$N$32:$Y$231,(((C1086-1)*2+(D1086-1))*4+(E1086-1))*5+F1086+1,(INDEX($T$3:$AI$3,B1086)-1)*3+3)</f>
        <v>8</v>
      </c>
      <c r="L1086" s="32">
        <f t="shared" si="33"/>
        <v>1</v>
      </c>
      <c r="M1086" s="32">
        <f>INDEX(数值规划!$AL$33:$AL$42,(特技天赋!C1086-1)*2+特技天赋!D1086)</f>
        <v>4</v>
      </c>
      <c r="N1086" s="31">
        <v>29</v>
      </c>
      <c r="Q1086" s="32">
        <f>IF(特技天赋!F1086&gt;0,INDEX(数值规划!$F$32:$F$63,(特技天赋!E1086-1)*4+特技天赋!F1086),E1086)</f>
        <v>29</v>
      </c>
    </row>
    <row r="1087" spans="1:17" ht="16.5" x14ac:dyDescent="0.2">
      <c r="A1087" s="31">
        <v>1084</v>
      </c>
      <c r="B1087" s="31">
        <v>8</v>
      </c>
      <c r="C1087" s="31">
        <v>3</v>
      </c>
      <c r="D1087" s="31">
        <v>1</v>
      </c>
      <c r="E1087" s="31">
        <v>1</v>
      </c>
      <c r="F1087" s="31">
        <v>3</v>
      </c>
      <c r="G1087" s="31" t="str">
        <f t="shared" si="32"/>
        <v>摩羯座技能2_1线1号天赋3级</v>
      </c>
      <c r="H1087" s="32">
        <f>INDEX(数值规划!$AH$33:$AK$42,(特技天赋!C1087-1)*2+特技天赋!D1087,特技天赋!E1087)</f>
        <v>19</v>
      </c>
      <c r="I1087" s="32">
        <f>INDEX(数值规划!$N$32:$Y$231,(((C1087-1)*2+(D1087-1))*4+(E1087-1))*5+F1087+1,(INDEX($T$3:$AI$3,B1087)-1)*3+1)</f>
        <v>25</v>
      </c>
      <c r="J1087" s="32">
        <f>INDEX(数值规划!$N$32:$Y$231,(((C1087-1)*2+(D1087-1))*4+(E1087-1))*5+F1087+1,(INDEX($T$3:$AI$3,B1087)-1)*3+2)</f>
        <v>40</v>
      </c>
      <c r="K1087" s="32">
        <f>INDEX(数值规划!$N$32:$Y$231,(((C1087-1)*2+(D1087-1))*4+(E1087-1))*5+F1087+1,(INDEX($T$3:$AI$3,B1087)-1)*3+3)</f>
        <v>10</v>
      </c>
      <c r="L1087" s="32">
        <f t="shared" si="33"/>
        <v>1</v>
      </c>
      <c r="M1087" s="32">
        <f>INDEX(数值规划!$AL$33:$AL$42,(特技天赋!C1087-1)*2+特技天赋!D1087)</f>
        <v>4</v>
      </c>
      <c r="N1087" s="31">
        <v>38</v>
      </c>
      <c r="Q1087" s="32">
        <f>IF(特技天赋!F1087&gt;0,INDEX(数值规划!$F$32:$F$63,(特技天赋!E1087-1)*4+特技天赋!F1087),E1087)</f>
        <v>38</v>
      </c>
    </row>
    <row r="1088" spans="1:17" ht="16.5" x14ac:dyDescent="0.2">
      <c r="A1088" s="31">
        <v>1085</v>
      </c>
      <c r="B1088" s="31">
        <v>8</v>
      </c>
      <c r="C1088" s="31">
        <v>3</v>
      </c>
      <c r="D1088" s="31">
        <v>1</v>
      </c>
      <c r="E1088" s="31">
        <v>1</v>
      </c>
      <c r="F1088" s="31">
        <v>4</v>
      </c>
      <c r="G1088" s="31" t="str">
        <f t="shared" si="32"/>
        <v>摩羯座技能2_1线1号天赋4级</v>
      </c>
      <c r="H1088" s="32">
        <f>INDEX(数值规划!$AH$33:$AK$42,(特技天赋!C1088-1)*2+特技天赋!D1088,特技天赋!E1088)</f>
        <v>19</v>
      </c>
      <c r="I1088" s="32">
        <f>INDEX(数值规划!$N$32:$Y$231,(((C1088-1)*2+(D1088-1))*4+(E1088-1))*5+F1088+1,(INDEX($T$3:$AI$3,B1088)-1)*3+1)</f>
        <v>30</v>
      </c>
      <c r="J1088" s="32">
        <f>INDEX(数值规划!$N$32:$Y$231,(((C1088-1)*2+(D1088-1))*4+(E1088-1))*5+F1088+1,(INDEX($T$3:$AI$3,B1088)-1)*3+2)</f>
        <v>48</v>
      </c>
      <c r="K1088" s="32">
        <f>INDEX(数值规划!$N$32:$Y$231,(((C1088-1)*2+(D1088-1))*4+(E1088-1))*5+F1088+1,(INDEX($T$3:$AI$3,B1088)-1)*3+3)</f>
        <v>12</v>
      </c>
      <c r="L1088" s="32">
        <f t="shared" si="33"/>
        <v>1</v>
      </c>
      <c r="M1088" s="32">
        <f>INDEX(数值规划!$AL$33:$AL$42,(特技天赋!C1088-1)*2+特技天赋!D1088)</f>
        <v>4</v>
      </c>
      <c r="N1088" s="31">
        <v>58</v>
      </c>
      <c r="Q1088" s="32">
        <f>IF(特技天赋!F1088&gt;0,INDEX(数值规划!$F$32:$F$63,(特技天赋!E1088-1)*4+特技天赋!F1088),E1088)</f>
        <v>58</v>
      </c>
    </row>
    <row r="1089" spans="1:17" ht="16.5" x14ac:dyDescent="0.2">
      <c r="A1089" s="31">
        <v>1086</v>
      </c>
      <c r="B1089" s="31">
        <v>8</v>
      </c>
      <c r="C1089" s="31">
        <v>3</v>
      </c>
      <c r="D1089" s="31">
        <v>1</v>
      </c>
      <c r="E1089" s="31">
        <v>2</v>
      </c>
      <c r="F1089" s="31">
        <v>0</v>
      </c>
      <c r="G1089" s="31" t="str">
        <f t="shared" si="32"/>
        <v>摩羯座技能2_1线2号天赋解锁</v>
      </c>
      <c r="H1089" s="32">
        <f>INDEX(数值规划!$AH$33:$AK$42,(特技天赋!C1089-1)*2+特技天赋!D1089,特技天赋!E1089)</f>
        <v>39</v>
      </c>
      <c r="I1089" s="32">
        <f>INDEX(数值规划!$N$32:$Y$231,(((C1089-1)*2+(D1089-1))*4+(E1089-1))*5+F1089+1,(INDEX($T$3:$AI$3,B1089)-1)*3+1)</f>
        <v>15</v>
      </c>
      <c r="J1089" s="32">
        <f>INDEX(数值规划!$N$32:$Y$231,(((C1089-1)*2+(D1089-1))*4+(E1089-1))*5+F1089+1,(INDEX($T$3:$AI$3,B1089)-1)*3+2)</f>
        <v>24</v>
      </c>
      <c r="K1089" s="32">
        <f>INDEX(数值规划!$N$32:$Y$231,(((C1089-1)*2+(D1089-1))*4+(E1089-1))*5+F1089+1,(INDEX($T$3:$AI$3,B1089)-1)*3+3)</f>
        <v>6</v>
      </c>
      <c r="L1089" s="32">
        <f t="shared" si="33"/>
        <v>3</v>
      </c>
      <c r="M1089" s="32">
        <f>INDEX(数值规划!$AL$33:$AL$42,(特技天赋!C1089-1)*2+特技天赋!D1089)</f>
        <v>4</v>
      </c>
      <c r="N1089" s="31">
        <v>2</v>
      </c>
      <c r="Q1089" s="32">
        <f>IF(特技天赋!F1089&gt;0,INDEX(数值规划!$F$32:$F$63,(特技天赋!E1089-1)*4+特技天赋!F1089),E1089)</f>
        <v>2</v>
      </c>
    </row>
    <row r="1090" spans="1:17" ht="16.5" x14ac:dyDescent="0.2">
      <c r="A1090" s="31">
        <v>1087</v>
      </c>
      <c r="B1090" s="31">
        <v>8</v>
      </c>
      <c r="C1090" s="31">
        <v>3</v>
      </c>
      <c r="D1090" s="31">
        <v>1</v>
      </c>
      <c r="E1090" s="31">
        <v>2</v>
      </c>
      <c r="F1090" s="31">
        <v>1</v>
      </c>
      <c r="G1090" s="31" t="str">
        <f t="shared" si="32"/>
        <v>摩羯座技能2_1线2号天赋1级</v>
      </c>
      <c r="H1090" s="32">
        <f>INDEX(数值规划!$AH$33:$AK$42,(特技天赋!C1090-1)*2+特技天赋!D1090,特技天赋!E1090)</f>
        <v>39</v>
      </c>
      <c r="I1090" s="32">
        <f>INDEX(数值规划!$N$32:$Y$231,(((C1090-1)*2+(D1090-1))*4+(E1090-1))*5+F1090+1,(INDEX($T$3:$AI$3,B1090)-1)*3+1)</f>
        <v>20</v>
      </c>
      <c r="J1090" s="32">
        <f>INDEX(数值规划!$N$32:$Y$231,(((C1090-1)*2+(D1090-1))*4+(E1090-1))*5+F1090+1,(INDEX($T$3:$AI$3,B1090)-1)*3+2)</f>
        <v>32</v>
      </c>
      <c r="K1090" s="32">
        <f>INDEX(数值规划!$N$32:$Y$231,(((C1090-1)*2+(D1090-1))*4+(E1090-1))*5+F1090+1,(INDEX($T$3:$AI$3,B1090)-1)*3+3)</f>
        <v>8</v>
      </c>
      <c r="L1090" s="32">
        <f t="shared" si="33"/>
        <v>3</v>
      </c>
      <c r="M1090" s="32">
        <f>INDEX(数值规划!$AL$33:$AL$42,(特技天赋!C1090-1)*2+特技天赋!D1090)</f>
        <v>4</v>
      </c>
      <c r="N1090" s="31">
        <v>24</v>
      </c>
      <c r="Q1090" s="32">
        <f>IF(特技天赋!F1090&gt;0,INDEX(数值规划!$F$32:$F$63,(特技天赋!E1090-1)*4+特技天赋!F1090),E1090)</f>
        <v>24</v>
      </c>
    </row>
    <row r="1091" spans="1:17" ht="16.5" x14ac:dyDescent="0.2">
      <c r="A1091" s="31">
        <v>1088</v>
      </c>
      <c r="B1091" s="31">
        <v>8</v>
      </c>
      <c r="C1091" s="31">
        <v>3</v>
      </c>
      <c r="D1091" s="31">
        <v>1</v>
      </c>
      <c r="E1091" s="31">
        <v>2</v>
      </c>
      <c r="F1091" s="31">
        <v>2</v>
      </c>
      <c r="G1091" s="31" t="str">
        <f t="shared" si="32"/>
        <v>摩羯座技能2_1线2号天赋2级</v>
      </c>
      <c r="H1091" s="32">
        <f>INDEX(数值规划!$AH$33:$AK$42,(特技天赋!C1091-1)*2+特技天赋!D1091,特技天赋!E1091)</f>
        <v>39</v>
      </c>
      <c r="I1091" s="32">
        <f>INDEX(数值规划!$N$32:$Y$231,(((C1091-1)*2+(D1091-1))*4+(E1091-1))*5+F1091+1,(INDEX($T$3:$AI$3,B1091)-1)*3+1)</f>
        <v>25</v>
      </c>
      <c r="J1091" s="32">
        <f>INDEX(数值规划!$N$32:$Y$231,(((C1091-1)*2+(D1091-1))*4+(E1091-1))*5+F1091+1,(INDEX($T$3:$AI$3,B1091)-1)*3+2)</f>
        <v>40</v>
      </c>
      <c r="K1091" s="32">
        <f>INDEX(数值规划!$N$32:$Y$231,(((C1091-1)*2+(D1091-1))*4+(E1091-1))*5+F1091+1,(INDEX($T$3:$AI$3,B1091)-1)*3+3)</f>
        <v>10</v>
      </c>
      <c r="L1091" s="32">
        <f t="shared" si="33"/>
        <v>3</v>
      </c>
      <c r="M1091" s="32">
        <f>INDEX(数值规划!$AL$33:$AL$42,(特技天赋!C1091-1)*2+特技天赋!D1091)</f>
        <v>4</v>
      </c>
      <c r="N1091" s="31">
        <v>36</v>
      </c>
      <c r="Q1091" s="32">
        <f>IF(特技天赋!F1091&gt;0,INDEX(数值规划!$F$32:$F$63,(特技天赋!E1091-1)*4+特技天赋!F1091),E1091)</f>
        <v>36</v>
      </c>
    </row>
    <row r="1092" spans="1:17" ht="16.5" x14ac:dyDescent="0.2">
      <c r="A1092" s="31">
        <v>1089</v>
      </c>
      <c r="B1092" s="31">
        <v>8</v>
      </c>
      <c r="C1092" s="31">
        <v>3</v>
      </c>
      <c r="D1092" s="31">
        <v>1</v>
      </c>
      <c r="E1092" s="31">
        <v>2</v>
      </c>
      <c r="F1092" s="31">
        <v>3</v>
      </c>
      <c r="G1092" s="31" t="str">
        <f t="shared" si="32"/>
        <v>摩羯座技能2_1线2号天赋3级</v>
      </c>
      <c r="H1092" s="32">
        <f>INDEX(数值规划!$AH$33:$AK$42,(特技天赋!C1092-1)*2+特技天赋!D1092,特技天赋!E1092)</f>
        <v>39</v>
      </c>
      <c r="I1092" s="32">
        <f>INDEX(数值规划!$N$32:$Y$231,(((C1092-1)*2+(D1092-1))*4+(E1092-1))*5+F1092+1,(INDEX($T$3:$AI$3,B1092)-1)*3+1)</f>
        <v>30</v>
      </c>
      <c r="J1092" s="32">
        <f>INDEX(数值规划!$N$32:$Y$231,(((C1092-1)*2+(D1092-1))*4+(E1092-1))*5+F1092+1,(INDEX($T$3:$AI$3,B1092)-1)*3+2)</f>
        <v>48</v>
      </c>
      <c r="K1092" s="32">
        <f>INDEX(数值规划!$N$32:$Y$231,(((C1092-1)*2+(D1092-1))*4+(E1092-1))*5+F1092+1,(INDEX($T$3:$AI$3,B1092)-1)*3+3)</f>
        <v>12</v>
      </c>
      <c r="L1092" s="32">
        <f t="shared" si="33"/>
        <v>3</v>
      </c>
      <c r="M1092" s="32">
        <f>INDEX(数值规划!$AL$33:$AL$42,(特技天赋!C1092-1)*2+特技天赋!D1092)</f>
        <v>4</v>
      </c>
      <c r="N1092" s="31">
        <v>48</v>
      </c>
      <c r="Q1092" s="32">
        <f>IF(特技天赋!F1092&gt;0,INDEX(数值规划!$F$32:$F$63,(特技天赋!E1092-1)*4+特技天赋!F1092),E1092)</f>
        <v>48</v>
      </c>
    </row>
    <row r="1093" spans="1:17" ht="16.5" x14ac:dyDescent="0.2">
      <c r="A1093" s="31">
        <v>1090</v>
      </c>
      <c r="B1093" s="31">
        <v>8</v>
      </c>
      <c r="C1093" s="31">
        <v>3</v>
      </c>
      <c r="D1093" s="31">
        <v>1</v>
      </c>
      <c r="E1093" s="31">
        <v>2</v>
      </c>
      <c r="F1093" s="31">
        <v>4</v>
      </c>
      <c r="G1093" s="31" t="str">
        <f t="shared" ref="G1093:G1156" si="34">INDEX($T$4:$AI$4,B1093)&amp;INDEX($T$5:$X$5,C1093)&amp;"_"&amp;D1093&amp;"线"&amp;E1093&amp;"号天赋"&amp;IF(F1093&gt;0,F1093&amp;"级","解锁")</f>
        <v>摩羯座技能2_1线2号天赋4级</v>
      </c>
      <c r="H1093" s="32">
        <f>INDEX(数值规划!$AH$33:$AK$42,(特技天赋!C1093-1)*2+特技天赋!D1093,特技天赋!E1093)</f>
        <v>39</v>
      </c>
      <c r="I1093" s="32">
        <f>INDEX(数值规划!$N$32:$Y$231,(((C1093-1)*2+(D1093-1))*4+(E1093-1))*5+F1093+1,(INDEX($T$3:$AI$3,B1093)-1)*3+1)</f>
        <v>35</v>
      </c>
      <c r="J1093" s="32">
        <f>INDEX(数值规划!$N$32:$Y$231,(((C1093-1)*2+(D1093-1))*4+(E1093-1))*5+F1093+1,(INDEX($T$3:$AI$3,B1093)-1)*3+2)</f>
        <v>56</v>
      </c>
      <c r="K1093" s="32">
        <f>INDEX(数值规划!$N$32:$Y$231,(((C1093-1)*2+(D1093-1))*4+(E1093-1))*5+F1093+1,(INDEX($T$3:$AI$3,B1093)-1)*3+3)</f>
        <v>14</v>
      </c>
      <c r="L1093" s="32">
        <f t="shared" ref="L1093:L1156" si="35">(E1093-1)*2+D1093</f>
        <v>3</v>
      </c>
      <c r="M1093" s="32">
        <f>INDEX(数值规划!$AL$33:$AL$42,(特技天赋!C1093-1)*2+特技天赋!D1093)</f>
        <v>4</v>
      </c>
      <c r="N1093" s="31">
        <v>72</v>
      </c>
      <c r="Q1093" s="32">
        <f>IF(特技天赋!F1093&gt;0,INDEX(数值规划!$F$32:$F$63,(特技天赋!E1093-1)*4+特技天赋!F1093),E1093)</f>
        <v>72</v>
      </c>
    </row>
    <row r="1094" spans="1:17" ht="16.5" x14ac:dyDescent="0.2">
      <c r="A1094" s="31">
        <v>1091</v>
      </c>
      <c r="B1094" s="31">
        <v>8</v>
      </c>
      <c r="C1094" s="31">
        <v>3</v>
      </c>
      <c r="D1094" s="31">
        <v>1</v>
      </c>
      <c r="E1094" s="31">
        <v>3</v>
      </c>
      <c r="F1094" s="31">
        <v>0</v>
      </c>
      <c r="G1094" s="31" t="str">
        <f t="shared" si="34"/>
        <v>摩羯座技能2_1线3号天赋解锁</v>
      </c>
      <c r="H1094" s="32">
        <f>INDEX(数值规划!$AH$33:$AK$42,(特技天赋!C1094-1)*2+特技天赋!D1094,特技天赋!E1094)</f>
        <v>59</v>
      </c>
      <c r="I1094" s="32">
        <f>INDEX(数值规划!$N$32:$Y$231,(((C1094-1)*2+(D1094-1))*4+(E1094-1))*5+F1094+1,(INDEX($T$3:$AI$3,B1094)-1)*3+1)</f>
        <v>23</v>
      </c>
      <c r="J1094" s="32">
        <f>INDEX(数值规划!$N$32:$Y$231,(((C1094-1)*2+(D1094-1))*4+(E1094-1))*5+F1094+1,(INDEX($T$3:$AI$3,B1094)-1)*3+2)</f>
        <v>36</v>
      </c>
      <c r="K1094" s="32">
        <f>INDEX(数值规划!$N$32:$Y$231,(((C1094-1)*2+(D1094-1))*4+(E1094-1))*5+F1094+1,(INDEX($T$3:$AI$3,B1094)-1)*3+3)</f>
        <v>9</v>
      </c>
      <c r="L1094" s="32">
        <f t="shared" si="35"/>
        <v>5</v>
      </c>
      <c r="M1094" s="32">
        <f>INDEX(数值规划!$AL$33:$AL$42,(特技天赋!C1094-1)*2+特技天赋!D1094)</f>
        <v>4</v>
      </c>
      <c r="N1094" s="31">
        <v>3</v>
      </c>
      <c r="Q1094" s="32">
        <f>IF(特技天赋!F1094&gt;0,INDEX(数值规划!$F$32:$F$63,(特技天赋!E1094-1)*4+特技天赋!F1094),E1094)</f>
        <v>3</v>
      </c>
    </row>
    <row r="1095" spans="1:17" ht="16.5" x14ac:dyDescent="0.2">
      <c r="A1095" s="31">
        <v>1092</v>
      </c>
      <c r="B1095" s="31">
        <v>8</v>
      </c>
      <c r="C1095" s="31">
        <v>3</v>
      </c>
      <c r="D1095" s="31">
        <v>1</v>
      </c>
      <c r="E1095" s="31">
        <v>3</v>
      </c>
      <c r="F1095" s="31">
        <v>1</v>
      </c>
      <c r="G1095" s="31" t="str">
        <f t="shared" si="34"/>
        <v>摩羯座技能2_1线3号天赋1级</v>
      </c>
      <c r="H1095" s="32">
        <f>INDEX(数值规划!$AH$33:$AK$42,(特技天赋!C1095-1)*2+特技天赋!D1095,特技天赋!E1095)</f>
        <v>59</v>
      </c>
      <c r="I1095" s="32">
        <f>INDEX(数值规划!$N$32:$Y$231,(((C1095-1)*2+(D1095-1))*4+(E1095-1))*5+F1095+1,(INDEX($T$3:$AI$3,B1095)-1)*3+1)</f>
        <v>28</v>
      </c>
      <c r="J1095" s="32">
        <f>INDEX(数值规划!$N$32:$Y$231,(((C1095-1)*2+(D1095-1))*4+(E1095-1))*5+F1095+1,(INDEX($T$3:$AI$3,B1095)-1)*3+2)</f>
        <v>44</v>
      </c>
      <c r="K1095" s="32">
        <f>INDEX(数值规划!$N$32:$Y$231,(((C1095-1)*2+(D1095-1))*4+(E1095-1))*5+F1095+1,(INDEX($T$3:$AI$3,B1095)-1)*3+3)</f>
        <v>11</v>
      </c>
      <c r="L1095" s="32">
        <f t="shared" si="35"/>
        <v>5</v>
      </c>
      <c r="M1095" s="32">
        <f>INDEX(数值规划!$AL$33:$AL$42,(特技天赋!C1095-1)*2+特技天赋!D1095)</f>
        <v>4</v>
      </c>
      <c r="N1095" s="31">
        <v>29</v>
      </c>
      <c r="Q1095" s="32">
        <f>IF(特技天赋!F1095&gt;0,INDEX(数值规划!$F$32:$F$63,(特技天赋!E1095-1)*4+特技天赋!F1095),E1095)</f>
        <v>29</v>
      </c>
    </row>
    <row r="1096" spans="1:17" ht="16.5" x14ac:dyDescent="0.2">
      <c r="A1096" s="31">
        <v>1093</v>
      </c>
      <c r="B1096" s="31">
        <v>8</v>
      </c>
      <c r="C1096" s="31">
        <v>3</v>
      </c>
      <c r="D1096" s="31">
        <v>1</v>
      </c>
      <c r="E1096" s="31">
        <v>3</v>
      </c>
      <c r="F1096" s="31">
        <v>2</v>
      </c>
      <c r="G1096" s="31" t="str">
        <f t="shared" si="34"/>
        <v>摩羯座技能2_1线3号天赋2级</v>
      </c>
      <c r="H1096" s="32">
        <f>INDEX(数值规划!$AH$33:$AK$42,(特技天赋!C1096-1)*2+特技天赋!D1096,特技天赋!E1096)</f>
        <v>59</v>
      </c>
      <c r="I1096" s="32">
        <f>INDEX(数值规划!$N$32:$Y$231,(((C1096-1)*2+(D1096-1))*4+(E1096-1))*5+F1096+1,(INDEX($T$3:$AI$3,B1096)-1)*3+1)</f>
        <v>33</v>
      </c>
      <c r="J1096" s="32">
        <f>INDEX(数值规划!$N$32:$Y$231,(((C1096-1)*2+(D1096-1))*4+(E1096-1))*5+F1096+1,(INDEX($T$3:$AI$3,B1096)-1)*3+2)</f>
        <v>52</v>
      </c>
      <c r="K1096" s="32">
        <f>INDEX(数值规划!$N$32:$Y$231,(((C1096-1)*2+(D1096-1))*4+(E1096-1))*5+F1096+1,(INDEX($T$3:$AI$3,B1096)-1)*3+3)</f>
        <v>13</v>
      </c>
      <c r="L1096" s="32">
        <f t="shared" si="35"/>
        <v>5</v>
      </c>
      <c r="M1096" s="32">
        <f>INDEX(数值规划!$AL$33:$AL$42,(特技天赋!C1096-1)*2+特技天赋!D1096)</f>
        <v>4</v>
      </c>
      <c r="N1096" s="31">
        <v>43</v>
      </c>
      <c r="Q1096" s="32">
        <f>IF(特技天赋!F1096&gt;0,INDEX(数值规划!$F$32:$F$63,(特技天赋!E1096-1)*4+特技天赋!F1096),E1096)</f>
        <v>43</v>
      </c>
    </row>
    <row r="1097" spans="1:17" ht="16.5" x14ac:dyDescent="0.2">
      <c r="A1097" s="31">
        <v>1094</v>
      </c>
      <c r="B1097" s="31">
        <v>8</v>
      </c>
      <c r="C1097" s="31">
        <v>3</v>
      </c>
      <c r="D1097" s="31">
        <v>1</v>
      </c>
      <c r="E1097" s="31">
        <v>3</v>
      </c>
      <c r="F1097" s="31">
        <v>3</v>
      </c>
      <c r="G1097" s="31" t="str">
        <f t="shared" si="34"/>
        <v>摩羯座技能2_1线3号天赋3级</v>
      </c>
      <c r="H1097" s="32">
        <f>INDEX(数值规划!$AH$33:$AK$42,(特技天赋!C1097-1)*2+特技天赋!D1097,特技天赋!E1097)</f>
        <v>59</v>
      </c>
      <c r="I1097" s="32">
        <f>INDEX(数值规划!$N$32:$Y$231,(((C1097-1)*2+(D1097-1))*4+(E1097-1))*5+F1097+1,(INDEX($T$3:$AI$3,B1097)-1)*3+1)</f>
        <v>38</v>
      </c>
      <c r="J1097" s="32">
        <f>INDEX(数值规划!$N$32:$Y$231,(((C1097-1)*2+(D1097-1))*4+(E1097-1))*5+F1097+1,(INDEX($T$3:$AI$3,B1097)-1)*3+2)</f>
        <v>60</v>
      </c>
      <c r="K1097" s="32">
        <f>INDEX(数值规划!$N$32:$Y$231,(((C1097-1)*2+(D1097-1))*4+(E1097-1))*5+F1097+1,(INDEX($T$3:$AI$3,B1097)-1)*3+3)</f>
        <v>15</v>
      </c>
      <c r="L1097" s="32">
        <f t="shared" si="35"/>
        <v>5</v>
      </c>
      <c r="M1097" s="32">
        <f>INDEX(数值规划!$AL$33:$AL$42,(特技天赋!C1097-1)*2+特技天赋!D1097)</f>
        <v>4</v>
      </c>
      <c r="N1097" s="31">
        <v>58</v>
      </c>
      <c r="Q1097" s="32">
        <f>IF(特技天赋!F1097&gt;0,INDEX(数值规划!$F$32:$F$63,(特技天赋!E1097-1)*4+特技天赋!F1097),E1097)</f>
        <v>58</v>
      </c>
    </row>
    <row r="1098" spans="1:17" ht="16.5" x14ac:dyDescent="0.2">
      <c r="A1098" s="31">
        <v>1095</v>
      </c>
      <c r="B1098" s="31">
        <v>8</v>
      </c>
      <c r="C1098" s="31">
        <v>3</v>
      </c>
      <c r="D1098" s="31">
        <v>1</v>
      </c>
      <c r="E1098" s="31">
        <v>3</v>
      </c>
      <c r="F1098" s="31">
        <v>4</v>
      </c>
      <c r="G1098" s="31" t="str">
        <f t="shared" si="34"/>
        <v>摩羯座技能2_1线3号天赋4级</v>
      </c>
      <c r="H1098" s="32">
        <f>INDEX(数值规划!$AH$33:$AK$42,(特技天赋!C1098-1)*2+特技天赋!D1098,特技天赋!E1098)</f>
        <v>59</v>
      </c>
      <c r="I1098" s="32">
        <f>INDEX(数值规划!$N$32:$Y$231,(((C1098-1)*2+(D1098-1))*4+(E1098-1))*5+F1098+1,(INDEX($T$3:$AI$3,B1098)-1)*3+1)</f>
        <v>43</v>
      </c>
      <c r="J1098" s="32">
        <f>INDEX(数值规划!$N$32:$Y$231,(((C1098-1)*2+(D1098-1))*4+(E1098-1))*5+F1098+1,(INDEX($T$3:$AI$3,B1098)-1)*3+2)</f>
        <v>68</v>
      </c>
      <c r="K1098" s="32">
        <f>INDEX(数值规划!$N$32:$Y$231,(((C1098-1)*2+(D1098-1))*4+(E1098-1))*5+F1098+1,(INDEX($T$3:$AI$3,B1098)-1)*3+3)</f>
        <v>17</v>
      </c>
      <c r="L1098" s="32">
        <f t="shared" si="35"/>
        <v>5</v>
      </c>
      <c r="M1098" s="32">
        <f>INDEX(数值规划!$AL$33:$AL$42,(特技天赋!C1098-1)*2+特技天赋!D1098)</f>
        <v>4</v>
      </c>
      <c r="N1098" s="31">
        <v>87</v>
      </c>
      <c r="Q1098" s="32">
        <f>IF(特技天赋!F1098&gt;0,INDEX(数值规划!$F$32:$F$63,(特技天赋!E1098-1)*4+特技天赋!F1098),E1098)</f>
        <v>87</v>
      </c>
    </row>
    <row r="1099" spans="1:17" ht="16.5" x14ac:dyDescent="0.2">
      <c r="A1099" s="31">
        <v>1096</v>
      </c>
      <c r="B1099" s="31">
        <v>8</v>
      </c>
      <c r="C1099" s="31">
        <v>3</v>
      </c>
      <c r="D1099" s="31">
        <v>1</v>
      </c>
      <c r="E1099" s="31">
        <v>4</v>
      </c>
      <c r="F1099" s="31">
        <v>0</v>
      </c>
      <c r="G1099" s="31" t="str">
        <f t="shared" si="34"/>
        <v>摩羯座技能2_1线4号天赋解锁</v>
      </c>
      <c r="H1099" s="32">
        <f>INDEX(数值规划!$AH$33:$AK$42,(特技天赋!C1099-1)*2+特技天赋!D1099,特技天赋!E1099)</f>
        <v>79</v>
      </c>
      <c r="I1099" s="32">
        <f>INDEX(数值规划!$N$32:$Y$231,(((C1099-1)*2+(D1099-1))*4+(E1099-1))*5+F1099+1,(INDEX($T$3:$AI$3,B1099)-1)*3+1)</f>
        <v>30</v>
      </c>
      <c r="J1099" s="32">
        <f>INDEX(数值规划!$N$32:$Y$231,(((C1099-1)*2+(D1099-1))*4+(E1099-1))*5+F1099+1,(INDEX($T$3:$AI$3,B1099)-1)*3+2)</f>
        <v>48</v>
      </c>
      <c r="K1099" s="32">
        <f>INDEX(数值规划!$N$32:$Y$231,(((C1099-1)*2+(D1099-1))*4+(E1099-1))*5+F1099+1,(INDEX($T$3:$AI$3,B1099)-1)*3+3)</f>
        <v>12</v>
      </c>
      <c r="L1099" s="32">
        <f t="shared" si="35"/>
        <v>7</v>
      </c>
      <c r="M1099" s="32">
        <f>INDEX(数值规划!$AL$33:$AL$42,(特技天赋!C1099-1)*2+特技天赋!D1099)</f>
        <v>4</v>
      </c>
      <c r="N1099" s="31">
        <v>4</v>
      </c>
      <c r="Q1099" s="32">
        <f>IF(特技天赋!F1099&gt;0,INDEX(数值规划!$F$32:$F$63,(特技天赋!E1099-1)*4+特技天赋!F1099),E1099)</f>
        <v>4</v>
      </c>
    </row>
    <row r="1100" spans="1:17" ht="16.5" x14ac:dyDescent="0.2">
      <c r="A1100" s="31">
        <v>1097</v>
      </c>
      <c r="B1100" s="31">
        <v>8</v>
      </c>
      <c r="C1100" s="31">
        <v>3</v>
      </c>
      <c r="D1100" s="31">
        <v>1</v>
      </c>
      <c r="E1100" s="31">
        <v>4</v>
      </c>
      <c r="F1100" s="31">
        <v>1</v>
      </c>
      <c r="G1100" s="31" t="str">
        <f t="shared" si="34"/>
        <v>摩羯座技能2_1线4号天赋1级</v>
      </c>
      <c r="H1100" s="32">
        <f>INDEX(数值规划!$AH$33:$AK$42,(特技天赋!C1100-1)*2+特技天赋!D1100,特技天赋!E1100)</f>
        <v>79</v>
      </c>
      <c r="I1100" s="32">
        <f>INDEX(数值规划!$N$32:$Y$231,(((C1100-1)*2+(D1100-1))*4+(E1100-1))*5+F1100+1,(INDEX($T$3:$AI$3,B1100)-1)*3+1)</f>
        <v>35</v>
      </c>
      <c r="J1100" s="32">
        <f>INDEX(数值规划!$N$32:$Y$231,(((C1100-1)*2+(D1100-1))*4+(E1100-1))*5+F1100+1,(INDEX($T$3:$AI$3,B1100)-1)*3+2)</f>
        <v>56</v>
      </c>
      <c r="K1100" s="32">
        <f>INDEX(数值规划!$N$32:$Y$231,(((C1100-1)*2+(D1100-1))*4+(E1100-1))*5+F1100+1,(INDEX($T$3:$AI$3,B1100)-1)*3+3)</f>
        <v>14</v>
      </c>
      <c r="L1100" s="32">
        <f t="shared" si="35"/>
        <v>7</v>
      </c>
      <c r="M1100" s="32">
        <f>INDEX(数值规划!$AL$33:$AL$42,(特技天赋!C1100-1)*2+特技天赋!D1100)</f>
        <v>4</v>
      </c>
      <c r="N1100" s="31">
        <v>29</v>
      </c>
      <c r="Q1100" s="32">
        <f>IF(特技天赋!F1100&gt;0,INDEX(数值规划!$F$32:$F$63,(特技天赋!E1100-1)*4+特技天赋!F1100),E1100)</f>
        <v>29</v>
      </c>
    </row>
    <row r="1101" spans="1:17" ht="16.5" x14ac:dyDescent="0.2">
      <c r="A1101" s="31">
        <v>1098</v>
      </c>
      <c r="B1101" s="31">
        <v>8</v>
      </c>
      <c r="C1101" s="31">
        <v>3</v>
      </c>
      <c r="D1101" s="31">
        <v>1</v>
      </c>
      <c r="E1101" s="31">
        <v>4</v>
      </c>
      <c r="F1101" s="31">
        <v>2</v>
      </c>
      <c r="G1101" s="31" t="str">
        <f t="shared" si="34"/>
        <v>摩羯座技能2_1线4号天赋2级</v>
      </c>
      <c r="H1101" s="32">
        <f>INDEX(数值规划!$AH$33:$AK$42,(特技天赋!C1101-1)*2+特技天赋!D1101,特技天赋!E1101)</f>
        <v>79</v>
      </c>
      <c r="I1101" s="32">
        <f>INDEX(数值规划!$N$32:$Y$231,(((C1101-1)*2+(D1101-1))*4+(E1101-1))*5+F1101+1,(INDEX($T$3:$AI$3,B1101)-1)*3+1)</f>
        <v>40</v>
      </c>
      <c r="J1101" s="32">
        <f>INDEX(数值规划!$N$32:$Y$231,(((C1101-1)*2+(D1101-1))*4+(E1101-1))*5+F1101+1,(INDEX($T$3:$AI$3,B1101)-1)*3+2)</f>
        <v>64</v>
      </c>
      <c r="K1101" s="32">
        <f>INDEX(数值规划!$N$32:$Y$231,(((C1101-1)*2+(D1101-1))*4+(E1101-1))*5+F1101+1,(INDEX($T$3:$AI$3,B1101)-1)*3+3)</f>
        <v>16</v>
      </c>
      <c r="L1101" s="32">
        <f t="shared" si="35"/>
        <v>7</v>
      </c>
      <c r="M1101" s="32">
        <f>INDEX(数值规划!$AL$33:$AL$42,(特技天赋!C1101-1)*2+特技天赋!D1101)</f>
        <v>4</v>
      </c>
      <c r="N1101" s="31">
        <v>43</v>
      </c>
      <c r="Q1101" s="32">
        <f>IF(特技天赋!F1101&gt;0,INDEX(数值规划!$F$32:$F$63,(特技天赋!E1101-1)*4+特技天赋!F1101),E1101)</f>
        <v>43</v>
      </c>
    </row>
    <row r="1102" spans="1:17" ht="16.5" x14ac:dyDescent="0.2">
      <c r="A1102" s="31">
        <v>1099</v>
      </c>
      <c r="B1102" s="31">
        <v>8</v>
      </c>
      <c r="C1102" s="31">
        <v>3</v>
      </c>
      <c r="D1102" s="31">
        <v>1</v>
      </c>
      <c r="E1102" s="31">
        <v>4</v>
      </c>
      <c r="F1102" s="31">
        <v>3</v>
      </c>
      <c r="G1102" s="31" t="str">
        <f t="shared" si="34"/>
        <v>摩羯座技能2_1线4号天赋3级</v>
      </c>
      <c r="H1102" s="32">
        <f>INDEX(数值规划!$AH$33:$AK$42,(特技天赋!C1102-1)*2+特技天赋!D1102,特技天赋!E1102)</f>
        <v>79</v>
      </c>
      <c r="I1102" s="32">
        <f>INDEX(数值规划!$N$32:$Y$231,(((C1102-1)*2+(D1102-1))*4+(E1102-1))*5+F1102+1,(INDEX($T$3:$AI$3,B1102)-1)*3+1)</f>
        <v>45</v>
      </c>
      <c r="J1102" s="32">
        <f>INDEX(数值规划!$N$32:$Y$231,(((C1102-1)*2+(D1102-1))*4+(E1102-1))*5+F1102+1,(INDEX($T$3:$AI$3,B1102)-1)*3+2)</f>
        <v>72</v>
      </c>
      <c r="K1102" s="32">
        <f>INDEX(数值规划!$N$32:$Y$231,(((C1102-1)*2+(D1102-1))*4+(E1102-1))*5+F1102+1,(INDEX($T$3:$AI$3,B1102)-1)*3+3)</f>
        <v>18</v>
      </c>
      <c r="L1102" s="32">
        <f t="shared" si="35"/>
        <v>7</v>
      </c>
      <c r="M1102" s="32">
        <f>INDEX(数值规划!$AL$33:$AL$42,(特技天赋!C1102-1)*2+特技天赋!D1102)</f>
        <v>4</v>
      </c>
      <c r="N1102" s="31">
        <v>58</v>
      </c>
      <c r="Q1102" s="32">
        <f>IF(特技天赋!F1102&gt;0,INDEX(数值规划!$F$32:$F$63,(特技天赋!E1102-1)*4+特技天赋!F1102),E1102)</f>
        <v>58</v>
      </c>
    </row>
    <row r="1103" spans="1:17" ht="16.5" x14ac:dyDescent="0.2">
      <c r="A1103" s="31">
        <v>1100</v>
      </c>
      <c r="B1103" s="31">
        <v>8</v>
      </c>
      <c r="C1103" s="31">
        <v>3</v>
      </c>
      <c r="D1103" s="31">
        <v>1</v>
      </c>
      <c r="E1103" s="31">
        <v>4</v>
      </c>
      <c r="F1103" s="31">
        <v>4</v>
      </c>
      <c r="G1103" s="31" t="str">
        <f t="shared" si="34"/>
        <v>摩羯座技能2_1线4号天赋4级</v>
      </c>
      <c r="H1103" s="32">
        <f>INDEX(数值规划!$AH$33:$AK$42,(特技天赋!C1103-1)*2+特技天赋!D1103,特技天赋!E1103)</f>
        <v>79</v>
      </c>
      <c r="I1103" s="32">
        <f>INDEX(数值规划!$N$32:$Y$231,(((C1103-1)*2+(D1103-1))*4+(E1103-1))*5+F1103+1,(INDEX($T$3:$AI$3,B1103)-1)*3+1)</f>
        <v>50</v>
      </c>
      <c r="J1103" s="32">
        <f>INDEX(数值规划!$N$32:$Y$231,(((C1103-1)*2+(D1103-1))*4+(E1103-1))*5+F1103+1,(INDEX($T$3:$AI$3,B1103)-1)*3+2)</f>
        <v>80</v>
      </c>
      <c r="K1103" s="32">
        <f>INDEX(数值规划!$N$32:$Y$231,(((C1103-1)*2+(D1103-1))*4+(E1103-1))*5+F1103+1,(INDEX($T$3:$AI$3,B1103)-1)*3+3)</f>
        <v>20</v>
      </c>
      <c r="L1103" s="32">
        <f t="shared" si="35"/>
        <v>7</v>
      </c>
      <c r="M1103" s="32">
        <f>INDEX(数值规划!$AL$33:$AL$42,(特技天赋!C1103-1)*2+特技天赋!D1103)</f>
        <v>4</v>
      </c>
      <c r="N1103" s="31">
        <v>87</v>
      </c>
      <c r="Q1103" s="32">
        <f>IF(特技天赋!F1103&gt;0,INDEX(数值规划!$F$32:$F$63,(特技天赋!E1103-1)*4+特技天赋!F1103),E1103)</f>
        <v>87</v>
      </c>
    </row>
    <row r="1104" spans="1:17" ht="16.5" x14ac:dyDescent="0.2">
      <c r="A1104" s="31">
        <v>1101</v>
      </c>
      <c r="B1104" s="31">
        <v>8</v>
      </c>
      <c r="C1104" s="31">
        <v>3</v>
      </c>
      <c r="D1104" s="31">
        <v>2</v>
      </c>
      <c r="E1104" s="31">
        <v>1</v>
      </c>
      <c r="F1104" s="31">
        <v>0</v>
      </c>
      <c r="G1104" s="31" t="str">
        <f t="shared" si="34"/>
        <v>摩羯座技能2_2线1号天赋解锁</v>
      </c>
      <c r="H1104" s="32">
        <f>INDEX(数值规划!$AH$33:$AK$42,(特技天赋!C1104-1)*2+特技天赋!D1104,特技天赋!E1104)</f>
        <v>29</v>
      </c>
      <c r="I1104" s="32">
        <f>INDEX(数值规划!$N$32:$Y$231,(((C1104-1)*2+(D1104-1))*4+(E1104-1))*5+F1104+1,(INDEX($T$3:$AI$3,B1104)-1)*3+1)</f>
        <v>10</v>
      </c>
      <c r="J1104" s="32">
        <f>INDEX(数值规划!$N$32:$Y$231,(((C1104-1)*2+(D1104-1))*4+(E1104-1))*5+F1104+1,(INDEX($T$3:$AI$3,B1104)-1)*3+2)</f>
        <v>0</v>
      </c>
      <c r="K1104" s="32">
        <f>INDEX(数值规划!$N$32:$Y$231,(((C1104-1)*2+(D1104-1))*4+(E1104-1))*5+F1104+1,(INDEX($T$3:$AI$3,B1104)-1)*3+3)</f>
        <v>20</v>
      </c>
      <c r="L1104" s="32">
        <f t="shared" si="35"/>
        <v>2</v>
      </c>
      <c r="M1104" s="32">
        <f>INDEX(数值规划!$AL$33:$AL$42,(特技天赋!C1104-1)*2+特技天赋!D1104)</f>
        <v>5</v>
      </c>
      <c r="N1104" s="31">
        <v>1</v>
      </c>
      <c r="Q1104" s="32">
        <f>IF(特技天赋!F1104&gt;0,INDEX(数值规划!$F$32:$F$63,(特技天赋!E1104-1)*4+特技天赋!F1104),E1104)</f>
        <v>1</v>
      </c>
    </row>
    <row r="1105" spans="1:17" ht="16.5" x14ac:dyDescent="0.2">
      <c r="A1105" s="31">
        <v>1102</v>
      </c>
      <c r="B1105" s="31">
        <v>8</v>
      </c>
      <c r="C1105" s="31">
        <v>3</v>
      </c>
      <c r="D1105" s="31">
        <v>2</v>
      </c>
      <c r="E1105" s="31">
        <v>1</v>
      </c>
      <c r="F1105" s="31">
        <v>1</v>
      </c>
      <c r="G1105" s="31" t="str">
        <f t="shared" si="34"/>
        <v>摩羯座技能2_2线1号天赋1级</v>
      </c>
      <c r="H1105" s="32">
        <f>INDEX(数值规划!$AH$33:$AK$42,(特技天赋!C1105-1)*2+特技天赋!D1105,特技天赋!E1105)</f>
        <v>29</v>
      </c>
      <c r="I1105" s="32">
        <f>INDEX(数值规划!$N$32:$Y$231,(((C1105-1)*2+(D1105-1))*4+(E1105-1))*5+F1105+1,(INDEX($T$3:$AI$3,B1105)-1)*3+1)</f>
        <v>15</v>
      </c>
      <c r="J1105" s="32">
        <f>INDEX(数值规划!$N$32:$Y$231,(((C1105-1)*2+(D1105-1))*4+(E1105-1))*5+F1105+1,(INDEX($T$3:$AI$3,B1105)-1)*3+2)</f>
        <v>0</v>
      </c>
      <c r="K1105" s="32">
        <f>INDEX(数值规划!$N$32:$Y$231,(((C1105-1)*2+(D1105-1))*4+(E1105-1))*5+F1105+1,(INDEX($T$3:$AI$3,B1105)-1)*3+3)</f>
        <v>30</v>
      </c>
      <c r="L1105" s="32">
        <f t="shared" si="35"/>
        <v>2</v>
      </c>
      <c r="M1105" s="32">
        <f>INDEX(数值规划!$AL$33:$AL$42,(特技天赋!C1105-1)*2+特技天赋!D1105)</f>
        <v>5</v>
      </c>
      <c r="N1105" s="31">
        <v>19</v>
      </c>
      <c r="Q1105" s="32">
        <f>IF(特技天赋!F1105&gt;0,INDEX(数值规划!$F$32:$F$63,(特技天赋!E1105-1)*4+特技天赋!F1105),E1105)</f>
        <v>19</v>
      </c>
    </row>
    <row r="1106" spans="1:17" ht="16.5" x14ac:dyDescent="0.2">
      <c r="A1106" s="31">
        <v>1103</v>
      </c>
      <c r="B1106" s="31">
        <v>8</v>
      </c>
      <c r="C1106" s="31">
        <v>3</v>
      </c>
      <c r="D1106" s="31">
        <v>2</v>
      </c>
      <c r="E1106" s="31">
        <v>1</v>
      </c>
      <c r="F1106" s="31">
        <v>2</v>
      </c>
      <c r="G1106" s="31" t="str">
        <f t="shared" si="34"/>
        <v>摩羯座技能2_2线1号天赋2级</v>
      </c>
      <c r="H1106" s="32">
        <f>INDEX(数值规划!$AH$33:$AK$42,(特技天赋!C1106-1)*2+特技天赋!D1106,特技天赋!E1106)</f>
        <v>29</v>
      </c>
      <c r="I1106" s="32">
        <f>INDEX(数值规划!$N$32:$Y$231,(((C1106-1)*2+(D1106-1))*4+(E1106-1))*5+F1106+1,(INDEX($T$3:$AI$3,B1106)-1)*3+1)</f>
        <v>20</v>
      </c>
      <c r="J1106" s="32">
        <f>INDEX(数值规划!$N$32:$Y$231,(((C1106-1)*2+(D1106-1))*4+(E1106-1))*5+F1106+1,(INDEX($T$3:$AI$3,B1106)-1)*3+2)</f>
        <v>0</v>
      </c>
      <c r="K1106" s="32">
        <f>INDEX(数值规划!$N$32:$Y$231,(((C1106-1)*2+(D1106-1))*4+(E1106-1))*5+F1106+1,(INDEX($T$3:$AI$3,B1106)-1)*3+3)</f>
        <v>40</v>
      </c>
      <c r="L1106" s="32">
        <f t="shared" si="35"/>
        <v>2</v>
      </c>
      <c r="M1106" s="32">
        <f>INDEX(数值规划!$AL$33:$AL$42,(特技天赋!C1106-1)*2+特技天赋!D1106)</f>
        <v>5</v>
      </c>
      <c r="N1106" s="31">
        <v>29</v>
      </c>
      <c r="Q1106" s="32">
        <f>IF(特技天赋!F1106&gt;0,INDEX(数值规划!$F$32:$F$63,(特技天赋!E1106-1)*4+特技天赋!F1106),E1106)</f>
        <v>29</v>
      </c>
    </row>
    <row r="1107" spans="1:17" ht="16.5" x14ac:dyDescent="0.2">
      <c r="A1107" s="31">
        <v>1104</v>
      </c>
      <c r="B1107" s="31">
        <v>8</v>
      </c>
      <c r="C1107" s="31">
        <v>3</v>
      </c>
      <c r="D1107" s="31">
        <v>2</v>
      </c>
      <c r="E1107" s="31">
        <v>1</v>
      </c>
      <c r="F1107" s="31">
        <v>3</v>
      </c>
      <c r="G1107" s="31" t="str">
        <f t="shared" si="34"/>
        <v>摩羯座技能2_2线1号天赋3级</v>
      </c>
      <c r="H1107" s="32">
        <f>INDEX(数值规划!$AH$33:$AK$42,(特技天赋!C1107-1)*2+特技天赋!D1107,特技天赋!E1107)</f>
        <v>29</v>
      </c>
      <c r="I1107" s="32">
        <f>INDEX(数值规划!$N$32:$Y$231,(((C1107-1)*2+(D1107-1))*4+(E1107-1))*5+F1107+1,(INDEX($T$3:$AI$3,B1107)-1)*3+1)</f>
        <v>25</v>
      </c>
      <c r="J1107" s="32">
        <f>INDEX(数值规划!$N$32:$Y$231,(((C1107-1)*2+(D1107-1))*4+(E1107-1))*5+F1107+1,(INDEX($T$3:$AI$3,B1107)-1)*3+2)</f>
        <v>0</v>
      </c>
      <c r="K1107" s="32">
        <f>INDEX(数值规划!$N$32:$Y$231,(((C1107-1)*2+(D1107-1))*4+(E1107-1))*5+F1107+1,(INDEX($T$3:$AI$3,B1107)-1)*3+3)</f>
        <v>50</v>
      </c>
      <c r="L1107" s="32">
        <f t="shared" si="35"/>
        <v>2</v>
      </c>
      <c r="M1107" s="32">
        <f>INDEX(数值规划!$AL$33:$AL$42,(特技天赋!C1107-1)*2+特技天赋!D1107)</f>
        <v>5</v>
      </c>
      <c r="N1107" s="31">
        <v>38</v>
      </c>
      <c r="Q1107" s="32">
        <f>IF(特技天赋!F1107&gt;0,INDEX(数值规划!$F$32:$F$63,(特技天赋!E1107-1)*4+特技天赋!F1107),E1107)</f>
        <v>38</v>
      </c>
    </row>
    <row r="1108" spans="1:17" ht="16.5" x14ac:dyDescent="0.2">
      <c r="A1108" s="31">
        <v>1105</v>
      </c>
      <c r="B1108" s="31">
        <v>8</v>
      </c>
      <c r="C1108" s="31">
        <v>3</v>
      </c>
      <c r="D1108" s="31">
        <v>2</v>
      </c>
      <c r="E1108" s="31">
        <v>1</v>
      </c>
      <c r="F1108" s="31">
        <v>4</v>
      </c>
      <c r="G1108" s="31" t="str">
        <f t="shared" si="34"/>
        <v>摩羯座技能2_2线1号天赋4级</v>
      </c>
      <c r="H1108" s="32">
        <f>INDEX(数值规划!$AH$33:$AK$42,(特技天赋!C1108-1)*2+特技天赋!D1108,特技天赋!E1108)</f>
        <v>29</v>
      </c>
      <c r="I1108" s="32">
        <f>INDEX(数值规划!$N$32:$Y$231,(((C1108-1)*2+(D1108-1))*4+(E1108-1))*5+F1108+1,(INDEX($T$3:$AI$3,B1108)-1)*3+1)</f>
        <v>30</v>
      </c>
      <c r="J1108" s="32">
        <f>INDEX(数值规划!$N$32:$Y$231,(((C1108-1)*2+(D1108-1))*4+(E1108-1))*5+F1108+1,(INDEX($T$3:$AI$3,B1108)-1)*3+2)</f>
        <v>0</v>
      </c>
      <c r="K1108" s="32">
        <f>INDEX(数值规划!$N$32:$Y$231,(((C1108-1)*2+(D1108-1))*4+(E1108-1))*5+F1108+1,(INDEX($T$3:$AI$3,B1108)-1)*3+3)</f>
        <v>60</v>
      </c>
      <c r="L1108" s="32">
        <f t="shared" si="35"/>
        <v>2</v>
      </c>
      <c r="M1108" s="32">
        <f>INDEX(数值规划!$AL$33:$AL$42,(特技天赋!C1108-1)*2+特技天赋!D1108)</f>
        <v>5</v>
      </c>
      <c r="N1108" s="31">
        <v>58</v>
      </c>
      <c r="Q1108" s="32">
        <f>IF(特技天赋!F1108&gt;0,INDEX(数值规划!$F$32:$F$63,(特技天赋!E1108-1)*4+特技天赋!F1108),E1108)</f>
        <v>58</v>
      </c>
    </row>
    <row r="1109" spans="1:17" ht="16.5" x14ac:dyDescent="0.2">
      <c r="A1109" s="31">
        <v>1106</v>
      </c>
      <c r="B1109" s="31">
        <v>8</v>
      </c>
      <c r="C1109" s="31">
        <v>3</v>
      </c>
      <c r="D1109" s="31">
        <v>2</v>
      </c>
      <c r="E1109" s="31">
        <v>2</v>
      </c>
      <c r="F1109" s="31">
        <v>0</v>
      </c>
      <c r="G1109" s="31" t="str">
        <f t="shared" si="34"/>
        <v>摩羯座技能2_2线2号天赋解锁</v>
      </c>
      <c r="H1109" s="32">
        <f>INDEX(数值规划!$AH$33:$AK$42,(特技天赋!C1109-1)*2+特技天赋!D1109,特技天赋!E1109)</f>
        <v>49</v>
      </c>
      <c r="I1109" s="32">
        <f>INDEX(数值规划!$N$32:$Y$231,(((C1109-1)*2+(D1109-1))*4+(E1109-1))*5+F1109+1,(INDEX($T$3:$AI$3,B1109)-1)*3+1)</f>
        <v>15</v>
      </c>
      <c r="J1109" s="32">
        <f>INDEX(数值规划!$N$32:$Y$231,(((C1109-1)*2+(D1109-1))*4+(E1109-1))*5+F1109+1,(INDEX($T$3:$AI$3,B1109)-1)*3+2)</f>
        <v>0</v>
      </c>
      <c r="K1109" s="32">
        <f>INDEX(数值规划!$N$32:$Y$231,(((C1109-1)*2+(D1109-1))*4+(E1109-1))*5+F1109+1,(INDEX($T$3:$AI$3,B1109)-1)*3+3)</f>
        <v>30</v>
      </c>
      <c r="L1109" s="32">
        <f t="shared" si="35"/>
        <v>4</v>
      </c>
      <c r="M1109" s="32">
        <f>INDEX(数值规划!$AL$33:$AL$42,(特技天赋!C1109-1)*2+特技天赋!D1109)</f>
        <v>5</v>
      </c>
      <c r="N1109" s="31">
        <v>2</v>
      </c>
      <c r="Q1109" s="32">
        <f>IF(特技天赋!F1109&gt;0,INDEX(数值规划!$F$32:$F$63,(特技天赋!E1109-1)*4+特技天赋!F1109),E1109)</f>
        <v>2</v>
      </c>
    </row>
    <row r="1110" spans="1:17" ht="16.5" x14ac:dyDescent="0.2">
      <c r="A1110" s="31">
        <v>1107</v>
      </c>
      <c r="B1110" s="31">
        <v>8</v>
      </c>
      <c r="C1110" s="31">
        <v>3</v>
      </c>
      <c r="D1110" s="31">
        <v>2</v>
      </c>
      <c r="E1110" s="31">
        <v>2</v>
      </c>
      <c r="F1110" s="31">
        <v>1</v>
      </c>
      <c r="G1110" s="31" t="str">
        <f t="shared" si="34"/>
        <v>摩羯座技能2_2线2号天赋1级</v>
      </c>
      <c r="H1110" s="32">
        <f>INDEX(数值规划!$AH$33:$AK$42,(特技天赋!C1110-1)*2+特技天赋!D1110,特技天赋!E1110)</f>
        <v>49</v>
      </c>
      <c r="I1110" s="32">
        <f>INDEX(数值规划!$N$32:$Y$231,(((C1110-1)*2+(D1110-1))*4+(E1110-1))*5+F1110+1,(INDEX($T$3:$AI$3,B1110)-1)*3+1)</f>
        <v>20</v>
      </c>
      <c r="J1110" s="32">
        <f>INDEX(数值规划!$N$32:$Y$231,(((C1110-1)*2+(D1110-1))*4+(E1110-1))*5+F1110+1,(INDEX($T$3:$AI$3,B1110)-1)*3+2)</f>
        <v>0</v>
      </c>
      <c r="K1110" s="32">
        <f>INDEX(数值规划!$N$32:$Y$231,(((C1110-1)*2+(D1110-1))*4+(E1110-1))*5+F1110+1,(INDEX($T$3:$AI$3,B1110)-1)*3+3)</f>
        <v>40</v>
      </c>
      <c r="L1110" s="32">
        <f t="shared" si="35"/>
        <v>4</v>
      </c>
      <c r="M1110" s="32">
        <f>INDEX(数值规划!$AL$33:$AL$42,(特技天赋!C1110-1)*2+特技天赋!D1110)</f>
        <v>5</v>
      </c>
      <c r="N1110" s="31">
        <v>24</v>
      </c>
      <c r="Q1110" s="32">
        <f>IF(特技天赋!F1110&gt;0,INDEX(数值规划!$F$32:$F$63,(特技天赋!E1110-1)*4+特技天赋!F1110),E1110)</f>
        <v>24</v>
      </c>
    </row>
    <row r="1111" spans="1:17" ht="16.5" x14ac:dyDescent="0.2">
      <c r="A1111" s="31">
        <v>1108</v>
      </c>
      <c r="B1111" s="31">
        <v>8</v>
      </c>
      <c r="C1111" s="31">
        <v>3</v>
      </c>
      <c r="D1111" s="31">
        <v>2</v>
      </c>
      <c r="E1111" s="31">
        <v>2</v>
      </c>
      <c r="F1111" s="31">
        <v>2</v>
      </c>
      <c r="G1111" s="31" t="str">
        <f t="shared" si="34"/>
        <v>摩羯座技能2_2线2号天赋2级</v>
      </c>
      <c r="H1111" s="32">
        <f>INDEX(数值规划!$AH$33:$AK$42,(特技天赋!C1111-1)*2+特技天赋!D1111,特技天赋!E1111)</f>
        <v>49</v>
      </c>
      <c r="I1111" s="32">
        <f>INDEX(数值规划!$N$32:$Y$231,(((C1111-1)*2+(D1111-1))*4+(E1111-1))*5+F1111+1,(INDEX($T$3:$AI$3,B1111)-1)*3+1)</f>
        <v>25</v>
      </c>
      <c r="J1111" s="32">
        <f>INDEX(数值规划!$N$32:$Y$231,(((C1111-1)*2+(D1111-1))*4+(E1111-1))*5+F1111+1,(INDEX($T$3:$AI$3,B1111)-1)*3+2)</f>
        <v>0</v>
      </c>
      <c r="K1111" s="32">
        <f>INDEX(数值规划!$N$32:$Y$231,(((C1111-1)*2+(D1111-1))*4+(E1111-1))*5+F1111+1,(INDEX($T$3:$AI$3,B1111)-1)*3+3)</f>
        <v>50</v>
      </c>
      <c r="L1111" s="32">
        <f t="shared" si="35"/>
        <v>4</v>
      </c>
      <c r="M1111" s="32">
        <f>INDEX(数值规划!$AL$33:$AL$42,(特技天赋!C1111-1)*2+特技天赋!D1111)</f>
        <v>5</v>
      </c>
      <c r="N1111" s="31">
        <v>36</v>
      </c>
      <c r="Q1111" s="32">
        <f>IF(特技天赋!F1111&gt;0,INDEX(数值规划!$F$32:$F$63,(特技天赋!E1111-1)*4+特技天赋!F1111),E1111)</f>
        <v>36</v>
      </c>
    </row>
    <row r="1112" spans="1:17" ht="16.5" x14ac:dyDescent="0.2">
      <c r="A1112" s="31">
        <v>1109</v>
      </c>
      <c r="B1112" s="31">
        <v>8</v>
      </c>
      <c r="C1112" s="31">
        <v>3</v>
      </c>
      <c r="D1112" s="31">
        <v>2</v>
      </c>
      <c r="E1112" s="31">
        <v>2</v>
      </c>
      <c r="F1112" s="31">
        <v>3</v>
      </c>
      <c r="G1112" s="31" t="str">
        <f t="shared" si="34"/>
        <v>摩羯座技能2_2线2号天赋3级</v>
      </c>
      <c r="H1112" s="32">
        <f>INDEX(数值规划!$AH$33:$AK$42,(特技天赋!C1112-1)*2+特技天赋!D1112,特技天赋!E1112)</f>
        <v>49</v>
      </c>
      <c r="I1112" s="32">
        <f>INDEX(数值规划!$N$32:$Y$231,(((C1112-1)*2+(D1112-1))*4+(E1112-1))*5+F1112+1,(INDEX($T$3:$AI$3,B1112)-1)*3+1)</f>
        <v>30</v>
      </c>
      <c r="J1112" s="32">
        <f>INDEX(数值规划!$N$32:$Y$231,(((C1112-1)*2+(D1112-1))*4+(E1112-1))*5+F1112+1,(INDEX($T$3:$AI$3,B1112)-1)*3+2)</f>
        <v>0</v>
      </c>
      <c r="K1112" s="32">
        <f>INDEX(数值规划!$N$32:$Y$231,(((C1112-1)*2+(D1112-1))*4+(E1112-1))*5+F1112+1,(INDEX($T$3:$AI$3,B1112)-1)*3+3)</f>
        <v>60</v>
      </c>
      <c r="L1112" s="32">
        <f t="shared" si="35"/>
        <v>4</v>
      </c>
      <c r="M1112" s="32">
        <f>INDEX(数值规划!$AL$33:$AL$42,(特技天赋!C1112-1)*2+特技天赋!D1112)</f>
        <v>5</v>
      </c>
      <c r="N1112" s="31">
        <v>48</v>
      </c>
      <c r="Q1112" s="32">
        <f>IF(特技天赋!F1112&gt;0,INDEX(数值规划!$F$32:$F$63,(特技天赋!E1112-1)*4+特技天赋!F1112),E1112)</f>
        <v>48</v>
      </c>
    </row>
    <row r="1113" spans="1:17" ht="16.5" x14ac:dyDescent="0.2">
      <c r="A1113" s="31">
        <v>1110</v>
      </c>
      <c r="B1113" s="31">
        <v>8</v>
      </c>
      <c r="C1113" s="31">
        <v>3</v>
      </c>
      <c r="D1113" s="31">
        <v>2</v>
      </c>
      <c r="E1113" s="31">
        <v>2</v>
      </c>
      <c r="F1113" s="31">
        <v>4</v>
      </c>
      <c r="G1113" s="31" t="str">
        <f t="shared" si="34"/>
        <v>摩羯座技能2_2线2号天赋4级</v>
      </c>
      <c r="H1113" s="32">
        <f>INDEX(数值规划!$AH$33:$AK$42,(特技天赋!C1113-1)*2+特技天赋!D1113,特技天赋!E1113)</f>
        <v>49</v>
      </c>
      <c r="I1113" s="32">
        <f>INDEX(数值规划!$N$32:$Y$231,(((C1113-1)*2+(D1113-1))*4+(E1113-1))*5+F1113+1,(INDEX($T$3:$AI$3,B1113)-1)*3+1)</f>
        <v>35</v>
      </c>
      <c r="J1113" s="32">
        <f>INDEX(数值规划!$N$32:$Y$231,(((C1113-1)*2+(D1113-1))*4+(E1113-1))*5+F1113+1,(INDEX($T$3:$AI$3,B1113)-1)*3+2)</f>
        <v>0</v>
      </c>
      <c r="K1113" s="32">
        <f>INDEX(数值规划!$N$32:$Y$231,(((C1113-1)*2+(D1113-1))*4+(E1113-1))*5+F1113+1,(INDEX($T$3:$AI$3,B1113)-1)*3+3)</f>
        <v>70</v>
      </c>
      <c r="L1113" s="32">
        <f t="shared" si="35"/>
        <v>4</v>
      </c>
      <c r="M1113" s="32">
        <f>INDEX(数值规划!$AL$33:$AL$42,(特技天赋!C1113-1)*2+特技天赋!D1113)</f>
        <v>5</v>
      </c>
      <c r="N1113" s="31">
        <v>72</v>
      </c>
      <c r="Q1113" s="32">
        <f>IF(特技天赋!F1113&gt;0,INDEX(数值规划!$F$32:$F$63,(特技天赋!E1113-1)*4+特技天赋!F1113),E1113)</f>
        <v>72</v>
      </c>
    </row>
    <row r="1114" spans="1:17" ht="16.5" x14ac:dyDescent="0.2">
      <c r="A1114" s="31">
        <v>1111</v>
      </c>
      <c r="B1114" s="31">
        <v>8</v>
      </c>
      <c r="C1114" s="31">
        <v>3</v>
      </c>
      <c r="D1114" s="31">
        <v>2</v>
      </c>
      <c r="E1114" s="31">
        <v>3</v>
      </c>
      <c r="F1114" s="31">
        <v>0</v>
      </c>
      <c r="G1114" s="31" t="str">
        <f t="shared" si="34"/>
        <v>摩羯座技能2_2线3号天赋解锁</v>
      </c>
      <c r="H1114" s="32">
        <f>INDEX(数值规划!$AH$33:$AK$42,(特技天赋!C1114-1)*2+特技天赋!D1114,特技天赋!E1114)</f>
        <v>69</v>
      </c>
      <c r="I1114" s="32">
        <f>INDEX(数值规划!$N$32:$Y$231,(((C1114-1)*2+(D1114-1))*4+(E1114-1))*5+F1114+1,(INDEX($T$3:$AI$3,B1114)-1)*3+1)</f>
        <v>23</v>
      </c>
      <c r="J1114" s="32">
        <f>INDEX(数值规划!$N$32:$Y$231,(((C1114-1)*2+(D1114-1))*4+(E1114-1))*5+F1114+1,(INDEX($T$3:$AI$3,B1114)-1)*3+2)</f>
        <v>0</v>
      </c>
      <c r="K1114" s="32">
        <f>INDEX(数值规划!$N$32:$Y$231,(((C1114-1)*2+(D1114-1))*4+(E1114-1))*5+F1114+1,(INDEX($T$3:$AI$3,B1114)-1)*3+3)</f>
        <v>45</v>
      </c>
      <c r="L1114" s="32">
        <f t="shared" si="35"/>
        <v>6</v>
      </c>
      <c r="M1114" s="32">
        <f>INDEX(数值规划!$AL$33:$AL$42,(特技天赋!C1114-1)*2+特技天赋!D1114)</f>
        <v>5</v>
      </c>
      <c r="N1114" s="31">
        <v>3</v>
      </c>
      <c r="Q1114" s="32">
        <f>IF(特技天赋!F1114&gt;0,INDEX(数值规划!$F$32:$F$63,(特技天赋!E1114-1)*4+特技天赋!F1114),E1114)</f>
        <v>3</v>
      </c>
    </row>
    <row r="1115" spans="1:17" ht="16.5" x14ac:dyDescent="0.2">
      <c r="A1115" s="31">
        <v>1112</v>
      </c>
      <c r="B1115" s="31">
        <v>8</v>
      </c>
      <c r="C1115" s="31">
        <v>3</v>
      </c>
      <c r="D1115" s="31">
        <v>2</v>
      </c>
      <c r="E1115" s="31">
        <v>3</v>
      </c>
      <c r="F1115" s="31">
        <v>1</v>
      </c>
      <c r="G1115" s="31" t="str">
        <f t="shared" si="34"/>
        <v>摩羯座技能2_2线3号天赋1级</v>
      </c>
      <c r="H1115" s="32">
        <f>INDEX(数值规划!$AH$33:$AK$42,(特技天赋!C1115-1)*2+特技天赋!D1115,特技天赋!E1115)</f>
        <v>69</v>
      </c>
      <c r="I1115" s="32">
        <f>INDEX(数值规划!$N$32:$Y$231,(((C1115-1)*2+(D1115-1))*4+(E1115-1))*5+F1115+1,(INDEX($T$3:$AI$3,B1115)-1)*3+1)</f>
        <v>28</v>
      </c>
      <c r="J1115" s="32">
        <f>INDEX(数值规划!$N$32:$Y$231,(((C1115-1)*2+(D1115-1))*4+(E1115-1))*5+F1115+1,(INDEX($T$3:$AI$3,B1115)-1)*3+2)</f>
        <v>0</v>
      </c>
      <c r="K1115" s="32">
        <f>INDEX(数值规划!$N$32:$Y$231,(((C1115-1)*2+(D1115-1))*4+(E1115-1))*5+F1115+1,(INDEX($T$3:$AI$3,B1115)-1)*3+3)</f>
        <v>55</v>
      </c>
      <c r="L1115" s="32">
        <f t="shared" si="35"/>
        <v>6</v>
      </c>
      <c r="M1115" s="32">
        <f>INDEX(数值规划!$AL$33:$AL$42,(特技天赋!C1115-1)*2+特技天赋!D1115)</f>
        <v>5</v>
      </c>
      <c r="N1115" s="31">
        <v>29</v>
      </c>
      <c r="Q1115" s="32">
        <f>IF(特技天赋!F1115&gt;0,INDEX(数值规划!$F$32:$F$63,(特技天赋!E1115-1)*4+特技天赋!F1115),E1115)</f>
        <v>29</v>
      </c>
    </row>
    <row r="1116" spans="1:17" ht="16.5" x14ac:dyDescent="0.2">
      <c r="A1116" s="31">
        <v>1113</v>
      </c>
      <c r="B1116" s="31">
        <v>8</v>
      </c>
      <c r="C1116" s="31">
        <v>3</v>
      </c>
      <c r="D1116" s="31">
        <v>2</v>
      </c>
      <c r="E1116" s="31">
        <v>3</v>
      </c>
      <c r="F1116" s="31">
        <v>2</v>
      </c>
      <c r="G1116" s="31" t="str">
        <f t="shared" si="34"/>
        <v>摩羯座技能2_2线3号天赋2级</v>
      </c>
      <c r="H1116" s="32">
        <f>INDEX(数值规划!$AH$33:$AK$42,(特技天赋!C1116-1)*2+特技天赋!D1116,特技天赋!E1116)</f>
        <v>69</v>
      </c>
      <c r="I1116" s="32">
        <f>INDEX(数值规划!$N$32:$Y$231,(((C1116-1)*2+(D1116-1))*4+(E1116-1))*5+F1116+1,(INDEX($T$3:$AI$3,B1116)-1)*3+1)</f>
        <v>33</v>
      </c>
      <c r="J1116" s="32">
        <f>INDEX(数值规划!$N$32:$Y$231,(((C1116-1)*2+(D1116-1))*4+(E1116-1))*5+F1116+1,(INDEX($T$3:$AI$3,B1116)-1)*3+2)</f>
        <v>0</v>
      </c>
      <c r="K1116" s="32">
        <f>INDEX(数值规划!$N$32:$Y$231,(((C1116-1)*2+(D1116-1))*4+(E1116-1))*5+F1116+1,(INDEX($T$3:$AI$3,B1116)-1)*3+3)</f>
        <v>65</v>
      </c>
      <c r="L1116" s="32">
        <f t="shared" si="35"/>
        <v>6</v>
      </c>
      <c r="M1116" s="32">
        <f>INDEX(数值规划!$AL$33:$AL$42,(特技天赋!C1116-1)*2+特技天赋!D1116)</f>
        <v>5</v>
      </c>
      <c r="N1116" s="31">
        <v>43</v>
      </c>
      <c r="Q1116" s="32">
        <f>IF(特技天赋!F1116&gt;0,INDEX(数值规划!$F$32:$F$63,(特技天赋!E1116-1)*4+特技天赋!F1116),E1116)</f>
        <v>43</v>
      </c>
    </row>
    <row r="1117" spans="1:17" ht="16.5" x14ac:dyDescent="0.2">
      <c r="A1117" s="31">
        <v>1114</v>
      </c>
      <c r="B1117" s="31">
        <v>8</v>
      </c>
      <c r="C1117" s="31">
        <v>3</v>
      </c>
      <c r="D1117" s="31">
        <v>2</v>
      </c>
      <c r="E1117" s="31">
        <v>3</v>
      </c>
      <c r="F1117" s="31">
        <v>3</v>
      </c>
      <c r="G1117" s="31" t="str">
        <f t="shared" si="34"/>
        <v>摩羯座技能2_2线3号天赋3级</v>
      </c>
      <c r="H1117" s="32">
        <f>INDEX(数值规划!$AH$33:$AK$42,(特技天赋!C1117-1)*2+特技天赋!D1117,特技天赋!E1117)</f>
        <v>69</v>
      </c>
      <c r="I1117" s="32">
        <f>INDEX(数值规划!$N$32:$Y$231,(((C1117-1)*2+(D1117-1))*4+(E1117-1))*5+F1117+1,(INDEX($T$3:$AI$3,B1117)-1)*3+1)</f>
        <v>38</v>
      </c>
      <c r="J1117" s="32">
        <f>INDEX(数值规划!$N$32:$Y$231,(((C1117-1)*2+(D1117-1))*4+(E1117-1))*5+F1117+1,(INDEX($T$3:$AI$3,B1117)-1)*3+2)</f>
        <v>0</v>
      </c>
      <c r="K1117" s="32">
        <f>INDEX(数值规划!$N$32:$Y$231,(((C1117-1)*2+(D1117-1))*4+(E1117-1))*5+F1117+1,(INDEX($T$3:$AI$3,B1117)-1)*3+3)</f>
        <v>75</v>
      </c>
      <c r="L1117" s="32">
        <f t="shared" si="35"/>
        <v>6</v>
      </c>
      <c r="M1117" s="32">
        <f>INDEX(数值规划!$AL$33:$AL$42,(特技天赋!C1117-1)*2+特技天赋!D1117)</f>
        <v>5</v>
      </c>
      <c r="N1117" s="31">
        <v>58</v>
      </c>
      <c r="Q1117" s="32">
        <f>IF(特技天赋!F1117&gt;0,INDEX(数值规划!$F$32:$F$63,(特技天赋!E1117-1)*4+特技天赋!F1117),E1117)</f>
        <v>58</v>
      </c>
    </row>
    <row r="1118" spans="1:17" ht="16.5" x14ac:dyDescent="0.2">
      <c r="A1118" s="31">
        <v>1115</v>
      </c>
      <c r="B1118" s="31">
        <v>8</v>
      </c>
      <c r="C1118" s="31">
        <v>3</v>
      </c>
      <c r="D1118" s="31">
        <v>2</v>
      </c>
      <c r="E1118" s="31">
        <v>3</v>
      </c>
      <c r="F1118" s="31">
        <v>4</v>
      </c>
      <c r="G1118" s="31" t="str">
        <f t="shared" si="34"/>
        <v>摩羯座技能2_2线3号天赋4级</v>
      </c>
      <c r="H1118" s="32">
        <f>INDEX(数值规划!$AH$33:$AK$42,(特技天赋!C1118-1)*2+特技天赋!D1118,特技天赋!E1118)</f>
        <v>69</v>
      </c>
      <c r="I1118" s="32">
        <f>INDEX(数值规划!$N$32:$Y$231,(((C1118-1)*2+(D1118-1))*4+(E1118-1))*5+F1118+1,(INDEX($T$3:$AI$3,B1118)-1)*3+1)</f>
        <v>43</v>
      </c>
      <c r="J1118" s="32">
        <f>INDEX(数值规划!$N$32:$Y$231,(((C1118-1)*2+(D1118-1))*4+(E1118-1))*5+F1118+1,(INDEX($T$3:$AI$3,B1118)-1)*3+2)</f>
        <v>0</v>
      </c>
      <c r="K1118" s="32">
        <f>INDEX(数值规划!$N$32:$Y$231,(((C1118-1)*2+(D1118-1))*4+(E1118-1))*5+F1118+1,(INDEX($T$3:$AI$3,B1118)-1)*3+3)</f>
        <v>85</v>
      </c>
      <c r="L1118" s="32">
        <f t="shared" si="35"/>
        <v>6</v>
      </c>
      <c r="M1118" s="32">
        <f>INDEX(数值规划!$AL$33:$AL$42,(特技天赋!C1118-1)*2+特技天赋!D1118)</f>
        <v>5</v>
      </c>
      <c r="N1118" s="31">
        <v>87</v>
      </c>
      <c r="Q1118" s="32">
        <f>IF(特技天赋!F1118&gt;0,INDEX(数值规划!$F$32:$F$63,(特技天赋!E1118-1)*4+特技天赋!F1118),E1118)</f>
        <v>87</v>
      </c>
    </row>
    <row r="1119" spans="1:17" ht="16.5" x14ac:dyDescent="0.2">
      <c r="A1119" s="31">
        <v>1116</v>
      </c>
      <c r="B1119" s="31">
        <v>8</v>
      </c>
      <c r="C1119" s="31">
        <v>3</v>
      </c>
      <c r="D1119" s="31">
        <v>2</v>
      </c>
      <c r="E1119" s="31">
        <v>4</v>
      </c>
      <c r="F1119" s="31">
        <v>0</v>
      </c>
      <c r="G1119" s="31" t="str">
        <f t="shared" si="34"/>
        <v>摩羯座技能2_2线4号天赋解锁</v>
      </c>
      <c r="H1119" s="32">
        <f>INDEX(数值规划!$AH$33:$AK$42,(特技天赋!C1119-1)*2+特技天赋!D1119,特技天赋!E1119)</f>
        <v>89</v>
      </c>
      <c r="I1119" s="32">
        <f>INDEX(数值规划!$N$32:$Y$231,(((C1119-1)*2+(D1119-1))*4+(E1119-1))*5+F1119+1,(INDEX($T$3:$AI$3,B1119)-1)*3+1)</f>
        <v>30</v>
      </c>
      <c r="J1119" s="32">
        <f>INDEX(数值规划!$N$32:$Y$231,(((C1119-1)*2+(D1119-1))*4+(E1119-1))*5+F1119+1,(INDEX($T$3:$AI$3,B1119)-1)*3+2)</f>
        <v>0</v>
      </c>
      <c r="K1119" s="32">
        <f>INDEX(数值规划!$N$32:$Y$231,(((C1119-1)*2+(D1119-1))*4+(E1119-1))*5+F1119+1,(INDEX($T$3:$AI$3,B1119)-1)*3+3)</f>
        <v>60</v>
      </c>
      <c r="L1119" s="32">
        <f t="shared" si="35"/>
        <v>8</v>
      </c>
      <c r="M1119" s="32">
        <f>INDEX(数值规划!$AL$33:$AL$42,(特技天赋!C1119-1)*2+特技天赋!D1119)</f>
        <v>5</v>
      </c>
      <c r="N1119" s="31">
        <v>4</v>
      </c>
      <c r="Q1119" s="32">
        <f>IF(特技天赋!F1119&gt;0,INDEX(数值规划!$F$32:$F$63,(特技天赋!E1119-1)*4+特技天赋!F1119),E1119)</f>
        <v>4</v>
      </c>
    </row>
    <row r="1120" spans="1:17" ht="16.5" x14ac:dyDescent="0.2">
      <c r="A1120" s="31">
        <v>1117</v>
      </c>
      <c r="B1120" s="31">
        <v>8</v>
      </c>
      <c r="C1120" s="31">
        <v>3</v>
      </c>
      <c r="D1120" s="31">
        <v>2</v>
      </c>
      <c r="E1120" s="31">
        <v>4</v>
      </c>
      <c r="F1120" s="31">
        <v>1</v>
      </c>
      <c r="G1120" s="31" t="str">
        <f t="shared" si="34"/>
        <v>摩羯座技能2_2线4号天赋1级</v>
      </c>
      <c r="H1120" s="32">
        <f>INDEX(数值规划!$AH$33:$AK$42,(特技天赋!C1120-1)*2+特技天赋!D1120,特技天赋!E1120)</f>
        <v>89</v>
      </c>
      <c r="I1120" s="32">
        <f>INDEX(数值规划!$N$32:$Y$231,(((C1120-1)*2+(D1120-1))*4+(E1120-1))*5+F1120+1,(INDEX($T$3:$AI$3,B1120)-1)*3+1)</f>
        <v>35</v>
      </c>
      <c r="J1120" s="32">
        <f>INDEX(数值规划!$N$32:$Y$231,(((C1120-1)*2+(D1120-1))*4+(E1120-1))*5+F1120+1,(INDEX($T$3:$AI$3,B1120)-1)*3+2)</f>
        <v>0</v>
      </c>
      <c r="K1120" s="32">
        <f>INDEX(数值规划!$N$32:$Y$231,(((C1120-1)*2+(D1120-1))*4+(E1120-1))*5+F1120+1,(INDEX($T$3:$AI$3,B1120)-1)*3+3)</f>
        <v>70</v>
      </c>
      <c r="L1120" s="32">
        <f t="shared" si="35"/>
        <v>8</v>
      </c>
      <c r="M1120" s="32">
        <f>INDEX(数值规划!$AL$33:$AL$42,(特技天赋!C1120-1)*2+特技天赋!D1120)</f>
        <v>5</v>
      </c>
      <c r="N1120" s="31">
        <v>29</v>
      </c>
      <c r="Q1120" s="32">
        <f>IF(特技天赋!F1120&gt;0,INDEX(数值规划!$F$32:$F$63,(特技天赋!E1120-1)*4+特技天赋!F1120),E1120)</f>
        <v>29</v>
      </c>
    </row>
    <row r="1121" spans="1:17" ht="16.5" x14ac:dyDescent="0.2">
      <c r="A1121" s="31">
        <v>1118</v>
      </c>
      <c r="B1121" s="31">
        <v>8</v>
      </c>
      <c r="C1121" s="31">
        <v>3</v>
      </c>
      <c r="D1121" s="31">
        <v>2</v>
      </c>
      <c r="E1121" s="31">
        <v>4</v>
      </c>
      <c r="F1121" s="31">
        <v>2</v>
      </c>
      <c r="G1121" s="31" t="str">
        <f t="shared" si="34"/>
        <v>摩羯座技能2_2线4号天赋2级</v>
      </c>
      <c r="H1121" s="32">
        <f>INDEX(数值规划!$AH$33:$AK$42,(特技天赋!C1121-1)*2+特技天赋!D1121,特技天赋!E1121)</f>
        <v>89</v>
      </c>
      <c r="I1121" s="32">
        <f>INDEX(数值规划!$N$32:$Y$231,(((C1121-1)*2+(D1121-1))*4+(E1121-1))*5+F1121+1,(INDEX($T$3:$AI$3,B1121)-1)*3+1)</f>
        <v>40</v>
      </c>
      <c r="J1121" s="32">
        <f>INDEX(数值规划!$N$32:$Y$231,(((C1121-1)*2+(D1121-1))*4+(E1121-1))*5+F1121+1,(INDEX($T$3:$AI$3,B1121)-1)*3+2)</f>
        <v>0</v>
      </c>
      <c r="K1121" s="32">
        <f>INDEX(数值规划!$N$32:$Y$231,(((C1121-1)*2+(D1121-1))*4+(E1121-1))*5+F1121+1,(INDEX($T$3:$AI$3,B1121)-1)*3+3)</f>
        <v>80</v>
      </c>
      <c r="L1121" s="32">
        <f t="shared" si="35"/>
        <v>8</v>
      </c>
      <c r="M1121" s="32">
        <f>INDEX(数值规划!$AL$33:$AL$42,(特技天赋!C1121-1)*2+特技天赋!D1121)</f>
        <v>5</v>
      </c>
      <c r="N1121" s="31">
        <v>43</v>
      </c>
      <c r="Q1121" s="32">
        <f>IF(特技天赋!F1121&gt;0,INDEX(数值规划!$F$32:$F$63,(特技天赋!E1121-1)*4+特技天赋!F1121),E1121)</f>
        <v>43</v>
      </c>
    </row>
    <row r="1122" spans="1:17" ht="16.5" x14ac:dyDescent="0.2">
      <c r="A1122" s="31">
        <v>1119</v>
      </c>
      <c r="B1122" s="31">
        <v>8</v>
      </c>
      <c r="C1122" s="31">
        <v>3</v>
      </c>
      <c r="D1122" s="31">
        <v>2</v>
      </c>
      <c r="E1122" s="31">
        <v>4</v>
      </c>
      <c r="F1122" s="31">
        <v>3</v>
      </c>
      <c r="G1122" s="31" t="str">
        <f t="shared" si="34"/>
        <v>摩羯座技能2_2线4号天赋3级</v>
      </c>
      <c r="H1122" s="32">
        <f>INDEX(数值规划!$AH$33:$AK$42,(特技天赋!C1122-1)*2+特技天赋!D1122,特技天赋!E1122)</f>
        <v>89</v>
      </c>
      <c r="I1122" s="32">
        <f>INDEX(数值规划!$N$32:$Y$231,(((C1122-1)*2+(D1122-1))*4+(E1122-1))*5+F1122+1,(INDEX($T$3:$AI$3,B1122)-1)*3+1)</f>
        <v>45</v>
      </c>
      <c r="J1122" s="32">
        <f>INDEX(数值规划!$N$32:$Y$231,(((C1122-1)*2+(D1122-1))*4+(E1122-1))*5+F1122+1,(INDEX($T$3:$AI$3,B1122)-1)*3+2)</f>
        <v>0</v>
      </c>
      <c r="K1122" s="32">
        <f>INDEX(数值规划!$N$32:$Y$231,(((C1122-1)*2+(D1122-1))*4+(E1122-1))*5+F1122+1,(INDEX($T$3:$AI$3,B1122)-1)*3+3)</f>
        <v>90</v>
      </c>
      <c r="L1122" s="32">
        <f t="shared" si="35"/>
        <v>8</v>
      </c>
      <c r="M1122" s="32">
        <f>INDEX(数值规划!$AL$33:$AL$42,(特技天赋!C1122-1)*2+特技天赋!D1122)</f>
        <v>5</v>
      </c>
      <c r="N1122" s="31">
        <v>58</v>
      </c>
      <c r="Q1122" s="32">
        <f>IF(特技天赋!F1122&gt;0,INDEX(数值规划!$F$32:$F$63,(特技天赋!E1122-1)*4+特技天赋!F1122),E1122)</f>
        <v>58</v>
      </c>
    </row>
    <row r="1123" spans="1:17" ht="16.5" x14ac:dyDescent="0.2">
      <c r="A1123" s="31">
        <v>1120</v>
      </c>
      <c r="B1123" s="31">
        <v>8</v>
      </c>
      <c r="C1123" s="31">
        <v>3</v>
      </c>
      <c r="D1123" s="31">
        <v>2</v>
      </c>
      <c r="E1123" s="31">
        <v>4</v>
      </c>
      <c r="F1123" s="31">
        <v>4</v>
      </c>
      <c r="G1123" s="31" t="str">
        <f t="shared" si="34"/>
        <v>摩羯座技能2_2线4号天赋4级</v>
      </c>
      <c r="H1123" s="32">
        <f>INDEX(数值规划!$AH$33:$AK$42,(特技天赋!C1123-1)*2+特技天赋!D1123,特技天赋!E1123)</f>
        <v>89</v>
      </c>
      <c r="I1123" s="32">
        <f>INDEX(数值规划!$N$32:$Y$231,(((C1123-1)*2+(D1123-1))*4+(E1123-1))*5+F1123+1,(INDEX($T$3:$AI$3,B1123)-1)*3+1)</f>
        <v>50</v>
      </c>
      <c r="J1123" s="32">
        <f>INDEX(数值规划!$N$32:$Y$231,(((C1123-1)*2+(D1123-1))*4+(E1123-1))*5+F1123+1,(INDEX($T$3:$AI$3,B1123)-1)*3+2)</f>
        <v>0</v>
      </c>
      <c r="K1123" s="32">
        <f>INDEX(数值规划!$N$32:$Y$231,(((C1123-1)*2+(D1123-1))*4+(E1123-1))*5+F1123+1,(INDEX($T$3:$AI$3,B1123)-1)*3+3)</f>
        <v>100</v>
      </c>
      <c r="L1123" s="32">
        <f t="shared" si="35"/>
        <v>8</v>
      </c>
      <c r="M1123" s="32">
        <f>INDEX(数值规划!$AL$33:$AL$42,(特技天赋!C1123-1)*2+特技天赋!D1123)</f>
        <v>5</v>
      </c>
      <c r="N1123" s="31">
        <v>87</v>
      </c>
      <c r="Q1123" s="32">
        <f>IF(特技天赋!F1123&gt;0,INDEX(数值规划!$F$32:$F$63,(特技天赋!E1123-1)*4+特技天赋!F1123),E1123)</f>
        <v>87</v>
      </c>
    </row>
    <row r="1124" spans="1:17" ht="16.5" x14ac:dyDescent="0.2">
      <c r="A1124" s="31">
        <v>1121</v>
      </c>
      <c r="B1124" s="31">
        <v>8</v>
      </c>
      <c r="C1124" s="31">
        <v>4</v>
      </c>
      <c r="D1124" s="31">
        <v>1</v>
      </c>
      <c r="E1124" s="31">
        <v>1</v>
      </c>
      <c r="F1124" s="31">
        <v>0</v>
      </c>
      <c r="G1124" s="31" t="str">
        <f t="shared" si="34"/>
        <v>摩羯座技能3_1线1号天赋解锁</v>
      </c>
      <c r="H1124" s="32">
        <f>INDEX(数值规划!$AH$33:$AK$42,(特技天赋!C1124-1)*2+特技天赋!D1124,特技天赋!E1124)</f>
        <v>21</v>
      </c>
      <c r="I1124" s="32">
        <f>INDEX(数值规划!$N$32:$Y$231,(((C1124-1)*2+(D1124-1))*4+(E1124-1))*5+F1124+1,(INDEX($T$3:$AI$3,B1124)-1)*3+1)</f>
        <v>10</v>
      </c>
      <c r="J1124" s="32">
        <f>INDEX(数值规划!$N$32:$Y$231,(((C1124-1)*2+(D1124-1))*4+(E1124-1))*5+F1124+1,(INDEX($T$3:$AI$3,B1124)-1)*3+2)</f>
        <v>4</v>
      </c>
      <c r="K1124" s="32">
        <f>INDEX(数值规划!$N$32:$Y$231,(((C1124-1)*2+(D1124-1))*4+(E1124-1))*5+F1124+1,(INDEX($T$3:$AI$3,B1124)-1)*3+3)</f>
        <v>16</v>
      </c>
      <c r="L1124" s="32">
        <f t="shared" si="35"/>
        <v>1</v>
      </c>
      <c r="M1124" s="32">
        <f>INDEX(数值规划!$AL$33:$AL$42,(特技天赋!C1124-1)*2+特技天赋!D1124)</f>
        <v>5</v>
      </c>
      <c r="N1124" s="31">
        <v>1</v>
      </c>
      <c r="Q1124" s="32">
        <f>IF(特技天赋!F1124&gt;0,INDEX(数值规划!$F$32:$F$63,(特技天赋!E1124-1)*4+特技天赋!F1124),E1124)</f>
        <v>1</v>
      </c>
    </row>
    <row r="1125" spans="1:17" ht="16.5" x14ac:dyDescent="0.2">
      <c r="A1125" s="31">
        <v>1122</v>
      </c>
      <c r="B1125" s="31">
        <v>8</v>
      </c>
      <c r="C1125" s="31">
        <v>4</v>
      </c>
      <c r="D1125" s="31">
        <v>1</v>
      </c>
      <c r="E1125" s="31">
        <v>1</v>
      </c>
      <c r="F1125" s="31">
        <v>1</v>
      </c>
      <c r="G1125" s="31" t="str">
        <f t="shared" si="34"/>
        <v>摩羯座技能3_1线1号天赋1级</v>
      </c>
      <c r="H1125" s="32">
        <f>INDEX(数值规划!$AH$33:$AK$42,(特技天赋!C1125-1)*2+特技天赋!D1125,特技天赋!E1125)</f>
        <v>21</v>
      </c>
      <c r="I1125" s="32">
        <f>INDEX(数值规划!$N$32:$Y$231,(((C1125-1)*2+(D1125-1))*4+(E1125-1))*5+F1125+1,(INDEX($T$3:$AI$3,B1125)-1)*3+1)</f>
        <v>15</v>
      </c>
      <c r="J1125" s="32">
        <f>INDEX(数值规划!$N$32:$Y$231,(((C1125-1)*2+(D1125-1))*4+(E1125-1))*5+F1125+1,(INDEX($T$3:$AI$3,B1125)-1)*3+2)</f>
        <v>6</v>
      </c>
      <c r="K1125" s="32">
        <f>INDEX(数值规划!$N$32:$Y$231,(((C1125-1)*2+(D1125-1))*4+(E1125-1))*5+F1125+1,(INDEX($T$3:$AI$3,B1125)-1)*3+3)</f>
        <v>24</v>
      </c>
      <c r="L1125" s="32">
        <f t="shared" si="35"/>
        <v>1</v>
      </c>
      <c r="M1125" s="32">
        <f>INDEX(数值规划!$AL$33:$AL$42,(特技天赋!C1125-1)*2+特技天赋!D1125)</f>
        <v>5</v>
      </c>
      <c r="N1125" s="31">
        <v>19</v>
      </c>
      <c r="Q1125" s="32">
        <f>IF(特技天赋!F1125&gt;0,INDEX(数值规划!$F$32:$F$63,(特技天赋!E1125-1)*4+特技天赋!F1125),E1125)</f>
        <v>19</v>
      </c>
    </row>
    <row r="1126" spans="1:17" ht="16.5" x14ac:dyDescent="0.2">
      <c r="A1126" s="31">
        <v>1123</v>
      </c>
      <c r="B1126" s="31">
        <v>8</v>
      </c>
      <c r="C1126" s="31">
        <v>4</v>
      </c>
      <c r="D1126" s="31">
        <v>1</v>
      </c>
      <c r="E1126" s="31">
        <v>1</v>
      </c>
      <c r="F1126" s="31">
        <v>2</v>
      </c>
      <c r="G1126" s="31" t="str">
        <f t="shared" si="34"/>
        <v>摩羯座技能3_1线1号天赋2级</v>
      </c>
      <c r="H1126" s="32">
        <f>INDEX(数值规划!$AH$33:$AK$42,(特技天赋!C1126-1)*2+特技天赋!D1126,特技天赋!E1126)</f>
        <v>21</v>
      </c>
      <c r="I1126" s="32">
        <f>INDEX(数值规划!$N$32:$Y$231,(((C1126-1)*2+(D1126-1))*4+(E1126-1))*5+F1126+1,(INDEX($T$3:$AI$3,B1126)-1)*3+1)</f>
        <v>20</v>
      </c>
      <c r="J1126" s="32">
        <f>INDEX(数值规划!$N$32:$Y$231,(((C1126-1)*2+(D1126-1))*4+(E1126-1))*5+F1126+1,(INDEX($T$3:$AI$3,B1126)-1)*3+2)</f>
        <v>8</v>
      </c>
      <c r="K1126" s="32">
        <f>INDEX(数值规划!$N$32:$Y$231,(((C1126-1)*2+(D1126-1))*4+(E1126-1))*5+F1126+1,(INDEX($T$3:$AI$3,B1126)-1)*3+3)</f>
        <v>32</v>
      </c>
      <c r="L1126" s="32">
        <f t="shared" si="35"/>
        <v>1</v>
      </c>
      <c r="M1126" s="32">
        <f>INDEX(数值规划!$AL$33:$AL$42,(特技天赋!C1126-1)*2+特技天赋!D1126)</f>
        <v>5</v>
      </c>
      <c r="N1126" s="31">
        <v>29</v>
      </c>
      <c r="Q1126" s="32">
        <f>IF(特技天赋!F1126&gt;0,INDEX(数值规划!$F$32:$F$63,(特技天赋!E1126-1)*4+特技天赋!F1126),E1126)</f>
        <v>29</v>
      </c>
    </row>
    <row r="1127" spans="1:17" ht="16.5" x14ac:dyDescent="0.2">
      <c r="A1127" s="31">
        <v>1124</v>
      </c>
      <c r="B1127" s="31">
        <v>8</v>
      </c>
      <c r="C1127" s="31">
        <v>4</v>
      </c>
      <c r="D1127" s="31">
        <v>1</v>
      </c>
      <c r="E1127" s="31">
        <v>1</v>
      </c>
      <c r="F1127" s="31">
        <v>3</v>
      </c>
      <c r="G1127" s="31" t="str">
        <f t="shared" si="34"/>
        <v>摩羯座技能3_1线1号天赋3级</v>
      </c>
      <c r="H1127" s="32">
        <f>INDEX(数值规划!$AH$33:$AK$42,(特技天赋!C1127-1)*2+特技天赋!D1127,特技天赋!E1127)</f>
        <v>21</v>
      </c>
      <c r="I1127" s="32">
        <f>INDEX(数值规划!$N$32:$Y$231,(((C1127-1)*2+(D1127-1))*4+(E1127-1))*5+F1127+1,(INDEX($T$3:$AI$3,B1127)-1)*3+1)</f>
        <v>25</v>
      </c>
      <c r="J1127" s="32">
        <f>INDEX(数值规划!$N$32:$Y$231,(((C1127-1)*2+(D1127-1))*4+(E1127-1))*5+F1127+1,(INDEX($T$3:$AI$3,B1127)-1)*3+2)</f>
        <v>10</v>
      </c>
      <c r="K1127" s="32">
        <f>INDEX(数值规划!$N$32:$Y$231,(((C1127-1)*2+(D1127-1))*4+(E1127-1))*5+F1127+1,(INDEX($T$3:$AI$3,B1127)-1)*3+3)</f>
        <v>40</v>
      </c>
      <c r="L1127" s="32">
        <f t="shared" si="35"/>
        <v>1</v>
      </c>
      <c r="M1127" s="32">
        <f>INDEX(数值规划!$AL$33:$AL$42,(特技天赋!C1127-1)*2+特技天赋!D1127)</f>
        <v>5</v>
      </c>
      <c r="N1127" s="31">
        <v>38</v>
      </c>
      <c r="Q1127" s="32">
        <f>IF(特技天赋!F1127&gt;0,INDEX(数值规划!$F$32:$F$63,(特技天赋!E1127-1)*4+特技天赋!F1127),E1127)</f>
        <v>38</v>
      </c>
    </row>
    <row r="1128" spans="1:17" ht="16.5" x14ac:dyDescent="0.2">
      <c r="A1128" s="31">
        <v>1125</v>
      </c>
      <c r="B1128" s="31">
        <v>8</v>
      </c>
      <c r="C1128" s="31">
        <v>4</v>
      </c>
      <c r="D1128" s="31">
        <v>1</v>
      </c>
      <c r="E1128" s="31">
        <v>1</v>
      </c>
      <c r="F1128" s="31">
        <v>4</v>
      </c>
      <c r="G1128" s="31" t="str">
        <f t="shared" si="34"/>
        <v>摩羯座技能3_1线1号天赋4级</v>
      </c>
      <c r="H1128" s="32">
        <f>INDEX(数值规划!$AH$33:$AK$42,(特技天赋!C1128-1)*2+特技天赋!D1128,特技天赋!E1128)</f>
        <v>21</v>
      </c>
      <c r="I1128" s="32">
        <f>INDEX(数值规划!$N$32:$Y$231,(((C1128-1)*2+(D1128-1))*4+(E1128-1))*5+F1128+1,(INDEX($T$3:$AI$3,B1128)-1)*3+1)</f>
        <v>30</v>
      </c>
      <c r="J1128" s="32">
        <f>INDEX(数值规划!$N$32:$Y$231,(((C1128-1)*2+(D1128-1))*4+(E1128-1))*5+F1128+1,(INDEX($T$3:$AI$3,B1128)-1)*3+2)</f>
        <v>12</v>
      </c>
      <c r="K1128" s="32">
        <f>INDEX(数值规划!$N$32:$Y$231,(((C1128-1)*2+(D1128-1))*4+(E1128-1))*5+F1128+1,(INDEX($T$3:$AI$3,B1128)-1)*3+3)</f>
        <v>48</v>
      </c>
      <c r="L1128" s="32">
        <f t="shared" si="35"/>
        <v>1</v>
      </c>
      <c r="M1128" s="32">
        <f>INDEX(数值规划!$AL$33:$AL$42,(特技天赋!C1128-1)*2+特技天赋!D1128)</f>
        <v>5</v>
      </c>
      <c r="N1128" s="31">
        <v>58</v>
      </c>
      <c r="Q1128" s="32">
        <f>IF(特技天赋!F1128&gt;0,INDEX(数值规划!$F$32:$F$63,(特技天赋!E1128-1)*4+特技天赋!F1128),E1128)</f>
        <v>58</v>
      </c>
    </row>
    <row r="1129" spans="1:17" ht="16.5" x14ac:dyDescent="0.2">
      <c r="A1129" s="31">
        <v>1126</v>
      </c>
      <c r="B1129" s="31">
        <v>8</v>
      </c>
      <c r="C1129" s="31">
        <v>4</v>
      </c>
      <c r="D1129" s="31">
        <v>1</v>
      </c>
      <c r="E1129" s="31">
        <v>2</v>
      </c>
      <c r="F1129" s="31">
        <v>0</v>
      </c>
      <c r="G1129" s="31" t="str">
        <f t="shared" si="34"/>
        <v>摩羯座技能3_1线2号天赋解锁</v>
      </c>
      <c r="H1129" s="32">
        <f>INDEX(数值规划!$AH$33:$AK$42,(特技天赋!C1129-1)*2+特技天赋!D1129,特技天赋!E1129)</f>
        <v>41</v>
      </c>
      <c r="I1129" s="32">
        <f>INDEX(数值规划!$N$32:$Y$231,(((C1129-1)*2+(D1129-1))*4+(E1129-1))*5+F1129+1,(INDEX($T$3:$AI$3,B1129)-1)*3+1)</f>
        <v>15</v>
      </c>
      <c r="J1129" s="32">
        <f>INDEX(数值规划!$N$32:$Y$231,(((C1129-1)*2+(D1129-1))*4+(E1129-1))*5+F1129+1,(INDEX($T$3:$AI$3,B1129)-1)*3+2)</f>
        <v>6</v>
      </c>
      <c r="K1129" s="32">
        <f>INDEX(数值规划!$N$32:$Y$231,(((C1129-1)*2+(D1129-1))*4+(E1129-1))*5+F1129+1,(INDEX($T$3:$AI$3,B1129)-1)*3+3)</f>
        <v>24</v>
      </c>
      <c r="L1129" s="32">
        <f t="shared" si="35"/>
        <v>3</v>
      </c>
      <c r="M1129" s="32">
        <f>INDEX(数值规划!$AL$33:$AL$42,(特技天赋!C1129-1)*2+特技天赋!D1129)</f>
        <v>5</v>
      </c>
      <c r="N1129" s="31">
        <v>2</v>
      </c>
      <c r="Q1129" s="32">
        <f>IF(特技天赋!F1129&gt;0,INDEX(数值规划!$F$32:$F$63,(特技天赋!E1129-1)*4+特技天赋!F1129),E1129)</f>
        <v>2</v>
      </c>
    </row>
    <row r="1130" spans="1:17" ht="16.5" x14ac:dyDescent="0.2">
      <c r="A1130" s="31">
        <v>1127</v>
      </c>
      <c r="B1130" s="31">
        <v>8</v>
      </c>
      <c r="C1130" s="31">
        <v>4</v>
      </c>
      <c r="D1130" s="31">
        <v>1</v>
      </c>
      <c r="E1130" s="31">
        <v>2</v>
      </c>
      <c r="F1130" s="31">
        <v>1</v>
      </c>
      <c r="G1130" s="31" t="str">
        <f t="shared" si="34"/>
        <v>摩羯座技能3_1线2号天赋1级</v>
      </c>
      <c r="H1130" s="32">
        <f>INDEX(数值规划!$AH$33:$AK$42,(特技天赋!C1130-1)*2+特技天赋!D1130,特技天赋!E1130)</f>
        <v>41</v>
      </c>
      <c r="I1130" s="32">
        <f>INDEX(数值规划!$N$32:$Y$231,(((C1130-1)*2+(D1130-1))*4+(E1130-1))*5+F1130+1,(INDEX($T$3:$AI$3,B1130)-1)*3+1)</f>
        <v>20</v>
      </c>
      <c r="J1130" s="32">
        <f>INDEX(数值规划!$N$32:$Y$231,(((C1130-1)*2+(D1130-1))*4+(E1130-1))*5+F1130+1,(INDEX($T$3:$AI$3,B1130)-1)*3+2)</f>
        <v>8</v>
      </c>
      <c r="K1130" s="32">
        <f>INDEX(数值规划!$N$32:$Y$231,(((C1130-1)*2+(D1130-1))*4+(E1130-1))*5+F1130+1,(INDEX($T$3:$AI$3,B1130)-1)*3+3)</f>
        <v>32</v>
      </c>
      <c r="L1130" s="32">
        <f t="shared" si="35"/>
        <v>3</v>
      </c>
      <c r="M1130" s="32">
        <f>INDEX(数值规划!$AL$33:$AL$42,(特技天赋!C1130-1)*2+特技天赋!D1130)</f>
        <v>5</v>
      </c>
      <c r="N1130" s="31">
        <v>24</v>
      </c>
      <c r="Q1130" s="32">
        <f>IF(特技天赋!F1130&gt;0,INDEX(数值规划!$F$32:$F$63,(特技天赋!E1130-1)*4+特技天赋!F1130),E1130)</f>
        <v>24</v>
      </c>
    </row>
    <row r="1131" spans="1:17" ht="16.5" x14ac:dyDescent="0.2">
      <c r="A1131" s="31">
        <v>1128</v>
      </c>
      <c r="B1131" s="31">
        <v>8</v>
      </c>
      <c r="C1131" s="31">
        <v>4</v>
      </c>
      <c r="D1131" s="31">
        <v>1</v>
      </c>
      <c r="E1131" s="31">
        <v>2</v>
      </c>
      <c r="F1131" s="31">
        <v>2</v>
      </c>
      <c r="G1131" s="31" t="str">
        <f t="shared" si="34"/>
        <v>摩羯座技能3_1线2号天赋2级</v>
      </c>
      <c r="H1131" s="32">
        <f>INDEX(数值规划!$AH$33:$AK$42,(特技天赋!C1131-1)*2+特技天赋!D1131,特技天赋!E1131)</f>
        <v>41</v>
      </c>
      <c r="I1131" s="32">
        <f>INDEX(数值规划!$N$32:$Y$231,(((C1131-1)*2+(D1131-1))*4+(E1131-1))*5+F1131+1,(INDEX($T$3:$AI$3,B1131)-1)*3+1)</f>
        <v>25</v>
      </c>
      <c r="J1131" s="32">
        <f>INDEX(数值规划!$N$32:$Y$231,(((C1131-1)*2+(D1131-1))*4+(E1131-1))*5+F1131+1,(INDEX($T$3:$AI$3,B1131)-1)*3+2)</f>
        <v>10</v>
      </c>
      <c r="K1131" s="32">
        <f>INDEX(数值规划!$N$32:$Y$231,(((C1131-1)*2+(D1131-1))*4+(E1131-1))*5+F1131+1,(INDEX($T$3:$AI$3,B1131)-1)*3+3)</f>
        <v>40</v>
      </c>
      <c r="L1131" s="32">
        <f t="shared" si="35"/>
        <v>3</v>
      </c>
      <c r="M1131" s="32">
        <f>INDEX(数值规划!$AL$33:$AL$42,(特技天赋!C1131-1)*2+特技天赋!D1131)</f>
        <v>5</v>
      </c>
      <c r="N1131" s="31">
        <v>36</v>
      </c>
      <c r="Q1131" s="32">
        <f>IF(特技天赋!F1131&gt;0,INDEX(数值规划!$F$32:$F$63,(特技天赋!E1131-1)*4+特技天赋!F1131),E1131)</f>
        <v>36</v>
      </c>
    </row>
    <row r="1132" spans="1:17" ht="16.5" x14ac:dyDescent="0.2">
      <c r="A1132" s="31">
        <v>1129</v>
      </c>
      <c r="B1132" s="31">
        <v>8</v>
      </c>
      <c r="C1132" s="31">
        <v>4</v>
      </c>
      <c r="D1132" s="31">
        <v>1</v>
      </c>
      <c r="E1132" s="31">
        <v>2</v>
      </c>
      <c r="F1132" s="31">
        <v>3</v>
      </c>
      <c r="G1132" s="31" t="str">
        <f t="shared" si="34"/>
        <v>摩羯座技能3_1线2号天赋3级</v>
      </c>
      <c r="H1132" s="32">
        <f>INDEX(数值规划!$AH$33:$AK$42,(特技天赋!C1132-1)*2+特技天赋!D1132,特技天赋!E1132)</f>
        <v>41</v>
      </c>
      <c r="I1132" s="32">
        <f>INDEX(数值规划!$N$32:$Y$231,(((C1132-1)*2+(D1132-1))*4+(E1132-1))*5+F1132+1,(INDEX($T$3:$AI$3,B1132)-1)*3+1)</f>
        <v>30</v>
      </c>
      <c r="J1132" s="32">
        <f>INDEX(数值规划!$N$32:$Y$231,(((C1132-1)*2+(D1132-1))*4+(E1132-1))*5+F1132+1,(INDEX($T$3:$AI$3,B1132)-1)*3+2)</f>
        <v>12</v>
      </c>
      <c r="K1132" s="32">
        <f>INDEX(数值规划!$N$32:$Y$231,(((C1132-1)*2+(D1132-1))*4+(E1132-1))*5+F1132+1,(INDEX($T$3:$AI$3,B1132)-1)*3+3)</f>
        <v>48</v>
      </c>
      <c r="L1132" s="32">
        <f t="shared" si="35"/>
        <v>3</v>
      </c>
      <c r="M1132" s="32">
        <f>INDEX(数值规划!$AL$33:$AL$42,(特技天赋!C1132-1)*2+特技天赋!D1132)</f>
        <v>5</v>
      </c>
      <c r="N1132" s="31">
        <v>48</v>
      </c>
      <c r="Q1132" s="32">
        <f>IF(特技天赋!F1132&gt;0,INDEX(数值规划!$F$32:$F$63,(特技天赋!E1132-1)*4+特技天赋!F1132),E1132)</f>
        <v>48</v>
      </c>
    </row>
    <row r="1133" spans="1:17" ht="16.5" x14ac:dyDescent="0.2">
      <c r="A1133" s="31">
        <v>1130</v>
      </c>
      <c r="B1133" s="31">
        <v>8</v>
      </c>
      <c r="C1133" s="31">
        <v>4</v>
      </c>
      <c r="D1133" s="31">
        <v>1</v>
      </c>
      <c r="E1133" s="31">
        <v>2</v>
      </c>
      <c r="F1133" s="31">
        <v>4</v>
      </c>
      <c r="G1133" s="31" t="str">
        <f t="shared" si="34"/>
        <v>摩羯座技能3_1线2号天赋4级</v>
      </c>
      <c r="H1133" s="32">
        <f>INDEX(数值规划!$AH$33:$AK$42,(特技天赋!C1133-1)*2+特技天赋!D1133,特技天赋!E1133)</f>
        <v>41</v>
      </c>
      <c r="I1133" s="32">
        <f>INDEX(数值规划!$N$32:$Y$231,(((C1133-1)*2+(D1133-1))*4+(E1133-1))*5+F1133+1,(INDEX($T$3:$AI$3,B1133)-1)*3+1)</f>
        <v>35</v>
      </c>
      <c r="J1133" s="32">
        <f>INDEX(数值规划!$N$32:$Y$231,(((C1133-1)*2+(D1133-1))*4+(E1133-1))*5+F1133+1,(INDEX($T$3:$AI$3,B1133)-1)*3+2)</f>
        <v>14</v>
      </c>
      <c r="K1133" s="32">
        <f>INDEX(数值规划!$N$32:$Y$231,(((C1133-1)*2+(D1133-1))*4+(E1133-1))*5+F1133+1,(INDEX($T$3:$AI$3,B1133)-1)*3+3)</f>
        <v>56</v>
      </c>
      <c r="L1133" s="32">
        <f t="shared" si="35"/>
        <v>3</v>
      </c>
      <c r="M1133" s="32">
        <f>INDEX(数值规划!$AL$33:$AL$42,(特技天赋!C1133-1)*2+特技天赋!D1133)</f>
        <v>5</v>
      </c>
      <c r="N1133" s="31">
        <v>72</v>
      </c>
      <c r="Q1133" s="32">
        <f>IF(特技天赋!F1133&gt;0,INDEX(数值规划!$F$32:$F$63,(特技天赋!E1133-1)*4+特技天赋!F1133),E1133)</f>
        <v>72</v>
      </c>
    </row>
    <row r="1134" spans="1:17" ht="16.5" x14ac:dyDescent="0.2">
      <c r="A1134" s="31">
        <v>1131</v>
      </c>
      <c r="B1134" s="31">
        <v>8</v>
      </c>
      <c r="C1134" s="31">
        <v>4</v>
      </c>
      <c r="D1134" s="31">
        <v>1</v>
      </c>
      <c r="E1134" s="31">
        <v>3</v>
      </c>
      <c r="F1134" s="31">
        <v>0</v>
      </c>
      <c r="G1134" s="31" t="str">
        <f t="shared" si="34"/>
        <v>摩羯座技能3_1线3号天赋解锁</v>
      </c>
      <c r="H1134" s="32">
        <f>INDEX(数值规划!$AH$33:$AK$42,(特技天赋!C1134-1)*2+特技天赋!D1134,特技天赋!E1134)</f>
        <v>61</v>
      </c>
      <c r="I1134" s="32">
        <f>INDEX(数值规划!$N$32:$Y$231,(((C1134-1)*2+(D1134-1))*4+(E1134-1))*5+F1134+1,(INDEX($T$3:$AI$3,B1134)-1)*3+1)</f>
        <v>23</v>
      </c>
      <c r="J1134" s="32">
        <f>INDEX(数值规划!$N$32:$Y$231,(((C1134-1)*2+(D1134-1))*4+(E1134-1))*5+F1134+1,(INDEX($T$3:$AI$3,B1134)-1)*3+2)</f>
        <v>9</v>
      </c>
      <c r="K1134" s="32">
        <f>INDEX(数值规划!$N$32:$Y$231,(((C1134-1)*2+(D1134-1))*4+(E1134-1))*5+F1134+1,(INDEX($T$3:$AI$3,B1134)-1)*3+3)</f>
        <v>36</v>
      </c>
      <c r="L1134" s="32">
        <f t="shared" si="35"/>
        <v>5</v>
      </c>
      <c r="M1134" s="32">
        <f>INDEX(数值规划!$AL$33:$AL$42,(特技天赋!C1134-1)*2+特技天赋!D1134)</f>
        <v>5</v>
      </c>
      <c r="N1134" s="31">
        <v>3</v>
      </c>
      <c r="Q1134" s="32">
        <f>IF(特技天赋!F1134&gt;0,INDEX(数值规划!$F$32:$F$63,(特技天赋!E1134-1)*4+特技天赋!F1134),E1134)</f>
        <v>3</v>
      </c>
    </row>
    <row r="1135" spans="1:17" ht="16.5" x14ac:dyDescent="0.2">
      <c r="A1135" s="31">
        <v>1132</v>
      </c>
      <c r="B1135" s="31">
        <v>8</v>
      </c>
      <c r="C1135" s="31">
        <v>4</v>
      </c>
      <c r="D1135" s="31">
        <v>1</v>
      </c>
      <c r="E1135" s="31">
        <v>3</v>
      </c>
      <c r="F1135" s="31">
        <v>1</v>
      </c>
      <c r="G1135" s="31" t="str">
        <f t="shared" si="34"/>
        <v>摩羯座技能3_1线3号天赋1级</v>
      </c>
      <c r="H1135" s="32">
        <f>INDEX(数值规划!$AH$33:$AK$42,(特技天赋!C1135-1)*2+特技天赋!D1135,特技天赋!E1135)</f>
        <v>61</v>
      </c>
      <c r="I1135" s="32">
        <f>INDEX(数值规划!$N$32:$Y$231,(((C1135-1)*2+(D1135-1))*4+(E1135-1))*5+F1135+1,(INDEX($T$3:$AI$3,B1135)-1)*3+1)</f>
        <v>28</v>
      </c>
      <c r="J1135" s="32">
        <f>INDEX(数值规划!$N$32:$Y$231,(((C1135-1)*2+(D1135-1))*4+(E1135-1))*5+F1135+1,(INDEX($T$3:$AI$3,B1135)-1)*3+2)</f>
        <v>11</v>
      </c>
      <c r="K1135" s="32">
        <f>INDEX(数值规划!$N$32:$Y$231,(((C1135-1)*2+(D1135-1))*4+(E1135-1))*5+F1135+1,(INDEX($T$3:$AI$3,B1135)-1)*3+3)</f>
        <v>44</v>
      </c>
      <c r="L1135" s="32">
        <f t="shared" si="35"/>
        <v>5</v>
      </c>
      <c r="M1135" s="32">
        <f>INDEX(数值规划!$AL$33:$AL$42,(特技天赋!C1135-1)*2+特技天赋!D1135)</f>
        <v>5</v>
      </c>
      <c r="N1135" s="31">
        <v>29</v>
      </c>
      <c r="Q1135" s="32">
        <f>IF(特技天赋!F1135&gt;0,INDEX(数值规划!$F$32:$F$63,(特技天赋!E1135-1)*4+特技天赋!F1135),E1135)</f>
        <v>29</v>
      </c>
    </row>
    <row r="1136" spans="1:17" ht="16.5" x14ac:dyDescent="0.2">
      <c r="A1136" s="31">
        <v>1133</v>
      </c>
      <c r="B1136" s="31">
        <v>8</v>
      </c>
      <c r="C1136" s="31">
        <v>4</v>
      </c>
      <c r="D1136" s="31">
        <v>1</v>
      </c>
      <c r="E1136" s="31">
        <v>3</v>
      </c>
      <c r="F1136" s="31">
        <v>2</v>
      </c>
      <c r="G1136" s="31" t="str">
        <f t="shared" si="34"/>
        <v>摩羯座技能3_1线3号天赋2级</v>
      </c>
      <c r="H1136" s="32">
        <f>INDEX(数值规划!$AH$33:$AK$42,(特技天赋!C1136-1)*2+特技天赋!D1136,特技天赋!E1136)</f>
        <v>61</v>
      </c>
      <c r="I1136" s="32">
        <f>INDEX(数值规划!$N$32:$Y$231,(((C1136-1)*2+(D1136-1))*4+(E1136-1))*5+F1136+1,(INDEX($T$3:$AI$3,B1136)-1)*3+1)</f>
        <v>33</v>
      </c>
      <c r="J1136" s="32">
        <f>INDEX(数值规划!$N$32:$Y$231,(((C1136-1)*2+(D1136-1))*4+(E1136-1))*5+F1136+1,(INDEX($T$3:$AI$3,B1136)-1)*3+2)</f>
        <v>13</v>
      </c>
      <c r="K1136" s="32">
        <f>INDEX(数值规划!$N$32:$Y$231,(((C1136-1)*2+(D1136-1))*4+(E1136-1))*5+F1136+1,(INDEX($T$3:$AI$3,B1136)-1)*3+3)</f>
        <v>52</v>
      </c>
      <c r="L1136" s="32">
        <f t="shared" si="35"/>
        <v>5</v>
      </c>
      <c r="M1136" s="32">
        <f>INDEX(数值规划!$AL$33:$AL$42,(特技天赋!C1136-1)*2+特技天赋!D1136)</f>
        <v>5</v>
      </c>
      <c r="N1136" s="31">
        <v>43</v>
      </c>
      <c r="Q1136" s="32">
        <f>IF(特技天赋!F1136&gt;0,INDEX(数值规划!$F$32:$F$63,(特技天赋!E1136-1)*4+特技天赋!F1136),E1136)</f>
        <v>43</v>
      </c>
    </row>
    <row r="1137" spans="1:17" ht="16.5" x14ac:dyDescent="0.2">
      <c r="A1137" s="31">
        <v>1134</v>
      </c>
      <c r="B1137" s="31">
        <v>8</v>
      </c>
      <c r="C1137" s="31">
        <v>4</v>
      </c>
      <c r="D1137" s="31">
        <v>1</v>
      </c>
      <c r="E1137" s="31">
        <v>3</v>
      </c>
      <c r="F1137" s="31">
        <v>3</v>
      </c>
      <c r="G1137" s="31" t="str">
        <f t="shared" si="34"/>
        <v>摩羯座技能3_1线3号天赋3级</v>
      </c>
      <c r="H1137" s="32">
        <f>INDEX(数值规划!$AH$33:$AK$42,(特技天赋!C1137-1)*2+特技天赋!D1137,特技天赋!E1137)</f>
        <v>61</v>
      </c>
      <c r="I1137" s="32">
        <f>INDEX(数值规划!$N$32:$Y$231,(((C1137-1)*2+(D1137-1))*4+(E1137-1))*5+F1137+1,(INDEX($T$3:$AI$3,B1137)-1)*3+1)</f>
        <v>38</v>
      </c>
      <c r="J1137" s="32">
        <f>INDEX(数值规划!$N$32:$Y$231,(((C1137-1)*2+(D1137-1))*4+(E1137-1))*5+F1137+1,(INDEX($T$3:$AI$3,B1137)-1)*3+2)</f>
        <v>15</v>
      </c>
      <c r="K1137" s="32">
        <f>INDEX(数值规划!$N$32:$Y$231,(((C1137-1)*2+(D1137-1))*4+(E1137-1))*5+F1137+1,(INDEX($T$3:$AI$3,B1137)-1)*3+3)</f>
        <v>60</v>
      </c>
      <c r="L1137" s="32">
        <f t="shared" si="35"/>
        <v>5</v>
      </c>
      <c r="M1137" s="32">
        <f>INDEX(数值规划!$AL$33:$AL$42,(特技天赋!C1137-1)*2+特技天赋!D1137)</f>
        <v>5</v>
      </c>
      <c r="N1137" s="31">
        <v>58</v>
      </c>
      <c r="Q1137" s="32">
        <f>IF(特技天赋!F1137&gt;0,INDEX(数值规划!$F$32:$F$63,(特技天赋!E1137-1)*4+特技天赋!F1137),E1137)</f>
        <v>58</v>
      </c>
    </row>
    <row r="1138" spans="1:17" ht="16.5" x14ac:dyDescent="0.2">
      <c r="A1138" s="31">
        <v>1135</v>
      </c>
      <c r="B1138" s="31">
        <v>8</v>
      </c>
      <c r="C1138" s="31">
        <v>4</v>
      </c>
      <c r="D1138" s="31">
        <v>1</v>
      </c>
      <c r="E1138" s="31">
        <v>3</v>
      </c>
      <c r="F1138" s="31">
        <v>4</v>
      </c>
      <c r="G1138" s="31" t="str">
        <f t="shared" si="34"/>
        <v>摩羯座技能3_1线3号天赋4级</v>
      </c>
      <c r="H1138" s="32">
        <f>INDEX(数值规划!$AH$33:$AK$42,(特技天赋!C1138-1)*2+特技天赋!D1138,特技天赋!E1138)</f>
        <v>61</v>
      </c>
      <c r="I1138" s="32">
        <f>INDEX(数值规划!$N$32:$Y$231,(((C1138-1)*2+(D1138-1))*4+(E1138-1))*5+F1138+1,(INDEX($T$3:$AI$3,B1138)-1)*3+1)</f>
        <v>43</v>
      </c>
      <c r="J1138" s="32">
        <f>INDEX(数值规划!$N$32:$Y$231,(((C1138-1)*2+(D1138-1))*4+(E1138-1))*5+F1138+1,(INDEX($T$3:$AI$3,B1138)-1)*3+2)</f>
        <v>17</v>
      </c>
      <c r="K1138" s="32">
        <f>INDEX(数值规划!$N$32:$Y$231,(((C1138-1)*2+(D1138-1))*4+(E1138-1))*5+F1138+1,(INDEX($T$3:$AI$3,B1138)-1)*3+3)</f>
        <v>68</v>
      </c>
      <c r="L1138" s="32">
        <f t="shared" si="35"/>
        <v>5</v>
      </c>
      <c r="M1138" s="32">
        <f>INDEX(数值规划!$AL$33:$AL$42,(特技天赋!C1138-1)*2+特技天赋!D1138)</f>
        <v>5</v>
      </c>
      <c r="N1138" s="31">
        <v>87</v>
      </c>
      <c r="Q1138" s="32">
        <f>IF(特技天赋!F1138&gt;0,INDEX(数值规划!$F$32:$F$63,(特技天赋!E1138-1)*4+特技天赋!F1138),E1138)</f>
        <v>87</v>
      </c>
    </row>
    <row r="1139" spans="1:17" ht="16.5" x14ac:dyDescent="0.2">
      <c r="A1139" s="31">
        <v>1136</v>
      </c>
      <c r="B1139" s="31">
        <v>8</v>
      </c>
      <c r="C1139" s="31">
        <v>4</v>
      </c>
      <c r="D1139" s="31">
        <v>1</v>
      </c>
      <c r="E1139" s="31">
        <v>4</v>
      </c>
      <c r="F1139" s="31">
        <v>0</v>
      </c>
      <c r="G1139" s="31" t="str">
        <f t="shared" si="34"/>
        <v>摩羯座技能3_1线4号天赋解锁</v>
      </c>
      <c r="H1139" s="32">
        <f>INDEX(数值规划!$AH$33:$AK$42,(特技天赋!C1139-1)*2+特技天赋!D1139,特技天赋!E1139)</f>
        <v>81</v>
      </c>
      <c r="I1139" s="32">
        <f>INDEX(数值规划!$N$32:$Y$231,(((C1139-1)*2+(D1139-1))*4+(E1139-1))*5+F1139+1,(INDEX($T$3:$AI$3,B1139)-1)*3+1)</f>
        <v>30</v>
      </c>
      <c r="J1139" s="32">
        <f>INDEX(数值规划!$N$32:$Y$231,(((C1139-1)*2+(D1139-1))*4+(E1139-1))*5+F1139+1,(INDEX($T$3:$AI$3,B1139)-1)*3+2)</f>
        <v>12</v>
      </c>
      <c r="K1139" s="32">
        <f>INDEX(数值规划!$N$32:$Y$231,(((C1139-1)*2+(D1139-1))*4+(E1139-1))*5+F1139+1,(INDEX($T$3:$AI$3,B1139)-1)*3+3)</f>
        <v>48</v>
      </c>
      <c r="L1139" s="32">
        <f t="shared" si="35"/>
        <v>7</v>
      </c>
      <c r="M1139" s="32">
        <f>INDEX(数值规划!$AL$33:$AL$42,(特技天赋!C1139-1)*2+特技天赋!D1139)</f>
        <v>5</v>
      </c>
      <c r="N1139" s="31">
        <v>4</v>
      </c>
      <c r="Q1139" s="32">
        <f>IF(特技天赋!F1139&gt;0,INDEX(数值规划!$F$32:$F$63,(特技天赋!E1139-1)*4+特技天赋!F1139),E1139)</f>
        <v>4</v>
      </c>
    </row>
    <row r="1140" spans="1:17" ht="16.5" x14ac:dyDescent="0.2">
      <c r="A1140" s="31">
        <v>1137</v>
      </c>
      <c r="B1140" s="31">
        <v>8</v>
      </c>
      <c r="C1140" s="31">
        <v>4</v>
      </c>
      <c r="D1140" s="31">
        <v>1</v>
      </c>
      <c r="E1140" s="31">
        <v>4</v>
      </c>
      <c r="F1140" s="31">
        <v>1</v>
      </c>
      <c r="G1140" s="31" t="str">
        <f t="shared" si="34"/>
        <v>摩羯座技能3_1线4号天赋1级</v>
      </c>
      <c r="H1140" s="32">
        <f>INDEX(数值规划!$AH$33:$AK$42,(特技天赋!C1140-1)*2+特技天赋!D1140,特技天赋!E1140)</f>
        <v>81</v>
      </c>
      <c r="I1140" s="32">
        <f>INDEX(数值规划!$N$32:$Y$231,(((C1140-1)*2+(D1140-1))*4+(E1140-1))*5+F1140+1,(INDEX($T$3:$AI$3,B1140)-1)*3+1)</f>
        <v>35</v>
      </c>
      <c r="J1140" s="32">
        <f>INDEX(数值规划!$N$32:$Y$231,(((C1140-1)*2+(D1140-1))*4+(E1140-1))*5+F1140+1,(INDEX($T$3:$AI$3,B1140)-1)*3+2)</f>
        <v>14</v>
      </c>
      <c r="K1140" s="32">
        <f>INDEX(数值规划!$N$32:$Y$231,(((C1140-1)*2+(D1140-1))*4+(E1140-1))*5+F1140+1,(INDEX($T$3:$AI$3,B1140)-1)*3+3)</f>
        <v>56</v>
      </c>
      <c r="L1140" s="32">
        <f t="shared" si="35"/>
        <v>7</v>
      </c>
      <c r="M1140" s="32">
        <f>INDEX(数值规划!$AL$33:$AL$42,(特技天赋!C1140-1)*2+特技天赋!D1140)</f>
        <v>5</v>
      </c>
      <c r="N1140" s="31">
        <v>29</v>
      </c>
      <c r="Q1140" s="32">
        <f>IF(特技天赋!F1140&gt;0,INDEX(数值规划!$F$32:$F$63,(特技天赋!E1140-1)*4+特技天赋!F1140),E1140)</f>
        <v>29</v>
      </c>
    </row>
    <row r="1141" spans="1:17" ht="16.5" x14ac:dyDescent="0.2">
      <c r="A1141" s="31">
        <v>1138</v>
      </c>
      <c r="B1141" s="31">
        <v>8</v>
      </c>
      <c r="C1141" s="31">
        <v>4</v>
      </c>
      <c r="D1141" s="31">
        <v>1</v>
      </c>
      <c r="E1141" s="31">
        <v>4</v>
      </c>
      <c r="F1141" s="31">
        <v>2</v>
      </c>
      <c r="G1141" s="31" t="str">
        <f t="shared" si="34"/>
        <v>摩羯座技能3_1线4号天赋2级</v>
      </c>
      <c r="H1141" s="32">
        <f>INDEX(数值规划!$AH$33:$AK$42,(特技天赋!C1141-1)*2+特技天赋!D1141,特技天赋!E1141)</f>
        <v>81</v>
      </c>
      <c r="I1141" s="32">
        <f>INDEX(数值规划!$N$32:$Y$231,(((C1141-1)*2+(D1141-1))*4+(E1141-1))*5+F1141+1,(INDEX($T$3:$AI$3,B1141)-1)*3+1)</f>
        <v>40</v>
      </c>
      <c r="J1141" s="32">
        <f>INDEX(数值规划!$N$32:$Y$231,(((C1141-1)*2+(D1141-1))*4+(E1141-1))*5+F1141+1,(INDEX($T$3:$AI$3,B1141)-1)*3+2)</f>
        <v>16</v>
      </c>
      <c r="K1141" s="32">
        <f>INDEX(数值规划!$N$32:$Y$231,(((C1141-1)*2+(D1141-1))*4+(E1141-1))*5+F1141+1,(INDEX($T$3:$AI$3,B1141)-1)*3+3)</f>
        <v>64</v>
      </c>
      <c r="L1141" s="32">
        <f t="shared" si="35"/>
        <v>7</v>
      </c>
      <c r="M1141" s="32">
        <f>INDEX(数值规划!$AL$33:$AL$42,(特技天赋!C1141-1)*2+特技天赋!D1141)</f>
        <v>5</v>
      </c>
      <c r="N1141" s="31">
        <v>43</v>
      </c>
      <c r="Q1141" s="32">
        <f>IF(特技天赋!F1141&gt;0,INDEX(数值规划!$F$32:$F$63,(特技天赋!E1141-1)*4+特技天赋!F1141),E1141)</f>
        <v>43</v>
      </c>
    </row>
    <row r="1142" spans="1:17" ht="16.5" x14ac:dyDescent="0.2">
      <c r="A1142" s="31">
        <v>1139</v>
      </c>
      <c r="B1142" s="31">
        <v>8</v>
      </c>
      <c r="C1142" s="31">
        <v>4</v>
      </c>
      <c r="D1142" s="31">
        <v>1</v>
      </c>
      <c r="E1142" s="31">
        <v>4</v>
      </c>
      <c r="F1142" s="31">
        <v>3</v>
      </c>
      <c r="G1142" s="31" t="str">
        <f t="shared" si="34"/>
        <v>摩羯座技能3_1线4号天赋3级</v>
      </c>
      <c r="H1142" s="32">
        <f>INDEX(数值规划!$AH$33:$AK$42,(特技天赋!C1142-1)*2+特技天赋!D1142,特技天赋!E1142)</f>
        <v>81</v>
      </c>
      <c r="I1142" s="32">
        <f>INDEX(数值规划!$N$32:$Y$231,(((C1142-1)*2+(D1142-1))*4+(E1142-1))*5+F1142+1,(INDEX($T$3:$AI$3,B1142)-1)*3+1)</f>
        <v>45</v>
      </c>
      <c r="J1142" s="32">
        <f>INDEX(数值规划!$N$32:$Y$231,(((C1142-1)*2+(D1142-1))*4+(E1142-1))*5+F1142+1,(INDEX($T$3:$AI$3,B1142)-1)*3+2)</f>
        <v>18</v>
      </c>
      <c r="K1142" s="32">
        <f>INDEX(数值规划!$N$32:$Y$231,(((C1142-1)*2+(D1142-1))*4+(E1142-1))*5+F1142+1,(INDEX($T$3:$AI$3,B1142)-1)*3+3)</f>
        <v>72</v>
      </c>
      <c r="L1142" s="32">
        <f t="shared" si="35"/>
        <v>7</v>
      </c>
      <c r="M1142" s="32">
        <f>INDEX(数值规划!$AL$33:$AL$42,(特技天赋!C1142-1)*2+特技天赋!D1142)</f>
        <v>5</v>
      </c>
      <c r="N1142" s="31">
        <v>58</v>
      </c>
      <c r="Q1142" s="32">
        <f>IF(特技天赋!F1142&gt;0,INDEX(数值规划!$F$32:$F$63,(特技天赋!E1142-1)*4+特技天赋!F1142),E1142)</f>
        <v>58</v>
      </c>
    </row>
    <row r="1143" spans="1:17" ht="16.5" x14ac:dyDescent="0.2">
      <c r="A1143" s="31">
        <v>1140</v>
      </c>
      <c r="B1143" s="31">
        <v>8</v>
      </c>
      <c r="C1143" s="31">
        <v>4</v>
      </c>
      <c r="D1143" s="31">
        <v>1</v>
      </c>
      <c r="E1143" s="31">
        <v>4</v>
      </c>
      <c r="F1143" s="31">
        <v>4</v>
      </c>
      <c r="G1143" s="31" t="str">
        <f t="shared" si="34"/>
        <v>摩羯座技能3_1线4号天赋4级</v>
      </c>
      <c r="H1143" s="32">
        <f>INDEX(数值规划!$AH$33:$AK$42,(特技天赋!C1143-1)*2+特技天赋!D1143,特技天赋!E1143)</f>
        <v>81</v>
      </c>
      <c r="I1143" s="32">
        <f>INDEX(数值规划!$N$32:$Y$231,(((C1143-1)*2+(D1143-1))*4+(E1143-1))*5+F1143+1,(INDEX($T$3:$AI$3,B1143)-1)*3+1)</f>
        <v>50</v>
      </c>
      <c r="J1143" s="32">
        <f>INDEX(数值规划!$N$32:$Y$231,(((C1143-1)*2+(D1143-1))*4+(E1143-1))*5+F1143+1,(INDEX($T$3:$AI$3,B1143)-1)*3+2)</f>
        <v>20</v>
      </c>
      <c r="K1143" s="32">
        <f>INDEX(数值规划!$N$32:$Y$231,(((C1143-1)*2+(D1143-1))*4+(E1143-1))*5+F1143+1,(INDEX($T$3:$AI$3,B1143)-1)*3+3)</f>
        <v>80</v>
      </c>
      <c r="L1143" s="32">
        <f t="shared" si="35"/>
        <v>7</v>
      </c>
      <c r="M1143" s="32">
        <f>INDEX(数值规划!$AL$33:$AL$42,(特技天赋!C1143-1)*2+特技天赋!D1143)</f>
        <v>5</v>
      </c>
      <c r="N1143" s="31">
        <v>87</v>
      </c>
      <c r="Q1143" s="32">
        <f>IF(特技天赋!F1143&gt;0,INDEX(数值规划!$F$32:$F$63,(特技天赋!E1143-1)*4+特技天赋!F1143),E1143)</f>
        <v>87</v>
      </c>
    </row>
    <row r="1144" spans="1:17" ht="16.5" x14ac:dyDescent="0.2">
      <c r="A1144" s="31">
        <v>1141</v>
      </c>
      <c r="B1144" s="31">
        <v>8</v>
      </c>
      <c r="C1144" s="31">
        <v>4</v>
      </c>
      <c r="D1144" s="31">
        <v>2</v>
      </c>
      <c r="E1144" s="31">
        <v>1</v>
      </c>
      <c r="F1144" s="31">
        <v>0</v>
      </c>
      <c r="G1144" s="31" t="str">
        <f t="shared" si="34"/>
        <v>摩羯座技能3_2线1号天赋解锁</v>
      </c>
      <c r="H1144" s="32">
        <f>INDEX(数值规划!$AH$33:$AK$42,(特技天赋!C1144-1)*2+特技天赋!D1144,特技天赋!E1144)</f>
        <v>31</v>
      </c>
      <c r="I1144" s="32">
        <f>INDEX(数值规划!$N$32:$Y$231,(((C1144-1)*2+(D1144-1))*4+(E1144-1))*5+F1144+1,(INDEX($T$3:$AI$3,B1144)-1)*3+1)</f>
        <v>10</v>
      </c>
      <c r="J1144" s="32">
        <f>INDEX(数值规划!$N$32:$Y$231,(((C1144-1)*2+(D1144-1))*4+(E1144-1))*5+F1144+1,(INDEX($T$3:$AI$3,B1144)-1)*3+2)</f>
        <v>20</v>
      </c>
      <c r="K1144" s="32">
        <f>INDEX(数值规划!$N$32:$Y$231,(((C1144-1)*2+(D1144-1))*4+(E1144-1))*5+F1144+1,(INDEX($T$3:$AI$3,B1144)-1)*3+3)</f>
        <v>0</v>
      </c>
      <c r="L1144" s="32">
        <f t="shared" si="35"/>
        <v>2</v>
      </c>
      <c r="M1144" s="32">
        <f>INDEX(数值规划!$AL$33:$AL$42,(特技天赋!C1144-1)*2+特技天赋!D1144)</f>
        <v>6</v>
      </c>
      <c r="N1144" s="31">
        <v>1</v>
      </c>
      <c r="Q1144" s="32">
        <f>IF(特技天赋!F1144&gt;0,INDEX(数值规划!$F$32:$F$63,(特技天赋!E1144-1)*4+特技天赋!F1144),E1144)</f>
        <v>1</v>
      </c>
    </row>
    <row r="1145" spans="1:17" ht="16.5" x14ac:dyDescent="0.2">
      <c r="A1145" s="31">
        <v>1142</v>
      </c>
      <c r="B1145" s="31">
        <v>8</v>
      </c>
      <c r="C1145" s="31">
        <v>4</v>
      </c>
      <c r="D1145" s="31">
        <v>2</v>
      </c>
      <c r="E1145" s="31">
        <v>1</v>
      </c>
      <c r="F1145" s="31">
        <v>1</v>
      </c>
      <c r="G1145" s="31" t="str">
        <f t="shared" si="34"/>
        <v>摩羯座技能3_2线1号天赋1级</v>
      </c>
      <c r="H1145" s="32">
        <f>INDEX(数值规划!$AH$33:$AK$42,(特技天赋!C1145-1)*2+特技天赋!D1145,特技天赋!E1145)</f>
        <v>31</v>
      </c>
      <c r="I1145" s="32">
        <f>INDEX(数值规划!$N$32:$Y$231,(((C1145-1)*2+(D1145-1))*4+(E1145-1))*5+F1145+1,(INDEX($T$3:$AI$3,B1145)-1)*3+1)</f>
        <v>15</v>
      </c>
      <c r="J1145" s="32">
        <f>INDEX(数值规划!$N$32:$Y$231,(((C1145-1)*2+(D1145-1))*4+(E1145-1))*5+F1145+1,(INDEX($T$3:$AI$3,B1145)-1)*3+2)</f>
        <v>30</v>
      </c>
      <c r="K1145" s="32">
        <f>INDEX(数值规划!$N$32:$Y$231,(((C1145-1)*2+(D1145-1))*4+(E1145-1))*5+F1145+1,(INDEX($T$3:$AI$3,B1145)-1)*3+3)</f>
        <v>0</v>
      </c>
      <c r="L1145" s="32">
        <f t="shared" si="35"/>
        <v>2</v>
      </c>
      <c r="M1145" s="32">
        <f>INDEX(数值规划!$AL$33:$AL$42,(特技天赋!C1145-1)*2+特技天赋!D1145)</f>
        <v>6</v>
      </c>
      <c r="N1145" s="31">
        <v>19</v>
      </c>
      <c r="Q1145" s="32">
        <f>IF(特技天赋!F1145&gt;0,INDEX(数值规划!$F$32:$F$63,(特技天赋!E1145-1)*4+特技天赋!F1145),E1145)</f>
        <v>19</v>
      </c>
    </row>
    <row r="1146" spans="1:17" ht="16.5" x14ac:dyDescent="0.2">
      <c r="A1146" s="31">
        <v>1143</v>
      </c>
      <c r="B1146" s="31">
        <v>8</v>
      </c>
      <c r="C1146" s="31">
        <v>4</v>
      </c>
      <c r="D1146" s="31">
        <v>2</v>
      </c>
      <c r="E1146" s="31">
        <v>1</v>
      </c>
      <c r="F1146" s="31">
        <v>2</v>
      </c>
      <c r="G1146" s="31" t="str">
        <f t="shared" si="34"/>
        <v>摩羯座技能3_2线1号天赋2级</v>
      </c>
      <c r="H1146" s="32">
        <f>INDEX(数值规划!$AH$33:$AK$42,(特技天赋!C1146-1)*2+特技天赋!D1146,特技天赋!E1146)</f>
        <v>31</v>
      </c>
      <c r="I1146" s="32">
        <f>INDEX(数值规划!$N$32:$Y$231,(((C1146-1)*2+(D1146-1))*4+(E1146-1))*5+F1146+1,(INDEX($T$3:$AI$3,B1146)-1)*3+1)</f>
        <v>20</v>
      </c>
      <c r="J1146" s="32">
        <f>INDEX(数值规划!$N$32:$Y$231,(((C1146-1)*2+(D1146-1))*4+(E1146-1))*5+F1146+1,(INDEX($T$3:$AI$3,B1146)-1)*3+2)</f>
        <v>40</v>
      </c>
      <c r="K1146" s="32">
        <f>INDEX(数值规划!$N$32:$Y$231,(((C1146-1)*2+(D1146-1))*4+(E1146-1))*5+F1146+1,(INDEX($T$3:$AI$3,B1146)-1)*3+3)</f>
        <v>0</v>
      </c>
      <c r="L1146" s="32">
        <f t="shared" si="35"/>
        <v>2</v>
      </c>
      <c r="M1146" s="32">
        <f>INDEX(数值规划!$AL$33:$AL$42,(特技天赋!C1146-1)*2+特技天赋!D1146)</f>
        <v>6</v>
      </c>
      <c r="N1146" s="31">
        <v>29</v>
      </c>
      <c r="Q1146" s="32">
        <f>IF(特技天赋!F1146&gt;0,INDEX(数值规划!$F$32:$F$63,(特技天赋!E1146-1)*4+特技天赋!F1146),E1146)</f>
        <v>29</v>
      </c>
    </row>
    <row r="1147" spans="1:17" ht="16.5" x14ac:dyDescent="0.2">
      <c r="A1147" s="31">
        <v>1144</v>
      </c>
      <c r="B1147" s="31">
        <v>8</v>
      </c>
      <c r="C1147" s="31">
        <v>4</v>
      </c>
      <c r="D1147" s="31">
        <v>2</v>
      </c>
      <c r="E1147" s="31">
        <v>1</v>
      </c>
      <c r="F1147" s="31">
        <v>3</v>
      </c>
      <c r="G1147" s="31" t="str">
        <f t="shared" si="34"/>
        <v>摩羯座技能3_2线1号天赋3级</v>
      </c>
      <c r="H1147" s="32">
        <f>INDEX(数值规划!$AH$33:$AK$42,(特技天赋!C1147-1)*2+特技天赋!D1147,特技天赋!E1147)</f>
        <v>31</v>
      </c>
      <c r="I1147" s="32">
        <f>INDEX(数值规划!$N$32:$Y$231,(((C1147-1)*2+(D1147-1))*4+(E1147-1))*5+F1147+1,(INDEX($T$3:$AI$3,B1147)-1)*3+1)</f>
        <v>25</v>
      </c>
      <c r="J1147" s="32">
        <f>INDEX(数值规划!$N$32:$Y$231,(((C1147-1)*2+(D1147-1))*4+(E1147-1))*5+F1147+1,(INDEX($T$3:$AI$3,B1147)-1)*3+2)</f>
        <v>50</v>
      </c>
      <c r="K1147" s="32">
        <f>INDEX(数值规划!$N$32:$Y$231,(((C1147-1)*2+(D1147-1))*4+(E1147-1))*5+F1147+1,(INDEX($T$3:$AI$3,B1147)-1)*3+3)</f>
        <v>0</v>
      </c>
      <c r="L1147" s="32">
        <f t="shared" si="35"/>
        <v>2</v>
      </c>
      <c r="M1147" s="32">
        <f>INDEX(数值规划!$AL$33:$AL$42,(特技天赋!C1147-1)*2+特技天赋!D1147)</f>
        <v>6</v>
      </c>
      <c r="N1147" s="31">
        <v>38</v>
      </c>
      <c r="Q1147" s="32">
        <f>IF(特技天赋!F1147&gt;0,INDEX(数值规划!$F$32:$F$63,(特技天赋!E1147-1)*4+特技天赋!F1147),E1147)</f>
        <v>38</v>
      </c>
    </row>
    <row r="1148" spans="1:17" ht="16.5" x14ac:dyDescent="0.2">
      <c r="A1148" s="31">
        <v>1145</v>
      </c>
      <c r="B1148" s="31">
        <v>8</v>
      </c>
      <c r="C1148" s="31">
        <v>4</v>
      </c>
      <c r="D1148" s="31">
        <v>2</v>
      </c>
      <c r="E1148" s="31">
        <v>1</v>
      </c>
      <c r="F1148" s="31">
        <v>4</v>
      </c>
      <c r="G1148" s="31" t="str">
        <f t="shared" si="34"/>
        <v>摩羯座技能3_2线1号天赋4级</v>
      </c>
      <c r="H1148" s="32">
        <f>INDEX(数值规划!$AH$33:$AK$42,(特技天赋!C1148-1)*2+特技天赋!D1148,特技天赋!E1148)</f>
        <v>31</v>
      </c>
      <c r="I1148" s="32">
        <f>INDEX(数值规划!$N$32:$Y$231,(((C1148-1)*2+(D1148-1))*4+(E1148-1))*5+F1148+1,(INDEX($T$3:$AI$3,B1148)-1)*3+1)</f>
        <v>30</v>
      </c>
      <c r="J1148" s="32">
        <f>INDEX(数值规划!$N$32:$Y$231,(((C1148-1)*2+(D1148-1))*4+(E1148-1))*5+F1148+1,(INDEX($T$3:$AI$3,B1148)-1)*3+2)</f>
        <v>60</v>
      </c>
      <c r="K1148" s="32">
        <f>INDEX(数值规划!$N$32:$Y$231,(((C1148-1)*2+(D1148-1))*4+(E1148-1))*5+F1148+1,(INDEX($T$3:$AI$3,B1148)-1)*3+3)</f>
        <v>0</v>
      </c>
      <c r="L1148" s="32">
        <f t="shared" si="35"/>
        <v>2</v>
      </c>
      <c r="M1148" s="32">
        <f>INDEX(数值规划!$AL$33:$AL$42,(特技天赋!C1148-1)*2+特技天赋!D1148)</f>
        <v>6</v>
      </c>
      <c r="N1148" s="31">
        <v>58</v>
      </c>
      <c r="Q1148" s="32">
        <f>IF(特技天赋!F1148&gt;0,INDEX(数值规划!$F$32:$F$63,(特技天赋!E1148-1)*4+特技天赋!F1148),E1148)</f>
        <v>58</v>
      </c>
    </row>
    <row r="1149" spans="1:17" ht="16.5" x14ac:dyDescent="0.2">
      <c r="A1149" s="31">
        <v>1146</v>
      </c>
      <c r="B1149" s="31">
        <v>8</v>
      </c>
      <c r="C1149" s="31">
        <v>4</v>
      </c>
      <c r="D1149" s="31">
        <v>2</v>
      </c>
      <c r="E1149" s="31">
        <v>2</v>
      </c>
      <c r="F1149" s="31">
        <v>0</v>
      </c>
      <c r="G1149" s="31" t="str">
        <f t="shared" si="34"/>
        <v>摩羯座技能3_2线2号天赋解锁</v>
      </c>
      <c r="H1149" s="32">
        <f>INDEX(数值规划!$AH$33:$AK$42,(特技天赋!C1149-1)*2+特技天赋!D1149,特技天赋!E1149)</f>
        <v>51</v>
      </c>
      <c r="I1149" s="32">
        <f>INDEX(数值规划!$N$32:$Y$231,(((C1149-1)*2+(D1149-1))*4+(E1149-1))*5+F1149+1,(INDEX($T$3:$AI$3,B1149)-1)*3+1)</f>
        <v>15</v>
      </c>
      <c r="J1149" s="32">
        <f>INDEX(数值规划!$N$32:$Y$231,(((C1149-1)*2+(D1149-1))*4+(E1149-1))*5+F1149+1,(INDEX($T$3:$AI$3,B1149)-1)*3+2)</f>
        <v>30</v>
      </c>
      <c r="K1149" s="32">
        <f>INDEX(数值规划!$N$32:$Y$231,(((C1149-1)*2+(D1149-1))*4+(E1149-1))*5+F1149+1,(INDEX($T$3:$AI$3,B1149)-1)*3+3)</f>
        <v>0</v>
      </c>
      <c r="L1149" s="32">
        <f t="shared" si="35"/>
        <v>4</v>
      </c>
      <c r="M1149" s="32">
        <f>INDEX(数值规划!$AL$33:$AL$42,(特技天赋!C1149-1)*2+特技天赋!D1149)</f>
        <v>6</v>
      </c>
      <c r="N1149" s="31">
        <v>2</v>
      </c>
      <c r="Q1149" s="32">
        <f>IF(特技天赋!F1149&gt;0,INDEX(数值规划!$F$32:$F$63,(特技天赋!E1149-1)*4+特技天赋!F1149),E1149)</f>
        <v>2</v>
      </c>
    </row>
    <row r="1150" spans="1:17" ht="16.5" x14ac:dyDescent="0.2">
      <c r="A1150" s="31">
        <v>1147</v>
      </c>
      <c r="B1150" s="31">
        <v>8</v>
      </c>
      <c r="C1150" s="31">
        <v>4</v>
      </c>
      <c r="D1150" s="31">
        <v>2</v>
      </c>
      <c r="E1150" s="31">
        <v>2</v>
      </c>
      <c r="F1150" s="31">
        <v>1</v>
      </c>
      <c r="G1150" s="31" t="str">
        <f t="shared" si="34"/>
        <v>摩羯座技能3_2线2号天赋1级</v>
      </c>
      <c r="H1150" s="32">
        <f>INDEX(数值规划!$AH$33:$AK$42,(特技天赋!C1150-1)*2+特技天赋!D1150,特技天赋!E1150)</f>
        <v>51</v>
      </c>
      <c r="I1150" s="32">
        <f>INDEX(数值规划!$N$32:$Y$231,(((C1150-1)*2+(D1150-1))*4+(E1150-1))*5+F1150+1,(INDEX($T$3:$AI$3,B1150)-1)*3+1)</f>
        <v>20</v>
      </c>
      <c r="J1150" s="32">
        <f>INDEX(数值规划!$N$32:$Y$231,(((C1150-1)*2+(D1150-1))*4+(E1150-1))*5+F1150+1,(INDEX($T$3:$AI$3,B1150)-1)*3+2)</f>
        <v>40</v>
      </c>
      <c r="K1150" s="32">
        <f>INDEX(数值规划!$N$32:$Y$231,(((C1150-1)*2+(D1150-1))*4+(E1150-1))*5+F1150+1,(INDEX($T$3:$AI$3,B1150)-1)*3+3)</f>
        <v>0</v>
      </c>
      <c r="L1150" s="32">
        <f t="shared" si="35"/>
        <v>4</v>
      </c>
      <c r="M1150" s="32">
        <f>INDEX(数值规划!$AL$33:$AL$42,(特技天赋!C1150-1)*2+特技天赋!D1150)</f>
        <v>6</v>
      </c>
      <c r="N1150" s="31">
        <v>24</v>
      </c>
      <c r="Q1150" s="32">
        <f>IF(特技天赋!F1150&gt;0,INDEX(数值规划!$F$32:$F$63,(特技天赋!E1150-1)*4+特技天赋!F1150),E1150)</f>
        <v>24</v>
      </c>
    </row>
    <row r="1151" spans="1:17" ht="16.5" x14ac:dyDescent="0.2">
      <c r="A1151" s="31">
        <v>1148</v>
      </c>
      <c r="B1151" s="31">
        <v>8</v>
      </c>
      <c r="C1151" s="31">
        <v>4</v>
      </c>
      <c r="D1151" s="31">
        <v>2</v>
      </c>
      <c r="E1151" s="31">
        <v>2</v>
      </c>
      <c r="F1151" s="31">
        <v>2</v>
      </c>
      <c r="G1151" s="31" t="str">
        <f t="shared" si="34"/>
        <v>摩羯座技能3_2线2号天赋2级</v>
      </c>
      <c r="H1151" s="32">
        <f>INDEX(数值规划!$AH$33:$AK$42,(特技天赋!C1151-1)*2+特技天赋!D1151,特技天赋!E1151)</f>
        <v>51</v>
      </c>
      <c r="I1151" s="32">
        <f>INDEX(数值规划!$N$32:$Y$231,(((C1151-1)*2+(D1151-1))*4+(E1151-1))*5+F1151+1,(INDEX($T$3:$AI$3,B1151)-1)*3+1)</f>
        <v>25</v>
      </c>
      <c r="J1151" s="32">
        <f>INDEX(数值规划!$N$32:$Y$231,(((C1151-1)*2+(D1151-1))*4+(E1151-1))*5+F1151+1,(INDEX($T$3:$AI$3,B1151)-1)*3+2)</f>
        <v>50</v>
      </c>
      <c r="K1151" s="32">
        <f>INDEX(数值规划!$N$32:$Y$231,(((C1151-1)*2+(D1151-1))*4+(E1151-1))*5+F1151+1,(INDEX($T$3:$AI$3,B1151)-1)*3+3)</f>
        <v>0</v>
      </c>
      <c r="L1151" s="32">
        <f t="shared" si="35"/>
        <v>4</v>
      </c>
      <c r="M1151" s="32">
        <f>INDEX(数值规划!$AL$33:$AL$42,(特技天赋!C1151-1)*2+特技天赋!D1151)</f>
        <v>6</v>
      </c>
      <c r="N1151" s="31">
        <v>36</v>
      </c>
      <c r="Q1151" s="32">
        <f>IF(特技天赋!F1151&gt;0,INDEX(数值规划!$F$32:$F$63,(特技天赋!E1151-1)*4+特技天赋!F1151),E1151)</f>
        <v>36</v>
      </c>
    </row>
    <row r="1152" spans="1:17" ht="16.5" x14ac:dyDescent="0.2">
      <c r="A1152" s="31">
        <v>1149</v>
      </c>
      <c r="B1152" s="31">
        <v>8</v>
      </c>
      <c r="C1152" s="31">
        <v>4</v>
      </c>
      <c r="D1152" s="31">
        <v>2</v>
      </c>
      <c r="E1152" s="31">
        <v>2</v>
      </c>
      <c r="F1152" s="31">
        <v>3</v>
      </c>
      <c r="G1152" s="31" t="str">
        <f t="shared" si="34"/>
        <v>摩羯座技能3_2线2号天赋3级</v>
      </c>
      <c r="H1152" s="32">
        <f>INDEX(数值规划!$AH$33:$AK$42,(特技天赋!C1152-1)*2+特技天赋!D1152,特技天赋!E1152)</f>
        <v>51</v>
      </c>
      <c r="I1152" s="32">
        <f>INDEX(数值规划!$N$32:$Y$231,(((C1152-1)*2+(D1152-1))*4+(E1152-1))*5+F1152+1,(INDEX($T$3:$AI$3,B1152)-1)*3+1)</f>
        <v>30</v>
      </c>
      <c r="J1152" s="32">
        <f>INDEX(数值规划!$N$32:$Y$231,(((C1152-1)*2+(D1152-1))*4+(E1152-1))*5+F1152+1,(INDEX($T$3:$AI$3,B1152)-1)*3+2)</f>
        <v>60</v>
      </c>
      <c r="K1152" s="32">
        <f>INDEX(数值规划!$N$32:$Y$231,(((C1152-1)*2+(D1152-1))*4+(E1152-1))*5+F1152+1,(INDEX($T$3:$AI$3,B1152)-1)*3+3)</f>
        <v>0</v>
      </c>
      <c r="L1152" s="32">
        <f t="shared" si="35"/>
        <v>4</v>
      </c>
      <c r="M1152" s="32">
        <f>INDEX(数值规划!$AL$33:$AL$42,(特技天赋!C1152-1)*2+特技天赋!D1152)</f>
        <v>6</v>
      </c>
      <c r="N1152" s="31">
        <v>48</v>
      </c>
      <c r="Q1152" s="32">
        <f>IF(特技天赋!F1152&gt;0,INDEX(数值规划!$F$32:$F$63,(特技天赋!E1152-1)*4+特技天赋!F1152),E1152)</f>
        <v>48</v>
      </c>
    </row>
    <row r="1153" spans="1:17" ht="16.5" x14ac:dyDescent="0.2">
      <c r="A1153" s="31">
        <v>1150</v>
      </c>
      <c r="B1153" s="31">
        <v>8</v>
      </c>
      <c r="C1153" s="31">
        <v>4</v>
      </c>
      <c r="D1153" s="31">
        <v>2</v>
      </c>
      <c r="E1153" s="31">
        <v>2</v>
      </c>
      <c r="F1153" s="31">
        <v>4</v>
      </c>
      <c r="G1153" s="31" t="str">
        <f t="shared" si="34"/>
        <v>摩羯座技能3_2线2号天赋4级</v>
      </c>
      <c r="H1153" s="32">
        <f>INDEX(数值规划!$AH$33:$AK$42,(特技天赋!C1153-1)*2+特技天赋!D1153,特技天赋!E1153)</f>
        <v>51</v>
      </c>
      <c r="I1153" s="32">
        <f>INDEX(数值规划!$N$32:$Y$231,(((C1153-1)*2+(D1153-1))*4+(E1153-1))*5+F1153+1,(INDEX($T$3:$AI$3,B1153)-1)*3+1)</f>
        <v>35</v>
      </c>
      <c r="J1153" s="32">
        <f>INDEX(数值规划!$N$32:$Y$231,(((C1153-1)*2+(D1153-1))*4+(E1153-1))*5+F1153+1,(INDEX($T$3:$AI$3,B1153)-1)*3+2)</f>
        <v>70</v>
      </c>
      <c r="K1153" s="32">
        <f>INDEX(数值规划!$N$32:$Y$231,(((C1153-1)*2+(D1153-1))*4+(E1153-1))*5+F1153+1,(INDEX($T$3:$AI$3,B1153)-1)*3+3)</f>
        <v>0</v>
      </c>
      <c r="L1153" s="32">
        <f t="shared" si="35"/>
        <v>4</v>
      </c>
      <c r="M1153" s="32">
        <f>INDEX(数值规划!$AL$33:$AL$42,(特技天赋!C1153-1)*2+特技天赋!D1153)</f>
        <v>6</v>
      </c>
      <c r="N1153" s="31">
        <v>72</v>
      </c>
      <c r="Q1153" s="32">
        <f>IF(特技天赋!F1153&gt;0,INDEX(数值规划!$F$32:$F$63,(特技天赋!E1153-1)*4+特技天赋!F1153),E1153)</f>
        <v>72</v>
      </c>
    </row>
    <row r="1154" spans="1:17" ht="16.5" x14ac:dyDescent="0.2">
      <c r="A1154" s="31">
        <v>1151</v>
      </c>
      <c r="B1154" s="31">
        <v>8</v>
      </c>
      <c r="C1154" s="31">
        <v>4</v>
      </c>
      <c r="D1154" s="31">
        <v>2</v>
      </c>
      <c r="E1154" s="31">
        <v>3</v>
      </c>
      <c r="F1154" s="31">
        <v>0</v>
      </c>
      <c r="G1154" s="31" t="str">
        <f t="shared" si="34"/>
        <v>摩羯座技能3_2线3号天赋解锁</v>
      </c>
      <c r="H1154" s="32">
        <f>INDEX(数值规划!$AH$33:$AK$42,(特技天赋!C1154-1)*2+特技天赋!D1154,特技天赋!E1154)</f>
        <v>71</v>
      </c>
      <c r="I1154" s="32">
        <f>INDEX(数值规划!$N$32:$Y$231,(((C1154-1)*2+(D1154-1))*4+(E1154-1))*5+F1154+1,(INDEX($T$3:$AI$3,B1154)-1)*3+1)</f>
        <v>23</v>
      </c>
      <c r="J1154" s="32">
        <f>INDEX(数值规划!$N$32:$Y$231,(((C1154-1)*2+(D1154-1))*4+(E1154-1))*5+F1154+1,(INDEX($T$3:$AI$3,B1154)-1)*3+2)</f>
        <v>45</v>
      </c>
      <c r="K1154" s="32">
        <f>INDEX(数值规划!$N$32:$Y$231,(((C1154-1)*2+(D1154-1))*4+(E1154-1))*5+F1154+1,(INDEX($T$3:$AI$3,B1154)-1)*3+3)</f>
        <v>0</v>
      </c>
      <c r="L1154" s="32">
        <f t="shared" si="35"/>
        <v>6</v>
      </c>
      <c r="M1154" s="32">
        <f>INDEX(数值规划!$AL$33:$AL$42,(特技天赋!C1154-1)*2+特技天赋!D1154)</f>
        <v>6</v>
      </c>
      <c r="N1154" s="31">
        <v>3</v>
      </c>
      <c r="Q1154" s="32">
        <f>IF(特技天赋!F1154&gt;0,INDEX(数值规划!$F$32:$F$63,(特技天赋!E1154-1)*4+特技天赋!F1154),E1154)</f>
        <v>3</v>
      </c>
    </row>
    <row r="1155" spans="1:17" ht="16.5" x14ac:dyDescent="0.2">
      <c r="A1155" s="31">
        <v>1152</v>
      </c>
      <c r="B1155" s="31">
        <v>8</v>
      </c>
      <c r="C1155" s="31">
        <v>4</v>
      </c>
      <c r="D1155" s="31">
        <v>2</v>
      </c>
      <c r="E1155" s="31">
        <v>3</v>
      </c>
      <c r="F1155" s="31">
        <v>1</v>
      </c>
      <c r="G1155" s="31" t="str">
        <f t="shared" si="34"/>
        <v>摩羯座技能3_2线3号天赋1级</v>
      </c>
      <c r="H1155" s="32">
        <f>INDEX(数值规划!$AH$33:$AK$42,(特技天赋!C1155-1)*2+特技天赋!D1155,特技天赋!E1155)</f>
        <v>71</v>
      </c>
      <c r="I1155" s="32">
        <f>INDEX(数值规划!$N$32:$Y$231,(((C1155-1)*2+(D1155-1))*4+(E1155-1))*5+F1155+1,(INDEX($T$3:$AI$3,B1155)-1)*3+1)</f>
        <v>28</v>
      </c>
      <c r="J1155" s="32">
        <f>INDEX(数值规划!$N$32:$Y$231,(((C1155-1)*2+(D1155-1))*4+(E1155-1))*5+F1155+1,(INDEX($T$3:$AI$3,B1155)-1)*3+2)</f>
        <v>55</v>
      </c>
      <c r="K1155" s="32">
        <f>INDEX(数值规划!$N$32:$Y$231,(((C1155-1)*2+(D1155-1))*4+(E1155-1))*5+F1155+1,(INDEX($T$3:$AI$3,B1155)-1)*3+3)</f>
        <v>0</v>
      </c>
      <c r="L1155" s="32">
        <f t="shared" si="35"/>
        <v>6</v>
      </c>
      <c r="M1155" s="32">
        <f>INDEX(数值规划!$AL$33:$AL$42,(特技天赋!C1155-1)*2+特技天赋!D1155)</f>
        <v>6</v>
      </c>
      <c r="N1155" s="31">
        <v>29</v>
      </c>
      <c r="Q1155" s="32">
        <f>IF(特技天赋!F1155&gt;0,INDEX(数值规划!$F$32:$F$63,(特技天赋!E1155-1)*4+特技天赋!F1155),E1155)</f>
        <v>29</v>
      </c>
    </row>
    <row r="1156" spans="1:17" ht="16.5" x14ac:dyDescent="0.2">
      <c r="A1156" s="31">
        <v>1153</v>
      </c>
      <c r="B1156" s="31">
        <v>8</v>
      </c>
      <c r="C1156" s="31">
        <v>4</v>
      </c>
      <c r="D1156" s="31">
        <v>2</v>
      </c>
      <c r="E1156" s="31">
        <v>3</v>
      </c>
      <c r="F1156" s="31">
        <v>2</v>
      </c>
      <c r="G1156" s="31" t="str">
        <f t="shared" si="34"/>
        <v>摩羯座技能3_2线3号天赋2级</v>
      </c>
      <c r="H1156" s="32">
        <f>INDEX(数值规划!$AH$33:$AK$42,(特技天赋!C1156-1)*2+特技天赋!D1156,特技天赋!E1156)</f>
        <v>71</v>
      </c>
      <c r="I1156" s="32">
        <f>INDEX(数值规划!$N$32:$Y$231,(((C1156-1)*2+(D1156-1))*4+(E1156-1))*5+F1156+1,(INDEX($T$3:$AI$3,B1156)-1)*3+1)</f>
        <v>33</v>
      </c>
      <c r="J1156" s="32">
        <f>INDEX(数值规划!$N$32:$Y$231,(((C1156-1)*2+(D1156-1))*4+(E1156-1))*5+F1156+1,(INDEX($T$3:$AI$3,B1156)-1)*3+2)</f>
        <v>65</v>
      </c>
      <c r="K1156" s="32">
        <f>INDEX(数值规划!$N$32:$Y$231,(((C1156-1)*2+(D1156-1))*4+(E1156-1))*5+F1156+1,(INDEX($T$3:$AI$3,B1156)-1)*3+3)</f>
        <v>0</v>
      </c>
      <c r="L1156" s="32">
        <f t="shared" si="35"/>
        <v>6</v>
      </c>
      <c r="M1156" s="32">
        <f>INDEX(数值规划!$AL$33:$AL$42,(特技天赋!C1156-1)*2+特技天赋!D1156)</f>
        <v>6</v>
      </c>
      <c r="N1156" s="31">
        <v>43</v>
      </c>
      <c r="Q1156" s="32">
        <f>IF(特技天赋!F1156&gt;0,INDEX(数值规划!$F$32:$F$63,(特技天赋!E1156-1)*4+特技天赋!F1156),E1156)</f>
        <v>43</v>
      </c>
    </row>
    <row r="1157" spans="1:17" ht="16.5" x14ac:dyDescent="0.2">
      <c r="A1157" s="31">
        <v>1154</v>
      </c>
      <c r="B1157" s="31">
        <v>8</v>
      </c>
      <c r="C1157" s="31">
        <v>4</v>
      </c>
      <c r="D1157" s="31">
        <v>2</v>
      </c>
      <c r="E1157" s="31">
        <v>3</v>
      </c>
      <c r="F1157" s="31">
        <v>3</v>
      </c>
      <c r="G1157" s="31" t="str">
        <f t="shared" ref="G1157:G1220" si="36">INDEX($T$4:$AI$4,B1157)&amp;INDEX($T$5:$X$5,C1157)&amp;"_"&amp;D1157&amp;"线"&amp;E1157&amp;"号天赋"&amp;IF(F1157&gt;0,F1157&amp;"级","解锁")</f>
        <v>摩羯座技能3_2线3号天赋3级</v>
      </c>
      <c r="H1157" s="32">
        <f>INDEX(数值规划!$AH$33:$AK$42,(特技天赋!C1157-1)*2+特技天赋!D1157,特技天赋!E1157)</f>
        <v>71</v>
      </c>
      <c r="I1157" s="32">
        <f>INDEX(数值规划!$N$32:$Y$231,(((C1157-1)*2+(D1157-1))*4+(E1157-1))*5+F1157+1,(INDEX($T$3:$AI$3,B1157)-1)*3+1)</f>
        <v>38</v>
      </c>
      <c r="J1157" s="32">
        <f>INDEX(数值规划!$N$32:$Y$231,(((C1157-1)*2+(D1157-1))*4+(E1157-1))*5+F1157+1,(INDEX($T$3:$AI$3,B1157)-1)*3+2)</f>
        <v>75</v>
      </c>
      <c r="K1157" s="32">
        <f>INDEX(数值规划!$N$32:$Y$231,(((C1157-1)*2+(D1157-1))*4+(E1157-1))*5+F1157+1,(INDEX($T$3:$AI$3,B1157)-1)*3+3)</f>
        <v>0</v>
      </c>
      <c r="L1157" s="32">
        <f t="shared" ref="L1157:L1220" si="37">(E1157-1)*2+D1157</f>
        <v>6</v>
      </c>
      <c r="M1157" s="32">
        <f>INDEX(数值规划!$AL$33:$AL$42,(特技天赋!C1157-1)*2+特技天赋!D1157)</f>
        <v>6</v>
      </c>
      <c r="N1157" s="31">
        <v>58</v>
      </c>
      <c r="Q1157" s="32">
        <f>IF(特技天赋!F1157&gt;0,INDEX(数值规划!$F$32:$F$63,(特技天赋!E1157-1)*4+特技天赋!F1157),E1157)</f>
        <v>58</v>
      </c>
    </row>
    <row r="1158" spans="1:17" ht="16.5" x14ac:dyDescent="0.2">
      <c r="A1158" s="31">
        <v>1155</v>
      </c>
      <c r="B1158" s="31">
        <v>8</v>
      </c>
      <c r="C1158" s="31">
        <v>4</v>
      </c>
      <c r="D1158" s="31">
        <v>2</v>
      </c>
      <c r="E1158" s="31">
        <v>3</v>
      </c>
      <c r="F1158" s="31">
        <v>4</v>
      </c>
      <c r="G1158" s="31" t="str">
        <f t="shared" si="36"/>
        <v>摩羯座技能3_2线3号天赋4级</v>
      </c>
      <c r="H1158" s="32">
        <f>INDEX(数值规划!$AH$33:$AK$42,(特技天赋!C1158-1)*2+特技天赋!D1158,特技天赋!E1158)</f>
        <v>71</v>
      </c>
      <c r="I1158" s="32">
        <f>INDEX(数值规划!$N$32:$Y$231,(((C1158-1)*2+(D1158-1))*4+(E1158-1))*5+F1158+1,(INDEX($T$3:$AI$3,B1158)-1)*3+1)</f>
        <v>43</v>
      </c>
      <c r="J1158" s="32">
        <f>INDEX(数值规划!$N$32:$Y$231,(((C1158-1)*2+(D1158-1))*4+(E1158-1))*5+F1158+1,(INDEX($T$3:$AI$3,B1158)-1)*3+2)</f>
        <v>85</v>
      </c>
      <c r="K1158" s="32">
        <f>INDEX(数值规划!$N$32:$Y$231,(((C1158-1)*2+(D1158-1))*4+(E1158-1))*5+F1158+1,(INDEX($T$3:$AI$3,B1158)-1)*3+3)</f>
        <v>0</v>
      </c>
      <c r="L1158" s="32">
        <f t="shared" si="37"/>
        <v>6</v>
      </c>
      <c r="M1158" s="32">
        <f>INDEX(数值规划!$AL$33:$AL$42,(特技天赋!C1158-1)*2+特技天赋!D1158)</f>
        <v>6</v>
      </c>
      <c r="N1158" s="31">
        <v>87</v>
      </c>
      <c r="Q1158" s="32">
        <f>IF(特技天赋!F1158&gt;0,INDEX(数值规划!$F$32:$F$63,(特技天赋!E1158-1)*4+特技天赋!F1158),E1158)</f>
        <v>87</v>
      </c>
    </row>
    <row r="1159" spans="1:17" ht="16.5" x14ac:dyDescent="0.2">
      <c r="A1159" s="31">
        <v>1156</v>
      </c>
      <c r="B1159" s="31">
        <v>8</v>
      </c>
      <c r="C1159" s="31">
        <v>4</v>
      </c>
      <c r="D1159" s="31">
        <v>2</v>
      </c>
      <c r="E1159" s="31">
        <v>4</v>
      </c>
      <c r="F1159" s="31">
        <v>0</v>
      </c>
      <c r="G1159" s="31" t="str">
        <f t="shared" si="36"/>
        <v>摩羯座技能3_2线4号天赋解锁</v>
      </c>
      <c r="H1159" s="32">
        <f>INDEX(数值规划!$AH$33:$AK$42,(特技天赋!C1159-1)*2+特技天赋!D1159,特技天赋!E1159)</f>
        <v>91</v>
      </c>
      <c r="I1159" s="32">
        <f>INDEX(数值规划!$N$32:$Y$231,(((C1159-1)*2+(D1159-1))*4+(E1159-1))*5+F1159+1,(INDEX($T$3:$AI$3,B1159)-1)*3+1)</f>
        <v>30</v>
      </c>
      <c r="J1159" s="32">
        <f>INDEX(数值规划!$N$32:$Y$231,(((C1159-1)*2+(D1159-1))*4+(E1159-1))*5+F1159+1,(INDEX($T$3:$AI$3,B1159)-1)*3+2)</f>
        <v>60</v>
      </c>
      <c r="K1159" s="32">
        <f>INDEX(数值规划!$N$32:$Y$231,(((C1159-1)*2+(D1159-1))*4+(E1159-1))*5+F1159+1,(INDEX($T$3:$AI$3,B1159)-1)*3+3)</f>
        <v>0</v>
      </c>
      <c r="L1159" s="32">
        <f t="shared" si="37"/>
        <v>8</v>
      </c>
      <c r="M1159" s="32">
        <f>INDEX(数值规划!$AL$33:$AL$42,(特技天赋!C1159-1)*2+特技天赋!D1159)</f>
        <v>6</v>
      </c>
      <c r="N1159" s="31">
        <v>4</v>
      </c>
      <c r="Q1159" s="32">
        <f>IF(特技天赋!F1159&gt;0,INDEX(数值规划!$F$32:$F$63,(特技天赋!E1159-1)*4+特技天赋!F1159),E1159)</f>
        <v>4</v>
      </c>
    </row>
    <row r="1160" spans="1:17" ht="16.5" x14ac:dyDescent="0.2">
      <c r="A1160" s="31">
        <v>1157</v>
      </c>
      <c r="B1160" s="31">
        <v>8</v>
      </c>
      <c r="C1160" s="31">
        <v>4</v>
      </c>
      <c r="D1160" s="31">
        <v>2</v>
      </c>
      <c r="E1160" s="31">
        <v>4</v>
      </c>
      <c r="F1160" s="31">
        <v>1</v>
      </c>
      <c r="G1160" s="31" t="str">
        <f t="shared" si="36"/>
        <v>摩羯座技能3_2线4号天赋1级</v>
      </c>
      <c r="H1160" s="32">
        <f>INDEX(数值规划!$AH$33:$AK$42,(特技天赋!C1160-1)*2+特技天赋!D1160,特技天赋!E1160)</f>
        <v>91</v>
      </c>
      <c r="I1160" s="32">
        <f>INDEX(数值规划!$N$32:$Y$231,(((C1160-1)*2+(D1160-1))*4+(E1160-1))*5+F1160+1,(INDEX($T$3:$AI$3,B1160)-1)*3+1)</f>
        <v>35</v>
      </c>
      <c r="J1160" s="32">
        <f>INDEX(数值规划!$N$32:$Y$231,(((C1160-1)*2+(D1160-1))*4+(E1160-1))*5+F1160+1,(INDEX($T$3:$AI$3,B1160)-1)*3+2)</f>
        <v>70</v>
      </c>
      <c r="K1160" s="32">
        <f>INDEX(数值规划!$N$32:$Y$231,(((C1160-1)*2+(D1160-1))*4+(E1160-1))*5+F1160+1,(INDEX($T$3:$AI$3,B1160)-1)*3+3)</f>
        <v>0</v>
      </c>
      <c r="L1160" s="32">
        <f t="shared" si="37"/>
        <v>8</v>
      </c>
      <c r="M1160" s="32">
        <f>INDEX(数值规划!$AL$33:$AL$42,(特技天赋!C1160-1)*2+特技天赋!D1160)</f>
        <v>6</v>
      </c>
      <c r="N1160" s="31">
        <v>29</v>
      </c>
      <c r="Q1160" s="32">
        <f>IF(特技天赋!F1160&gt;0,INDEX(数值规划!$F$32:$F$63,(特技天赋!E1160-1)*4+特技天赋!F1160),E1160)</f>
        <v>29</v>
      </c>
    </row>
    <row r="1161" spans="1:17" ht="16.5" x14ac:dyDescent="0.2">
      <c r="A1161" s="31">
        <v>1158</v>
      </c>
      <c r="B1161" s="31">
        <v>8</v>
      </c>
      <c r="C1161" s="31">
        <v>4</v>
      </c>
      <c r="D1161" s="31">
        <v>2</v>
      </c>
      <c r="E1161" s="31">
        <v>4</v>
      </c>
      <c r="F1161" s="31">
        <v>2</v>
      </c>
      <c r="G1161" s="31" t="str">
        <f t="shared" si="36"/>
        <v>摩羯座技能3_2线4号天赋2级</v>
      </c>
      <c r="H1161" s="32">
        <f>INDEX(数值规划!$AH$33:$AK$42,(特技天赋!C1161-1)*2+特技天赋!D1161,特技天赋!E1161)</f>
        <v>91</v>
      </c>
      <c r="I1161" s="32">
        <f>INDEX(数值规划!$N$32:$Y$231,(((C1161-1)*2+(D1161-1))*4+(E1161-1))*5+F1161+1,(INDEX($T$3:$AI$3,B1161)-1)*3+1)</f>
        <v>40</v>
      </c>
      <c r="J1161" s="32">
        <f>INDEX(数值规划!$N$32:$Y$231,(((C1161-1)*2+(D1161-1))*4+(E1161-1))*5+F1161+1,(INDEX($T$3:$AI$3,B1161)-1)*3+2)</f>
        <v>80</v>
      </c>
      <c r="K1161" s="32">
        <f>INDEX(数值规划!$N$32:$Y$231,(((C1161-1)*2+(D1161-1))*4+(E1161-1))*5+F1161+1,(INDEX($T$3:$AI$3,B1161)-1)*3+3)</f>
        <v>0</v>
      </c>
      <c r="L1161" s="32">
        <f t="shared" si="37"/>
        <v>8</v>
      </c>
      <c r="M1161" s="32">
        <f>INDEX(数值规划!$AL$33:$AL$42,(特技天赋!C1161-1)*2+特技天赋!D1161)</f>
        <v>6</v>
      </c>
      <c r="N1161" s="31">
        <v>43</v>
      </c>
      <c r="Q1161" s="32">
        <f>IF(特技天赋!F1161&gt;0,INDEX(数值规划!$F$32:$F$63,(特技天赋!E1161-1)*4+特技天赋!F1161),E1161)</f>
        <v>43</v>
      </c>
    </row>
    <row r="1162" spans="1:17" ht="16.5" x14ac:dyDescent="0.2">
      <c r="A1162" s="31">
        <v>1159</v>
      </c>
      <c r="B1162" s="31">
        <v>8</v>
      </c>
      <c r="C1162" s="31">
        <v>4</v>
      </c>
      <c r="D1162" s="31">
        <v>2</v>
      </c>
      <c r="E1162" s="31">
        <v>4</v>
      </c>
      <c r="F1162" s="31">
        <v>3</v>
      </c>
      <c r="G1162" s="31" t="str">
        <f t="shared" si="36"/>
        <v>摩羯座技能3_2线4号天赋3级</v>
      </c>
      <c r="H1162" s="32">
        <f>INDEX(数值规划!$AH$33:$AK$42,(特技天赋!C1162-1)*2+特技天赋!D1162,特技天赋!E1162)</f>
        <v>91</v>
      </c>
      <c r="I1162" s="32">
        <f>INDEX(数值规划!$N$32:$Y$231,(((C1162-1)*2+(D1162-1))*4+(E1162-1))*5+F1162+1,(INDEX($T$3:$AI$3,B1162)-1)*3+1)</f>
        <v>45</v>
      </c>
      <c r="J1162" s="32">
        <f>INDEX(数值规划!$N$32:$Y$231,(((C1162-1)*2+(D1162-1))*4+(E1162-1))*5+F1162+1,(INDEX($T$3:$AI$3,B1162)-1)*3+2)</f>
        <v>90</v>
      </c>
      <c r="K1162" s="32">
        <f>INDEX(数值规划!$N$32:$Y$231,(((C1162-1)*2+(D1162-1))*4+(E1162-1))*5+F1162+1,(INDEX($T$3:$AI$3,B1162)-1)*3+3)</f>
        <v>0</v>
      </c>
      <c r="L1162" s="32">
        <f t="shared" si="37"/>
        <v>8</v>
      </c>
      <c r="M1162" s="32">
        <f>INDEX(数值规划!$AL$33:$AL$42,(特技天赋!C1162-1)*2+特技天赋!D1162)</f>
        <v>6</v>
      </c>
      <c r="N1162" s="31">
        <v>58</v>
      </c>
      <c r="Q1162" s="32">
        <f>IF(特技天赋!F1162&gt;0,INDEX(数值规划!$F$32:$F$63,(特技天赋!E1162-1)*4+特技天赋!F1162),E1162)</f>
        <v>58</v>
      </c>
    </row>
    <row r="1163" spans="1:17" ht="16.5" x14ac:dyDescent="0.2">
      <c r="A1163" s="31">
        <v>1160</v>
      </c>
      <c r="B1163" s="31">
        <v>8</v>
      </c>
      <c r="C1163" s="31">
        <v>4</v>
      </c>
      <c r="D1163" s="31">
        <v>2</v>
      </c>
      <c r="E1163" s="31">
        <v>4</v>
      </c>
      <c r="F1163" s="31">
        <v>4</v>
      </c>
      <c r="G1163" s="31" t="str">
        <f t="shared" si="36"/>
        <v>摩羯座技能3_2线4号天赋4级</v>
      </c>
      <c r="H1163" s="32">
        <f>INDEX(数值规划!$AH$33:$AK$42,(特技天赋!C1163-1)*2+特技天赋!D1163,特技天赋!E1163)</f>
        <v>91</v>
      </c>
      <c r="I1163" s="32">
        <f>INDEX(数值规划!$N$32:$Y$231,(((C1163-1)*2+(D1163-1))*4+(E1163-1))*5+F1163+1,(INDEX($T$3:$AI$3,B1163)-1)*3+1)</f>
        <v>50</v>
      </c>
      <c r="J1163" s="32">
        <f>INDEX(数值规划!$N$32:$Y$231,(((C1163-1)*2+(D1163-1))*4+(E1163-1))*5+F1163+1,(INDEX($T$3:$AI$3,B1163)-1)*3+2)</f>
        <v>100</v>
      </c>
      <c r="K1163" s="32">
        <f>INDEX(数值规划!$N$32:$Y$231,(((C1163-1)*2+(D1163-1))*4+(E1163-1))*5+F1163+1,(INDEX($T$3:$AI$3,B1163)-1)*3+3)</f>
        <v>0</v>
      </c>
      <c r="L1163" s="32">
        <f t="shared" si="37"/>
        <v>8</v>
      </c>
      <c r="M1163" s="32">
        <f>INDEX(数值规划!$AL$33:$AL$42,(特技天赋!C1163-1)*2+特技天赋!D1163)</f>
        <v>6</v>
      </c>
      <c r="N1163" s="31">
        <v>87</v>
      </c>
      <c r="Q1163" s="32">
        <f>IF(特技天赋!F1163&gt;0,INDEX(数值规划!$F$32:$F$63,(特技天赋!E1163-1)*4+特技天赋!F1163),E1163)</f>
        <v>87</v>
      </c>
    </row>
    <row r="1164" spans="1:17" ht="16.5" x14ac:dyDescent="0.2">
      <c r="A1164" s="31">
        <v>1161</v>
      </c>
      <c r="B1164" s="31">
        <v>8</v>
      </c>
      <c r="C1164" s="31">
        <v>5</v>
      </c>
      <c r="D1164" s="31">
        <v>1</v>
      </c>
      <c r="E1164" s="31">
        <v>1</v>
      </c>
      <c r="F1164" s="31">
        <v>0</v>
      </c>
      <c r="G1164" s="31" t="str">
        <f t="shared" si="36"/>
        <v>摩羯座大招_1线1号天赋解锁</v>
      </c>
      <c r="H1164" s="32">
        <f>INDEX(数值规划!$AH$33:$AK$42,(特技天赋!C1164-1)*2+特技天赋!D1164,特技天赋!E1164)</f>
        <v>23</v>
      </c>
      <c r="I1164" s="32">
        <f>INDEX(数值规划!$N$32:$Y$231,(((C1164-1)*2+(D1164-1))*4+(E1164-1))*5+F1164+1,(INDEX($T$3:$AI$3,B1164)-1)*3+1)</f>
        <v>24</v>
      </c>
      <c r="J1164" s="32">
        <f>INDEX(数值规划!$N$32:$Y$231,(((C1164-1)*2+(D1164-1))*4+(E1164-1))*5+F1164+1,(INDEX($T$3:$AI$3,B1164)-1)*3+2)</f>
        <v>6</v>
      </c>
      <c r="K1164" s="32">
        <f>INDEX(数值规划!$N$32:$Y$231,(((C1164-1)*2+(D1164-1))*4+(E1164-1))*5+F1164+1,(INDEX($T$3:$AI$3,B1164)-1)*3+3)</f>
        <v>6</v>
      </c>
      <c r="L1164" s="32">
        <f t="shared" si="37"/>
        <v>1</v>
      </c>
      <c r="M1164" s="32">
        <f>INDEX(数值规划!$AL$33:$AL$42,(特技天赋!C1164-1)*2+特技天赋!D1164)</f>
        <v>6</v>
      </c>
      <c r="N1164" s="31">
        <v>1</v>
      </c>
      <c r="Q1164" s="32">
        <f>IF(特技天赋!F1164&gt;0,INDEX(数值规划!$F$32:$F$63,(特技天赋!E1164-1)*4+特技天赋!F1164),E1164)</f>
        <v>1</v>
      </c>
    </row>
    <row r="1165" spans="1:17" ht="16.5" x14ac:dyDescent="0.2">
      <c r="A1165" s="31">
        <v>1162</v>
      </c>
      <c r="B1165" s="31">
        <v>8</v>
      </c>
      <c r="C1165" s="31">
        <v>5</v>
      </c>
      <c r="D1165" s="31">
        <v>1</v>
      </c>
      <c r="E1165" s="31">
        <v>1</v>
      </c>
      <c r="F1165" s="31">
        <v>1</v>
      </c>
      <c r="G1165" s="31" t="str">
        <f t="shared" si="36"/>
        <v>摩羯座大招_1线1号天赋1级</v>
      </c>
      <c r="H1165" s="32">
        <f>INDEX(数值规划!$AH$33:$AK$42,(特技天赋!C1165-1)*2+特技天赋!D1165,特技天赋!E1165)</f>
        <v>23</v>
      </c>
      <c r="I1165" s="32">
        <f>INDEX(数值规划!$N$32:$Y$231,(((C1165-1)*2+(D1165-1))*4+(E1165-1))*5+F1165+1,(INDEX($T$3:$AI$3,B1165)-1)*3+1)</f>
        <v>36</v>
      </c>
      <c r="J1165" s="32">
        <f>INDEX(数值规划!$N$32:$Y$231,(((C1165-1)*2+(D1165-1))*4+(E1165-1))*5+F1165+1,(INDEX($T$3:$AI$3,B1165)-1)*3+2)</f>
        <v>9</v>
      </c>
      <c r="K1165" s="32">
        <f>INDEX(数值规划!$N$32:$Y$231,(((C1165-1)*2+(D1165-1))*4+(E1165-1))*5+F1165+1,(INDEX($T$3:$AI$3,B1165)-1)*3+3)</f>
        <v>9</v>
      </c>
      <c r="L1165" s="32">
        <f t="shared" si="37"/>
        <v>1</v>
      </c>
      <c r="M1165" s="32">
        <f>INDEX(数值规划!$AL$33:$AL$42,(特技天赋!C1165-1)*2+特技天赋!D1165)</f>
        <v>6</v>
      </c>
      <c r="N1165" s="31">
        <v>19</v>
      </c>
      <c r="Q1165" s="32">
        <f>IF(特技天赋!F1165&gt;0,INDEX(数值规划!$F$32:$F$63,(特技天赋!E1165-1)*4+特技天赋!F1165),E1165)</f>
        <v>19</v>
      </c>
    </row>
    <row r="1166" spans="1:17" ht="16.5" x14ac:dyDescent="0.2">
      <c r="A1166" s="31">
        <v>1163</v>
      </c>
      <c r="B1166" s="31">
        <v>8</v>
      </c>
      <c r="C1166" s="31">
        <v>5</v>
      </c>
      <c r="D1166" s="31">
        <v>1</v>
      </c>
      <c r="E1166" s="31">
        <v>1</v>
      </c>
      <c r="F1166" s="31">
        <v>2</v>
      </c>
      <c r="G1166" s="31" t="str">
        <f t="shared" si="36"/>
        <v>摩羯座大招_1线1号天赋2级</v>
      </c>
      <c r="H1166" s="32">
        <f>INDEX(数值规划!$AH$33:$AK$42,(特技天赋!C1166-1)*2+特技天赋!D1166,特技天赋!E1166)</f>
        <v>23</v>
      </c>
      <c r="I1166" s="32">
        <f>INDEX(数值规划!$N$32:$Y$231,(((C1166-1)*2+(D1166-1))*4+(E1166-1))*5+F1166+1,(INDEX($T$3:$AI$3,B1166)-1)*3+1)</f>
        <v>48</v>
      </c>
      <c r="J1166" s="32">
        <f>INDEX(数值规划!$N$32:$Y$231,(((C1166-1)*2+(D1166-1))*4+(E1166-1))*5+F1166+1,(INDEX($T$3:$AI$3,B1166)-1)*3+2)</f>
        <v>12</v>
      </c>
      <c r="K1166" s="32">
        <f>INDEX(数值规划!$N$32:$Y$231,(((C1166-1)*2+(D1166-1))*4+(E1166-1))*5+F1166+1,(INDEX($T$3:$AI$3,B1166)-1)*3+3)</f>
        <v>12</v>
      </c>
      <c r="L1166" s="32">
        <f t="shared" si="37"/>
        <v>1</v>
      </c>
      <c r="M1166" s="32">
        <f>INDEX(数值规划!$AL$33:$AL$42,(特技天赋!C1166-1)*2+特技天赋!D1166)</f>
        <v>6</v>
      </c>
      <c r="N1166" s="31">
        <v>29</v>
      </c>
      <c r="Q1166" s="32">
        <f>IF(特技天赋!F1166&gt;0,INDEX(数值规划!$F$32:$F$63,(特技天赋!E1166-1)*4+特技天赋!F1166),E1166)</f>
        <v>29</v>
      </c>
    </row>
    <row r="1167" spans="1:17" ht="16.5" x14ac:dyDescent="0.2">
      <c r="A1167" s="31">
        <v>1164</v>
      </c>
      <c r="B1167" s="31">
        <v>8</v>
      </c>
      <c r="C1167" s="31">
        <v>5</v>
      </c>
      <c r="D1167" s="31">
        <v>1</v>
      </c>
      <c r="E1167" s="31">
        <v>1</v>
      </c>
      <c r="F1167" s="31">
        <v>3</v>
      </c>
      <c r="G1167" s="31" t="str">
        <f t="shared" si="36"/>
        <v>摩羯座大招_1线1号天赋3级</v>
      </c>
      <c r="H1167" s="32">
        <f>INDEX(数值规划!$AH$33:$AK$42,(特技天赋!C1167-1)*2+特技天赋!D1167,特技天赋!E1167)</f>
        <v>23</v>
      </c>
      <c r="I1167" s="32">
        <f>INDEX(数值规划!$N$32:$Y$231,(((C1167-1)*2+(D1167-1))*4+(E1167-1))*5+F1167+1,(INDEX($T$3:$AI$3,B1167)-1)*3+1)</f>
        <v>60</v>
      </c>
      <c r="J1167" s="32">
        <f>INDEX(数值规划!$N$32:$Y$231,(((C1167-1)*2+(D1167-1))*4+(E1167-1))*5+F1167+1,(INDEX($T$3:$AI$3,B1167)-1)*3+2)</f>
        <v>15</v>
      </c>
      <c r="K1167" s="32">
        <f>INDEX(数值规划!$N$32:$Y$231,(((C1167-1)*2+(D1167-1))*4+(E1167-1))*5+F1167+1,(INDEX($T$3:$AI$3,B1167)-1)*3+3)</f>
        <v>15</v>
      </c>
      <c r="L1167" s="32">
        <f t="shared" si="37"/>
        <v>1</v>
      </c>
      <c r="M1167" s="32">
        <f>INDEX(数值规划!$AL$33:$AL$42,(特技天赋!C1167-1)*2+特技天赋!D1167)</f>
        <v>6</v>
      </c>
      <c r="N1167" s="31">
        <v>38</v>
      </c>
      <c r="Q1167" s="32">
        <f>IF(特技天赋!F1167&gt;0,INDEX(数值规划!$F$32:$F$63,(特技天赋!E1167-1)*4+特技天赋!F1167),E1167)</f>
        <v>38</v>
      </c>
    </row>
    <row r="1168" spans="1:17" ht="16.5" x14ac:dyDescent="0.2">
      <c r="A1168" s="31">
        <v>1165</v>
      </c>
      <c r="B1168" s="31">
        <v>8</v>
      </c>
      <c r="C1168" s="31">
        <v>5</v>
      </c>
      <c r="D1168" s="31">
        <v>1</v>
      </c>
      <c r="E1168" s="31">
        <v>1</v>
      </c>
      <c r="F1168" s="31">
        <v>4</v>
      </c>
      <c r="G1168" s="31" t="str">
        <f t="shared" si="36"/>
        <v>摩羯座大招_1线1号天赋4级</v>
      </c>
      <c r="H1168" s="32">
        <f>INDEX(数值规划!$AH$33:$AK$42,(特技天赋!C1168-1)*2+特技天赋!D1168,特技天赋!E1168)</f>
        <v>23</v>
      </c>
      <c r="I1168" s="32">
        <f>INDEX(数值规划!$N$32:$Y$231,(((C1168-1)*2+(D1168-1))*4+(E1168-1))*5+F1168+1,(INDEX($T$3:$AI$3,B1168)-1)*3+1)</f>
        <v>72</v>
      </c>
      <c r="J1168" s="32">
        <f>INDEX(数值规划!$N$32:$Y$231,(((C1168-1)*2+(D1168-1))*4+(E1168-1))*5+F1168+1,(INDEX($T$3:$AI$3,B1168)-1)*3+2)</f>
        <v>18</v>
      </c>
      <c r="K1168" s="32">
        <f>INDEX(数值规划!$N$32:$Y$231,(((C1168-1)*2+(D1168-1))*4+(E1168-1))*5+F1168+1,(INDEX($T$3:$AI$3,B1168)-1)*3+3)</f>
        <v>18</v>
      </c>
      <c r="L1168" s="32">
        <f t="shared" si="37"/>
        <v>1</v>
      </c>
      <c r="M1168" s="32">
        <f>INDEX(数值规划!$AL$33:$AL$42,(特技天赋!C1168-1)*2+特技天赋!D1168)</f>
        <v>6</v>
      </c>
      <c r="N1168" s="31">
        <v>58</v>
      </c>
      <c r="Q1168" s="32">
        <f>IF(特技天赋!F1168&gt;0,INDEX(数值规划!$F$32:$F$63,(特技天赋!E1168-1)*4+特技天赋!F1168),E1168)</f>
        <v>58</v>
      </c>
    </row>
    <row r="1169" spans="1:17" ht="16.5" x14ac:dyDescent="0.2">
      <c r="A1169" s="31">
        <v>1166</v>
      </c>
      <c r="B1169" s="31">
        <v>8</v>
      </c>
      <c r="C1169" s="31">
        <v>5</v>
      </c>
      <c r="D1169" s="31">
        <v>1</v>
      </c>
      <c r="E1169" s="31">
        <v>2</v>
      </c>
      <c r="F1169" s="31">
        <v>0</v>
      </c>
      <c r="G1169" s="31" t="str">
        <f t="shared" si="36"/>
        <v>摩羯座大招_1线2号天赋解锁</v>
      </c>
      <c r="H1169" s="32">
        <f>INDEX(数值规划!$AH$33:$AK$42,(特技天赋!C1169-1)*2+特技天赋!D1169,特技天赋!E1169)</f>
        <v>43</v>
      </c>
      <c r="I1169" s="32">
        <f>INDEX(数值规划!$N$32:$Y$231,(((C1169-1)*2+(D1169-1))*4+(E1169-1))*5+F1169+1,(INDEX($T$3:$AI$3,B1169)-1)*3+1)</f>
        <v>36</v>
      </c>
      <c r="J1169" s="32">
        <f>INDEX(数值规划!$N$32:$Y$231,(((C1169-1)*2+(D1169-1))*4+(E1169-1))*5+F1169+1,(INDEX($T$3:$AI$3,B1169)-1)*3+2)</f>
        <v>9</v>
      </c>
      <c r="K1169" s="32">
        <f>INDEX(数值规划!$N$32:$Y$231,(((C1169-1)*2+(D1169-1))*4+(E1169-1))*5+F1169+1,(INDEX($T$3:$AI$3,B1169)-1)*3+3)</f>
        <v>9</v>
      </c>
      <c r="L1169" s="32">
        <f t="shared" si="37"/>
        <v>3</v>
      </c>
      <c r="M1169" s="32">
        <f>INDEX(数值规划!$AL$33:$AL$42,(特技天赋!C1169-1)*2+特技天赋!D1169)</f>
        <v>6</v>
      </c>
      <c r="N1169" s="31">
        <v>2</v>
      </c>
      <c r="Q1169" s="32">
        <f>IF(特技天赋!F1169&gt;0,INDEX(数值规划!$F$32:$F$63,(特技天赋!E1169-1)*4+特技天赋!F1169),E1169)</f>
        <v>2</v>
      </c>
    </row>
    <row r="1170" spans="1:17" ht="16.5" x14ac:dyDescent="0.2">
      <c r="A1170" s="31">
        <v>1167</v>
      </c>
      <c r="B1170" s="31">
        <v>8</v>
      </c>
      <c r="C1170" s="31">
        <v>5</v>
      </c>
      <c r="D1170" s="31">
        <v>1</v>
      </c>
      <c r="E1170" s="31">
        <v>2</v>
      </c>
      <c r="F1170" s="31">
        <v>1</v>
      </c>
      <c r="G1170" s="31" t="str">
        <f t="shared" si="36"/>
        <v>摩羯座大招_1线2号天赋1级</v>
      </c>
      <c r="H1170" s="32">
        <f>INDEX(数值规划!$AH$33:$AK$42,(特技天赋!C1170-1)*2+特技天赋!D1170,特技天赋!E1170)</f>
        <v>43</v>
      </c>
      <c r="I1170" s="32">
        <f>INDEX(数值规划!$N$32:$Y$231,(((C1170-1)*2+(D1170-1))*4+(E1170-1))*5+F1170+1,(INDEX($T$3:$AI$3,B1170)-1)*3+1)</f>
        <v>48</v>
      </c>
      <c r="J1170" s="32">
        <f>INDEX(数值规划!$N$32:$Y$231,(((C1170-1)*2+(D1170-1))*4+(E1170-1))*5+F1170+1,(INDEX($T$3:$AI$3,B1170)-1)*3+2)</f>
        <v>12</v>
      </c>
      <c r="K1170" s="32">
        <f>INDEX(数值规划!$N$32:$Y$231,(((C1170-1)*2+(D1170-1))*4+(E1170-1))*5+F1170+1,(INDEX($T$3:$AI$3,B1170)-1)*3+3)</f>
        <v>12</v>
      </c>
      <c r="L1170" s="32">
        <f t="shared" si="37"/>
        <v>3</v>
      </c>
      <c r="M1170" s="32">
        <f>INDEX(数值规划!$AL$33:$AL$42,(特技天赋!C1170-1)*2+特技天赋!D1170)</f>
        <v>6</v>
      </c>
      <c r="N1170" s="31">
        <v>24</v>
      </c>
      <c r="Q1170" s="32">
        <f>IF(特技天赋!F1170&gt;0,INDEX(数值规划!$F$32:$F$63,(特技天赋!E1170-1)*4+特技天赋!F1170),E1170)</f>
        <v>24</v>
      </c>
    </row>
    <row r="1171" spans="1:17" ht="16.5" x14ac:dyDescent="0.2">
      <c r="A1171" s="31">
        <v>1168</v>
      </c>
      <c r="B1171" s="31">
        <v>8</v>
      </c>
      <c r="C1171" s="31">
        <v>5</v>
      </c>
      <c r="D1171" s="31">
        <v>1</v>
      </c>
      <c r="E1171" s="31">
        <v>2</v>
      </c>
      <c r="F1171" s="31">
        <v>2</v>
      </c>
      <c r="G1171" s="31" t="str">
        <f t="shared" si="36"/>
        <v>摩羯座大招_1线2号天赋2级</v>
      </c>
      <c r="H1171" s="32">
        <f>INDEX(数值规划!$AH$33:$AK$42,(特技天赋!C1171-1)*2+特技天赋!D1171,特技天赋!E1171)</f>
        <v>43</v>
      </c>
      <c r="I1171" s="32">
        <f>INDEX(数值规划!$N$32:$Y$231,(((C1171-1)*2+(D1171-1))*4+(E1171-1))*5+F1171+1,(INDEX($T$3:$AI$3,B1171)-1)*3+1)</f>
        <v>60</v>
      </c>
      <c r="J1171" s="32">
        <f>INDEX(数值规划!$N$32:$Y$231,(((C1171-1)*2+(D1171-1))*4+(E1171-1))*5+F1171+1,(INDEX($T$3:$AI$3,B1171)-1)*3+2)</f>
        <v>15</v>
      </c>
      <c r="K1171" s="32">
        <f>INDEX(数值规划!$N$32:$Y$231,(((C1171-1)*2+(D1171-1))*4+(E1171-1))*5+F1171+1,(INDEX($T$3:$AI$3,B1171)-1)*3+3)</f>
        <v>15</v>
      </c>
      <c r="L1171" s="32">
        <f t="shared" si="37"/>
        <v>3</v>
      </c>
      <c r="M1171" s="32">
        <f>INDEX(数值规划!$AL$33:$AL$42,(特技天赋!C1171-1)*2+特技天赋!D1171)</f>
        <v>6</v>
      </c>
      <c r="N1171" s="31">
        <v>36</v>
      </c>
      <c r="Q1171" s="32">
        <f>IF(特技天赋!F1171&gt;0,INDEX(数值规划!$F$32:$F$63,(特技天赋!E1171-1)*4+特技天赋!F1171),E1171)</f>
        <v>36</v>
      </c>
    </row>
    <row r="1172" spans="1:17" ht="16.5" x14ac:dyDescent="0.2">
      <c r="A1172" s="31">
        <v>1169</v>
      </c>
      <c r="B1172" s="31">
        <v>8</v>
      </c>
      <c r="C1172" s="31">
        <v>5</v>
      </c>
      <c r="D1172" s="31">
        <v>1</v>
      </c>
      <c r="E1172" s="31">
        <v>2</v>
      </c>
      <c r="F1172" s="31">
        <v>3</v>
      </c>
      <c r="G1172" s="31" t="str">
        <f t="shared" si="36"/>
        <v>摩羯座大招_1线2号天赋3级</v>
      </c>
      <c r="H1172" s="32">
        <f>INDEX(数值规划!$AH$33:$AK$42,(特技天赋!C1172-1)*2+特技天赋!D1172,特技天赋!E1172)</f>
        <v>43</v>
      </c>
      <c r="I1172" s="32">
        <f>INDEX(数值规划!$N$32:$Y$231,(((C1172-1)*2+(D1172-1))*4+(E1172-1))*5+F1172+1,(INDEX($T$3:$AI$3,B1172)-1)*3+1)</f>
        <v>72</v>
      </c>
      <c r="J1172" s="32">
        <f>INDEX(数值规划!$N$32:$Y$231,(((C1172-1)*2+(D1172-1))*4+(E1172-1))*5+F1172+1,(INDEX($T$3:$AI$3,B1172)-1)*3+2)</f>
        <v>18</v>
      </c>
      <c r="K1172" s="32">
        <f>INDEX(数值规划!$N$32:$Y$231,(((C1172-1)*2+(D1172-1))*4+(E1172-1))*5+F1172+1,(INDEX($T$3:$AI$3,B1172)-1)*3+3)</f>
        <v>18</v>
      </c>
      <c r="L1172" s="32">
        <f t="shared" si="37"/>
        <v>3</v>
      </c>
      <c r="M1172" s="32">
        <f>INDEX(数值规划!$AL$33:$AL$42,(特技天赋!C1172-1)*2+特技天赋!D1172)</f>
        <v>6</v>
      </c>
      <c r="N1172" s="31">
        <v>48</v>
      </c>
      <c r="Q1172" s="32">
        <f>IF(特技天赋!F1172&gt;0,INDEX(数值规划!$F$32:$F$63,(特技天赋!E1172-1)*4+特技天赋!F1172),E1172)</f>
        <v>48</v>
      </c>
    </row>
    <row r="1173" spans="1:17" ht="16.5" x14ac:dyDescent="0.2">
      <c r="A1173" s="31">
        <v>1170</v>
      </c>
      <c r="B1173" s="31">
        <v>8</v>
      </c>
      <c r="C1173" s="31">
        <v>5</v>
      </c>
      <c r="D1173" s="31">
        <v>1</v>
      </c>
      <c r="E1173" s="31">
        <v>2</v>
      </c>
      <c r="F1173" s="31">
        <v>4</v>
      </c>
      <c r="G1173" s="31" t="str">
        <f t="shared" si="36"/>
        <v>摩羯座大招_1线2号天赋4级</v>
      </c>
      <c r="H1173" s="32">
        <f>INDEX(数值规划!$AH$33:$AK$42,(特技天赋!C1173-1)*2+特技天赋!D1173,特技天赋!E1173)</f>
        <v>43</v>
      </c>
      <c r="I1173" s="32">
        <f>INDEX(数值规划!$N$32:$Y$231,(((C1173-1)*2+(D1173-1))*4+(E1173-1))*5+F1173+1,(INDEX($T$3:$AI$3,B1173)-1)*3+1)</f>
        <v>84</v>
      </c>
      <c r="J1173" s="32">
        <f>INDEX(数值规划!$N$32:$Y$231,(((C1173-1)*2+(D1173-1))*4+(E1173-1))*5+F1173+1,(INDEX($T$3:$AI$3,B1173)-1)*3+2)</f>
        <v>21</v>
      </c>
      <c r="K1173" s="32">
        <f>INDEX(数值规划!$N$32:$Y$231,(((C1173-1)*2+(D1173-1))*4+(E1173-1))*5+F1173+1,(INDEX($T$3:$AI$3,B1173)-1)*3+3)</f>
        <v>21</v>
      </c>
      <c r="L1173" s="32">
        <f t="shared" si="37"/>
        <v>3</v>
      </c>
      <c r="M1173" s="32">
        <f>INDEX(数值规划!$AL$33:$AL$42,(特技天赋!C1173-1)*2+特技天赋!D1173)</f>
        <v>6</v>
      </c>
      <c r="N1173" s="31">
        <v>72</v>
      </c>
      <c r="Q1173" s="32">
        <f>IF(特技天赋!F1173&gt;0,INDEX(数值规划!$F$32:$F$63,(特技天赋!E1173-1)*4+特技天赋!F1173),E1173)</f>
        <v>72</v>
      </c>
    </row>
    <row r="1174" spans="1:17" ht="16.5" x14ac:dyDescent="0.2">
      <c r="A1174" s="31">
        <v>1171</v>
      </c>
      <c r="B1174" s="31">
        <v>8</v>
      </c>
      <c r="C1174" s="31">
        <v>5</v>
      </c>
      <c r="D1174" s="31">
        <v>1</v>
      </c>
      <c r="E1174" s="31">
        <v>3</v>
      </c>
      <c r="F1174" s="31">
        <v>0</v>
      </c>
      <c r="G1174" s="31" t="str">
        <f t="shared" si="36"/>
        <v>摩羯座大招_1线3号天赋解锁</v>
      </c>
      <c r="H1174" s="32">
        <f>INDEX(数值规划!$AH$33:$AK$42,(特技天赋!C1174-1)*2+特技天赋!D1174,特技天赋!E1174)</f>
        <v>63</v>
      </c>
      <c r="I1174" s="32">
        <f>INDEX(数值规划!$N$32:$Y$231,(((C1174-1)*2+(D1174-1))*4+(E1174-1))*5+F1174+1,(INDEX($T$3:$AI$3,B1174)-1)*3+1)</f>
        <v>54</v>
      </c>
      <c r="J1174" s="32">
        <f>INDEX(数值规划!$N$32:$Y$231,(((C1174-1)*2+(D1174-1))*4+(E1174-1))*5+F1174+1,(INDEX($T$3:$AI$3,B1174)-1)*3+2)</f>
        <v>14</v>
      </c>
      <c r="K1174" s="32">
        <f>INDEX(数值规划!$N$32:$Y$231,(((C1174-1)*2+(D1174-1))*4+(E1174-1))*5+F1174+1,(INDEX($T$3:$AI$3,B1174)-1)*3+3)</f>
        <v>14</v>
      </c>
      <c r="L1174" s="32">
        <f t="shared" si="37"/>
        <v>5</v>
      </c>
      <c r="M1174" s="32">
        <f>INDEX(数值规划!$AL$33:$AL$42,(特技天赋!C1174-1)*2+特技天赋!D1174)</f>
        <v>6</v>
      </c>
      <c r="N1174" s="31">
        <v>3</v>
      </c>
      <c r="Q1174" s="32">
        <f>IF(特技天赋!F1174&gt;0,INDEX(数值规划!$F$32:$F$63,(特技天赋!E1174-1)*4+特技天赋!F1174),E1174)</f>
        <v>3</v>
      </c>
    </row>
    <row r="1175" spans="1:17" ht="16.5" x14ac:dyDescent="0.2">
      <c r="A1175" s="31">
        <v>1172</v>
      </c>
      <c r="B1175" s="31">
        <v>8</v>
      </c>
      <c r="C1175" s="31">
        <v>5</v>
      </c>
      <c r="D1175" s="31">
        <v>1</v>
      </c>
      <c r="E1175" s="31">
        <v>3</v>
      </c>
      <c r="F1175" s="31">
        <v>1</v>
      </c>
      <c r="G1175" s="31" t="str">
        <f t="shared" si="36"/>
        <v>摩羯座大招_1线3号天赋1级</v>
      </c>
      <c r="H1175" s="32">
        <f>INDEX(数值规划!$AH$33:$AK$42,(特技天赋!C1175-1)*2+特技天赋!D1175,特技天赋!E1175)</f>
        <v>63</v>
      </c>
      <c r="I1175" s="32">
        <f>INDEX(数值规划!$N$32:$Y$231,(((C1175-1)*2+(D1175-1))*4+(E1175-1))*5+F1175+1,(INDEX($T$3:$AI$3,B1175)-1)*3+1)</f>
        <v>66</v>
      </c>
      <c r="J1175" s="32">
        <f>INDEX(数值规划!$N$32:$Y$231,(((C1175-1)*2+(D1175-1))*4+(E1175-1))*5+F1175+1,(INDEX($T$3:$AI$3,B1175)-1)*3+2)</f>
        <v>17</v>
      </c>
      <c r="K1175" s="32">
        <f>INDEX(数值规划!$N$32:$Y$231,(((C1175-1)*2+(D1175-1))*4+(E1175-1))*5+F1175+1,(INDEX($T$3:$AI$3,B1175)-1)*3+3)</f>
        <v>17</v>
      </c>
      <c r="L1175" s="32">
        <f t="shared" si="37"/>
        <v>5</v>
      </c>
      <c r="M1175" s="32">
        <f>INDEX(数值规划!$AL$33:$AL$42,(特技天赋!C1175-1)*2+特技天赋!D1175)</f>
        <v>6</v>
      </c>
      <c r="N1175" s="31">
        <v>29</v>
      </c>
      <c r="Q1175" s="32">
        <f>IF(特技天赋!F1175&gt;0,INDEX(数值规划!$F$32:$F$63,(特技天赋!E1175-1)*4+特技天赋!F1175),E1175)</f>
        <v>29</v>
      </c>
    </row>
    <row r="1176" spans="1:17" ht="16.5" x14ac:dyDescent="0.2">
      <c r="A1176" s="31">
        <v>1173</v>
      </c>
      <c r="B1176" s="31">
        <v>8</v>
      </c>
      <c r="C1176" s="31">
        <v>5</v>
      </c>
      <c r="D1176" s="31">
        <v>1</v>
      </c>
      <c r="E1176" s="31">
        <v>3</v>
      </c>
      <c r="F1176" s="31">
        <v>2</v>
      </c>
      <c r="G1176" s="31" t="str">
        <f t="shared" si="36"/>
        <v>摩羯座大招_1线3号天赋2级</v>
      </c>
      <c r="H1176" s="32">
        <f>INDEX(数值规划!$AH$33:$AK$42,(特技天赋!C1176-1)*2+特技天赋!D1176,特技天赋!E1176)</f>
        <v>63</v>
      </c>
      <c r="I1176" s="32">
        <f>INDEX(数值规划!$N$32:$Y$231,(((C1176-1)*2+(D1176-1))*4+(E1176-1))*5+F1176+1,(INDEX($T$3:$AI$3,B1176)-1)*3+1)</f>
        <v>78</v>
      </c>
      <c r="J1176" s="32">
        <f>INDEX(数值规划!$N$32:$Y$231,(((C1176-1)*2+(D1176-1))*4+(E1176-1))*5+F1176+1,(INDEX($T$3:$AI$3,B1176)-1)*3+2)</f>
        <v>20</v>
      </c>
      <c r="K1176" s="32">
        <f>INDEX(数值规划!$N$32:$Y$231,(((C1176-1)*2+(D1176-1))*4+(E1176-1))*5+F1176+1,(INDEX($T$3:$AI$3,B1176)-1)*3+3)</f>
        <v>20</v>
      </c>
      <c r="L1176" s="32">
        <f t="shared" si="37"/>
        <v>5</v>
      </c>
      <c r="M1176" s="32">
        <f>INDEX(数值规划!$AL$33:$AL$42,(特技天赋!C1176-1)*2+特技天赋!D1176)</f>
        <v>6</v>
      </c>
      <c r="N1176" s="31">
        <v>43</v>
      </c>
      <c r="Q1176" s="32">
        <f>IF(特技天赋!F1176&gt;0,INDEX(数值规划!$F$32:$F$63,(特技天赋!E1176-1)*4+特技天赋!F1176),E1176)</f>
        <v>43</v>
      </c>
    </row>
    <row r="1177" spans="1:17" ht="16.5" x14ac:dyDescent="0.2">
      <c r="A1177" s="31">
        <v>1174</v>
      </c>
      <c r="B1177" s="31">
        <v>8</v>
      </c>
      <c r="C1177" s="31">
        <v>5</v>
      </c>
      <c r="D1177" s="31">
        <v>1</v>
      </c>
      <c r="E1177" s="31">
        <v>3</v>
      </c>
      <c r="F1177" s="31">
        <v>3</v>
      </c>
      <c r="G1177" s="31" t="str">
        <f t="shared" si="36"/>
        <v>摩羯座大招_1线3号天赋3级</v>
      </c>
      <c r="H1177" s="32">
        <f>INDEX(数值规划!$AH$33:$AK$42,(特技天赋!C1177-1)*2+特技天赋!D1177,特技天赋!E1177)</f>
        <v>63</v>
      </c>
      <c r="I1177" s="32">
        <f>INDEX(数值规划!$N$32:$Y$231,(((C1177-1)*2+(D1177-1))*4+(E1177-1))*5+F1177+1,(INDEX($T$3:$AI$3,B1177)-1)*3+1)</f>
        <v>90</v>
      </c>
      <c r="J1177" s="32">
        <f>INDEX(数值规划!$N$32:$Y$231,(((C1177-1)*2+(D1177-1))*4+(E1177-1))*5+F1177+1,(INDEX($T$3:$AI$3,B1177)-1)*3+2)</f>
        <v>23</v>
      </c>
      <c r="K1177" s="32">
        <f>INDEX(数值规划!$N$32:$Y$231,(((C1177-1)*2+(D1177-1))*4+(E1177-1))*5+F1177+1,(INDEX($T$3:$AI$3,B1177)-1)*3+3)</f>
        <v>23</v>
      </c>
      <c r="L1177" s="32">
        <f t="shared" si="37"/>
        <v>5</v>
      </c>
      <c r="M1177" s="32">
        <f>INDEX(数值规划!$AL$33:$AL$42,(特技天赋!C1177-1)*2+特技天赋!D1177)</f>
        <v>6</v>
      </c>
      <c r="N1177" s="31">
        <v>58</v>
      </c>
      <c r="Q1177" s="32">
        <f>IF(特技天赋!F1177&gt;0,INDEX(数值规划!$F$32:$F$63,(特技天赋!E1177-1)*4+特技天赋!F1177),E1177)</f>
        <v>58</v>
      </c>
    </row>
    <row r="1178" spans="1:17" ht="16.5" x14ac:dyDescent="0.2">
      <c r="A1178" s="31">
        <v>1175</v>
      </c>
      <c r="B1178" s="31">
        <v>8</v>
      </c>
      <c r="C1178" s="31">
        <v>5</v>
      </c>
      <c r="D1178" s="31">
        <v>1</v>
      </c>
      <c r="E1178" s="31">
        <v>3</v>
      </c>
      <c r="F1178" s="31">
        <v>4</v>
      </c>
      <c r="G1178" s="31" t="str">
        <f t="shared" si="36"/>
        <v>摩羯座大招_1线3号天赋4级</v>
      </c>
      <c r="H1178" s="32">
        <f>INDEX(数值规划!$AH$33:$AK$42,(特技天赋!C1178-1)*2+特技天赋!D1178,特技天赋!E1178)</f>
        <v>63</v>
      </c>
      <c r="I1178" s="32">
        <f>INDEX(数值规划!$N$32:$Y$231,(((C1178-1)*2+(D1178-1))*4+(E1178-1))*5+F1178+1,(INDEX($T$3:$AI$3,B1178)-1)*3+1)</f>
        <v>102</v>
      </c>
      <c r="J1178" s="32">
        <f>INDEX(数值规划!$N$32:$Y$231,(((C1178-1)*2+(D1178-1))*4+(E1178-1))*5+F1178+1,(INDEX($T$3:$AI$3,B1178)-1)*3+2)</f>
        <v>26</v>
      </c>
      <c r="K1178" s="32">
        <f>INDEX(数值规划!$N$32:$Y$231,(((C1178-1)*2+(D1178-1))*4+(E1178-1))*5+F1178+1,(INDEX($T$3:$AI$3,B1178)-1)*3+3)</f>
        <v>26</v>
      </c>
      <c r="L1178" s="32">
        <f t="shared" si="37"/>
        <v>5</v>
      </c>
      <c r="M1178" s="32">
        <f>INDEX(数值规划!$AL$33:$AL$42,(特技天赋!C1178-1)*2+特技天赋!D1178)</f>
        <v>6</v>
      </c>
      <c r="N1178" s="31">
        <v>87</v>
      </c>
      <c r="Q1178" s="32">
        <f>IF(特技天赋!F1178&gt;0,INDEX(数值规划!$F$32:$F$63,(特技天赋!E1178-1)*4+特技天赋!F1178),E1178)</f>
        <v>87</v>
      </c>
    </row>
    <row r="1179" spans="1:17" ht="16.5" x14ac:dyDescent="0.2">
      <c r="A1179" s="31">
        <v>1176</v>
      </c>
      <c r="B1179" s="31">
        <v>8</v>
      </c>
      <c r="C1179" s="31">
        <v>5</v>
      </c>
      <c r="D1179" s="31">
        <v>1</v>
      </c>
      <c r="E1179" s="31">
        <v>4</v>
      </c>
      <c r="F1179" s="31">
        <v>0</v>
      </c>
      <c r="G1179" s="31" t="str">
        <f t="shared" si="36"/>
        <v>摩羯座大招_1线4号天赋解锁</v>
      </c>
      <c r="H1179" s="32">
        <f>INDEX(数值规划!$AH$33:$AK$42,(特技天赋!C1179-1)*2+特技天赋!D1179,特技天赋!E1179)</f>
        <v>83</v>
      </c>
      <c r="I1179" s="32">
        <f>INDEX(数值规划!$N$32:$Y$231,(((C1179-1)*2+(D1179-1))*4+(E1179-1))*5+F1179+1,(INDEX($T$3:$AI$3,B1179)-1)*3+1)</f>
        <v>72</v>
      </c>
      <c r="J1179" s="32">
        <f>INDEX(数值规划!$N$32:$Y$231,(((C1179-1)*2+(D1179-1))*4+(E1179-1))*5+F1179+1,(INDEX($T$3:$AI$3,B1179)-1)*3+2)</f>
        <v>18</v>
      </c>
      <c r="K1179" s="32">
        <f>INDEX(数值规划!$N$32:$Y$231,(((C1179-1)*2+(D1179-1))*4+(E1179-1))*5+F1179+1,(INDEX($T$3:$AI$3,B1179)-1)*3+3)</f>
        <v>18</v>
      </c>
      <c r="L1179" s="32">
        <f t="shared" si="37"/>
        <v>7</v>
      </c>
      <c r="M1179" s="32">
        <f>INDEX(数值规划!$AL$33:$AL$42,(特技天赋!C1179-1)*2+特技天赋!D1179)</f>
        <v>6</v>
      </c>
      <c r="N1179" s="31">
        <v>4</v>
      </c>
      <c r="Q1179" s="32">
        <f>IF(特技天赋!F1179&gt;0,INDEX(数值规划!$F$32:$F$63,(特技天赋!E1179-1)*4+特技天赋!F1179),E1179)</f>
        <v>4</v>
      </c>
    </row>
    <row r="1180" spans="1:17" ht="16.5" x14ac:dyDescent="0.2">
      <c r="A1180" s="31">
        <v>1177</v>
      </c>
      <c r="B1180" s="31">
        <v>8</v>
      </c>
      <c r="C1180" s="31">
        <v>5</v>
      </c>
      <c r="D1180" s="31">
        <v>1</v>
      </c>
      <c r="E1180" s="31">
        <v>4</v>
      </c>
      <c r="F1180" s="31">
        <v>1</v>
      </c>
      <c r="G1180" s="31" t="str">
        <f t="shared" si="36"/>
        <v>摩羯座大招_1线4号天赋1级</v>
      </c>
      <c r="H1180" s="32">
        <f>INDEX(数值规划!$AH$33:$AK$42,(特技天赋!C1180-1)*2+特技天赋!D1180,特技天赋!E1180)</f>
        <v>83</v>
      </c>
      <c r="I1180" s="32">
        <f>INDEX(数值规划!$N$32:$Y$231,(((C1180-1)*2+(D1180-1))*4+(E1180-1))*5+F1180+1,(INDEX($T$3:$AI$3,B1180)-1)*3+1)</f>
        <v>84</v>
      </c>
      <c r="J1180" s="32">
        <f>INDEX(数值规划!$N$32:$Y$231,(((C1180-1)*2+(D1180-1))*4+(E1180-1))*5+F1180+1,(INDEX($T$3:$AI$3,B1180)-1)*3+2)</f>
        <v>21</v>
      </c>
      <c r="K1180" s="32">
        <f>INDEX(数值规划!$N$32:$Y$231,(((C1180-1)*2+(D1180-1))*4+(E1180-1))*5+F1180+1,(INDEX($T$3:$AI$3,B1180)-1)*3+3)</f>
        <v>21</v>
      </c>
      <c r="L1180" s="32">
        <f t="shared" si="37"/>
        <v>7</v>
      </c>
      <c r="M1180" s="32">
        <f>INDEX(数值规划!$AL$33:$AL$42,(特技天赋!C1180-1)*2+特技天赋!D1180)</f>
        <v>6</v>
      </c>
      <c r="N1180" s="31">
        <v>29</v>
      </c>
      <c r="Q1180" s="32">
        <f>IF(特技天赋!F1180&gt;0,INDEX(数值规划!$F$32:$F$63,(特技天赋!E1180-1)*4+特技天赋!F1180),E1180)</f>
        <v>29</v>
      </c>
    </row>
    <row r="1181" spans="1:17" ht="16.5" x14ac:dyDescent="0.2">
      <c r="A1181" s="31">
        <v>1178</v>
      </c>
      <c r="B1181" s="31">
        <v>8</v>
      </c>
      <c r="C1181" s="31">
        <v>5</v>
      </c>
      <c r="D1181" s="31">
        <v>1</v>
      </c>
      <c r="E1181" s="31">
        <v>4</v>
      </c>
      <c r="F1181" s="31">
        <v>2</v>
      </c>
      <c r="G1181" s="31" t="str">
        <f t="shared" si="36"/>
        <v>摩羯座大招_1线4号天赋2级</v>
      </c>
      <c r="H1181" s="32">
        <f>INDEX(数值规划!$AH$33:$AK$42,(特技天赋!C1181-1)*2+特技天赋!D1181,特技天赋!E1181)</f>
        <v>83</v>
      </c>
      <c r="I1181" s="32">
        <f>INDEX(数值规划!$N$32:$Y$231,(((C1181-1)*2+(D1181-1))*4+(E1181-1))*5+F1181+1,(INDEX($T$3:$AI$3,B1181)-1)*3+1)</f>
        <v>96</v>
      </c>
      <c r="J1181" s="32">
        <f>INDEX(数值规划!$N$32:$Y$231,(((C1181-1)*2+(D1181-1))*4+(E1181-1))*5+F1181+1,(INDEX($T$3:$AI$3,B1181)-1)*3+2)</f>
        <v>24</v>
      </c>
      <c r="K1181" s="32">
        <f>INDEX(数值规划!$N$32:$Y$231,(((C1181-1)*2+(D1181-1))*4+(E1181-1))*5+F1181+1,(INDEX($T$3:$AI$3,B1181)-1)*3+3)</f>
        <v>24</v>
      </c>
      <c r="L1181" s="32">
        <f t="shared" si="37"/>
        <v>7</v>
      </c>
      <c r="M1181" s="32">
        <f>INDEX(数值规划!$AL$33:$AL$42,(特技天赋!C1181-1)*2+特技天赋!D1181)</f>
        <v>6</v>
      </c>
      <c r="N1181" s="31">
        <v>43</v>
      </c>
      <c r="Q1181" s="32">
        <f>IF(特技天赋!F1181&gt;0,INDEX(数值规划!$F$32:$F$63,(特技天赋!E1181-1)*4+特技天赋!F1181),E1181)</f>
        <v>43</v>
      </c>
    </row>
    <row r="1182" spans="1:17" ht="16.5" x14ac:dyDescent="0.2">
      <c r="A1182" s="31">
        <v>1179</v>
      </c>
      <c r="B1182" s="31">
        <v>8</v>
      </c>
      <c r="C1182" s="31">
        <v>5</v>
      </c>
      <c r="D1182" s="31">
        <v>1</v>
      </c>
      <c r="E1182" s="31">
        <v>4</v>
      </c>
      <c r="F1182" s="31">
        <v>3</v>
      </c>
      <c r="G1182" s="31" t="str">
        <f t="shared" si="36"/>
        <v>摩羯座大招_1线4号天赋3级</v>
      </c>
      <c r="H1182" s="32">
        <f>INDEX(数值规划!$AH$33:$AK$42,(特技天赋!C1182-1)*2+特技天赋!D1182,特技天赋!E1182)</f>
        <v>83</v>
      </c>
      <c r="I1182" s="32">
        <f>INDEX(数值规划!$N$32:$Y$231,(((C1182-1)*2+(D1182-1))*4+(E1182-1))*5+F1182+1,(INDEX($T$3:$AI$3,B1182)-1)*3+1)</f>
        <v>108</v>
      </c>
      <c r="J1182" s="32">
        <f>INDEX(数值规划!$N$32:$Y$231,(((C1182-1)*2+(D1182-1))*4+(E1182-1))*5+F1182+1,(INDEX($T$3:$AI$3,B1182)-1)*3+2)</f>
        <v>27</v>
      </c>
      <c r="K1182" s="32">
        <f>INDEX(数值规划!$N$32:$Y$231,(((C1182-1)*2+(D1182-1))*4+(E1182-1))*5+F1182+1,(INDEX($T$3:$AI$3,B1182)-1)*3+3)</f>
        <v>27</v>
      </c>
      <c r="L1182" s="32">
        <f t="shared" si="37"/>
        <v>7</v>
      </c>
      <c r="M1182" s="32">
        <f>INDEX(数值规划!$AL$33:$AL$42,(特技天赋!C1182-1)*2+特技天赋!D1182)</f>
        <v>6</v>
      </c>
      <c r="N1182" s="31">
        <v>58</v>
      </c>
      <c r="Q1182" s="32">
        <f>IF(特技天赋!F1182&gt;0,INDEX(数值规划!$F$32:$F$63,(特技天赋!E1182-1)*4+特技天赋!F1182),E1182)</f>
        <v>58</v>
      </c>
    </row>
    <row r="1183" spans="1:17" ht="16.5" x14ac:dyDescent="0.2">
      <c r="A1183" s="31">
        <v>1180</v>
      </c>
      <c r="B1183" s="31">
        <v>8</v>
      </c>
      <c r="C1183" s="31">
        <v>5</v>
      </c>
      <c r="D1183" s="31">
        <v>1</v>
      </c>
      <c r="E1183" s="31">
        <v>4</v>
      </c>
      <c r="F1183" s="31">
        <v>4</v>
      </c>
      <c r="G1183" s="31" t="str">
        <f t="shared" si="36"/>
        <v>摩羯座大招_1线4号天赋4级</v>
      </c>
      <c r="H1183" s="32">
        <f>INDEX(数值规划!$AH$33:$AK$42,(特技天赋!C1183-1)*2+特技天赋!D1183,特技天赋!E1183)</f>
        <v>83</v>
      </c>
      <c r="I1183" s="32">
        <f>INDEX(数值规划!$N$32:$Y$231,(((C1183-1)*2+(D1183-1))*4+(E1183-1))*5+F1183+1,(INDEX($T$3:$AI$3,B1183)-1)*3+1)</f>
        <v>120</v>
      </c>
      <c r="J1183" s="32">
        <f>INDEX(数值规划!$N$32:$Y$231,(((C1183-1)*2+(D1183-1))*4+(E1183-1))*5+F1183+1,(INDEX($T$3:$AI$3,B1183)-1)*3+2)</f>
        <v>30</v>
      </c>
      <c r="K1183" s="32">
        <f>INDEX(数值规划!$N$32:$Y$231,(((C1183-1)*2+(D1183-1))*4+(E1183-1))*5+F1183+1,(INDEX($T$3:$AI$3,B1183)-1)*3+3)</f>
        <v>30</v>
      </c>
      <c r="L1183" s="32">
        <f t="shared" si="37"/>
        <v>7</v>
      </c>
      <c r="M1183" s="32">
        <f>INDEX(数值规划!$AL$33:$AL$42,(特技天赋!C1183-1)*2+特技天赋!D1183)</f>
        <v>6</v>
      </c>
      <c r="N1183" s="31">
        <v>87</v>
      </c>
      <c r="Q1183" s="32">
        <f>IF(特技天赋!F1183&gt;0,INDEX(数值规划!$F$32:$F$63,(特技天赋!E1183-1)*4+特技天赋!F1183),E1183)</f>
        <v>87</v>
      </c>
    </row>
    <row r="1184" spans="1:17" ht="16.5" x14ac:dyDescent="0.2">
      <c r="A1184" s="31">
        <v>1181</v>
      </c>
      <c r="B1184" s="31">
        <v>8</v>
      </c>
      <c r="C1184" s="31">
        <v>5</v>
      </c>
      <c r="D1184" s="31">
        <v>2</v>
      </c>
      <c r="E1184" s="31">
        <v>1</v>
      </c>
      <c r="F1184" s="31">
        <v>0</v>
      </c>
      <c r="G1184" s="31" t="str">
        <f t="shared" si="36"/>
        <v>摩羯座大招_2线1号天赋解锁</v>
      </c>
      <c r="H1184" s="32">
        <f>INDEX(数值规划!$AH$33:$AK$42,(特技天赋!C1184-1)*2+特技天赋!D1184,特技天赋!E1184)</f>
        <v>33</v>
      </c>
      <c r="I1184" s="32">
        <f>INDEX(数值规划!$N$32:$Y$231,(((C1184-1)*2+(D1184-1))*4+(E1184-1))*5+F1184+1,(INDEX($T$3:$AI$3,B1184)-1)*3+1)</f>
        <v>12</v>
      </c>
      <c r="J1184" s="32">
        <f>INDEX(数值规划!$N$32:$Y$231,(((C1184-1)*2+(D1184-1))*4+(E1184-1))*5+F1184+1,(INDEX($T$3:$AI$3,B1184)-1)*3+2)</f>
        <v>10</v>
      </c>
      <c r="K1184" s="32">
        <f>INDEX(数值规划!$N$32:$Y$231,(((C1184-1)*2+(D1184-1))*4+(E1184-1))*5+F1184+1,(INDEX($T$3:$AI$3,B1184)-1)*3+3)</f>
        <v>10</v>
      </c>
      <c r="L1184" s="32">
        <f t="shared" si="37"/>
        <v>2</v>
      </c>
      <c r="M1184" s="32">
        <f>INDEX(数值规划!$AL$33:$AL$42,(特技天赋!C1184-1)*2+特技天赋!D1184)</f>
        <v>2</v>
      </c>
      <c r="N1184" s="31">
        <v>1</v>
      </c>
      <c r="Q1184" s="32">
        <f>IF(特技天赋!F1184&gt;0,INDEX(数值规划!$F$32:$F$63,(特技天赋!E1184-1)*4+特技天赋!F1184),E1184)</f>
        <v>1</v>
      </c>
    </row>
    <row r="1185" spans="1:17" ht="16.5" x14ac:dyDescent="0.2">
      <c r="A1185" s="31">
        <v>1182</v>
      </c>
      <c r="B1185" s="31">
        <v>8</v>
      </c>
      <c r="C1185" s="31">
        <v>5</v>
      </c>
      <c r="D1185" s="31">
        <v>2</v>
      </c>
      <c r="E1185" s="31">
        <v>1</v>
      </c>
      <c r="F1185" s="31">
        <v>1</v>
      </c>
      <c r="G1185" s="31" t="str">
        <f t="shared" si="36"/>
        <v>摩羯座大招_2线1号天赋1级</v>
      </c>
      <c r="H1185" s="32">
        <f>INDEX(数值规划!$AH$33:$AK$42,(特技天赋!C1185-1)*2+特技天赋!D1185,特技天赋!E1185)</f>
        <v>33</v>
      </c>
      <c r="I1185" s="32">
        <f>INDEX(数值规划!$N$32:$Y$231,(((C1185-1)*2+(D1185-1))*4+(E1185-1))*5+F1185+1,(INDEX($T$3:$AI$3,B1185)-1)*3+1)</f>
        <v>18</v>
      </c>
      <c r="J1185" s="32">
        <f>INDEX(数值规划!$N$32:$Y$231,(((C1185-1)*2+(D1185-1))*4+(E1185-1))*5+F1185+1,(INDEX($T$3:$AI$3,B1185)-1)*3+2)</f>
        <v>15</v>
      </c>
      <c r="K1185" s="32">
        <f>INDEX(数值规划!$N$32:$Y$231,(((C1185-1)*2+(D1185-1))*4+(E1185-1))*5+F1185+1,(INDEX($T$3:$AI$3,B1185)-1)*3+3)</f>
        <v>15</v>
      </c>
      <c r="L1185" s="32">
        <f t="shared" si="37"/>
        <v>2</v>
      </c>
      <c r="M1185" s="32">
        <f>INDEX(数值规划!$AL$33:$AL$42,(特技天赋!C1185-1)*2+特技天赋!D1185)</f>
        <v>2</v>
      </c>
      <c r="N1185" s="31">
        <v>19</v>
      </c>
      <c r="Q1185" s="32">
        <f>IF(特技天赋!F1185&gt;0,INDEX(数值规划!$F$32:$F$63,(特技天赋!E1185-1)*4+特技天赋!F1185),E1185)</f>
        <v>19</v>
      </c>
    </row>
    <row r="1186" spans="1:17" ht="16.5" x14ac:dyDescent="0.2">
      <c r="A1186" s="31">
        <v>1183</v>
      </c>
      <c r="B1186" s="31">
        <v>8</v>
      </c>
      <c r="C1186" s="31">
        <v>5</v>
      </c>
      <c r="D1186" s="31">
        <v>2</v>
      </c>
      <c r="E1186" s="31">
        <v>1</v>
      </c>
      <c r="F1186" s="31">
        <v>2</v>
      </c>
      <c r="G1186" s="31" t="str">
        <f t="shared" si="36"/>
        <v>摩羯座大招_2线1号天赋2级</v>
      </c>
      <c r="H1186" s="32">
        <f>INDEX(数值规划!$AH$33:$AK$42,(特技天赋!C1186-1)*2+特技天赋!D1186,特技天赋!E1186)</f>
        <v>33</v>
      </c>
      <c r="I1186" s="32">
        <f>INDEX(数值规划!$N$32:$Y$231,(((C1186-1)*2+(D1186-1))*4+(E1186-1))*5+F1186+1,(INDEX($T$3:$AI$3,B1186)-1)*3+1)</f>
        <v>24</v>
      </c>
      <c r="J1186" s="32">
        <f>INDEX(数值规划!$N$32:$Y$231,(((C1186-1)*2+(D1186-1))*4+(E1186-1))*5+F1186+1,(INDEX($T$3:$AI$3,B1186)-1)*3+2)</f>
        <v>20</v>
      </c>
      <c r="K1186" s="32">
        <f>INDEX(数值规划!$N$32:$Y$231,(((C1186-1)*2+(D1186-1))*4+(E1186-1))*5+F1186+1,(INDEX($T$3:$AI$3,B1186)-1)*3+3)</f>
        <v>20</v>
      </c>
      <c r="L1186" s="32">
        <f t="shared" si="37"/>
        <v>2</v>
      </c>
      <c r="M1186" s="32">
        <f>INDEX(数值规划!$AL$33:$AL$42,(特技天赋!C1186-1)*2+特技天赋!D1186)</f>
        <v>2</v>
      </c>
      <c r="N1186" s="31">
        <v>29</v>
      </c>
      <c r="Q1186" s="32">
        <f>IF(特技天赋!F1186&gt;0,INDEX(数值规划!$F$32:$F$63,(特技天赋!E1186-1)*4+特技天赋!F1186),E1186)</f>
        <v>29</v>
      </c>
    </row>
    <row r="1187" spans="1:17" ht="16.5" x14ac:dyDescent="0.2">
      <c r="A1187" s="31">
        <v>1184</v>
      </c>
      <c r="B1187" s="31">
        <v>8</v>
      </c>
      <c r="C1187" s="31">
        <v>5</v>
      </c>
      <c r="D1187" s="31">
        <v>2</v>
      </c>
      <c r="E1187" s="31">
        <v>1</v>
      </c>
      <c r="F1187" s="31">
        <v>3</v>
      </c>
      <c r="G1187" s="31" t="str">
        <f t="shared" si="36"/>
        <v>摩羯座大招_2线1号天赋3级</v>
      </c>
      <c r="H1187" s="32">
        <f>INDEX(数值规划!$AH$33:$AK$42,(特技天赋!C1187-1)*2+特技天赋!D1187,特技天赋!E1187)</f>
        <v>33</v>
      </c>
      <c r="I1187" s="32">
        <f>INDEX(数值规划!$N$32:$Y$231,(((C1187-1)*2+(D1187-1))*4+(E1187-1))*5+F1187+1,(INDEX($T$3:$AI$3,B1187)-1)*3+1)</f>
        <v>30</v>
      </c>
      <c r="J1187" s="32">
        <f>INDEX(数值规划!$N$32:$Y$231,(((C1187-1)*2+(D1187-1))*4+(E1187-1))*5+F1187+1,(INDEX($T$3:$AI$3,B1187)-1)*3+2)</f>
        <v>25</v>
      </c>
      <c r="K1187" s="32">
        <f>INDEX(数值规划!$N$32:$Y$231,(((C1187-1)*2+(D1187-1))*4+(E1187-1))*5+F1187+1,(INDEX($T$3:$AI$3,B1187)-1)*3+3)</f>
        <v>25</v>
      </c>
      <c r="L1187" s="32">
        <f t="shared" si="37"/>
        <v>2</v>
      </c>
      <c r="M1187" s="32">
        <f>INDEX(数值规划!$AL$33:$AL$42,(特技天赋!C1187-1)*2+特技天赋!D1187)</f>
        <v>2</v>
      </c>
      <c r="N1187" s="31">
        <v>38</v>
      </c>
      <c r="Q1187" s="32">
        <f>IF(特技天赋!F1187&gt;0,INDEX(数值规划!$F$32:$F$63,(特技天赋!E1187-1)*4+特技天赋!F1187),E1187)</f>
        <v>38</v>
      </c>
    </row>
    <row r="1188" spans="1:17" ht="16.5" x14ac:dyDescent="0.2">
      <c r="A1188" s="31">
        <v>1185</v>
      </c>
      <c r="B1188" s="31">
        <v>8</v>
      </c>
      <c r="C1188" s="31">
        <v>5</v>
      </c>
      <c r="D1188" s="31">
        <v>2</v>
      </c>
      <c r="E1188" s="31">
        <v>1</v>
      </c>
      <c r="F1188" s="31">
        <v>4</v>
      </c>
      <c r="G1188" s="31" t="str">
        <f t="shared" si="36"/>
        <v>摩羯座大招_2线1号天赋4级</v>
      </c>
      <c r="H1188" s="32">
        <f>INDEX(数值规划!$AH$33:$AK$42,(特技天赋!C1188-1)*2+特技天赋!D1188,特技天赋!E1188)</f>
        <v>33</v>
      </c>
      <c r="I1188" s="32">
        <f>INDEX(数值规划!$N$32:$Y$231,(((C1188-1)*2+(D1188-1))*4+(E1188-1))*5+F1188+1,(INDEX($T$3:$AI$3,B1188)-1)*3+1)</f>
        <v>36</v>
      </c>
      <c r="J1188" s="32">
        <f>INDEX(数值规划!$N$32:$Y$231,(((C1188-1)*2+(D1188-1))*4+(E1188-1))*5+F1188+1,(INDEX($T$3:$AI$3,B1188)-1)*3+2)</f>
        <v>30</v>
      </c>
      <c r="K1188" s="32">
        <f>INDEX(数值规划!$N$32:$Y$231,(((C1188-1)*2+(D1188-1))*4+(E1188-1))*5+F1188+1,(INDEX($T$3:$AI$3,B1188)-1)*3+3)</f>
        <v>30</v>
      </c>
      <c r="L1188" s="32">
        <f t="shared" si="37"/>
        <v>2</v>
      </c>
      <c r="M1188" s="32">
        <f>INDEX(数值规划!$AL$33:$AL$42,(特技天赋!C1188-1)*2+特技天赋!D1188)</f>
        <v>2</v>
      </c>
      <c r="N1188" s="31">
        <v>58</v>
      </c>
      <c r="Q1188" s="32">
        <f>IF(特技天赋!F1188&gt;0,INDEX(数值规划!$F$32:$F$63,(特技天赋!E1188-1)*4+特技天赋!F1188),E1188)</f>
        <v>58</v>
      </c>
    </row>
    <row r="1189" spans="1:17" ht="16.5" x14ac:dyDescent="0.2">
      <c r="A1189" s="31">
        <v>1186</v>
      </c>
      <c r="B1189" s="31">
        <v>8</v>
      </c>
      <c r="C1189" s="31">
        <v>5</v>
      </c>
      <c r="D1189" s="31">
        <v>2</v>
      </c>
      <c r="E1189" s="31">
        <v>2</v>
      </c>
      <c r="F1189" s="31">
        <v>0</v>
      </c>
      <c r="G1189" s="31" t="str">
        <f t="shared" si="36"/>
        <v>摩羯座大招_2线2号天赋解锁</v>
      </c>
      <c r="H1189" s="32">
        <f>INDEX(数值规划!$AH$33:$AK$42,(特技天赋!C1189-1)*2+特技天赋!D1189,特技天赋!E1189)</f>
        <v>53</v>
      </c>
      <c r="I1189" s="32">
        <f>INDEX(数值规划!$N$32:$Y$231,(((C1189-1)*2+(D1189-1))*4+(E1189-1))*5+F1189+1,(INDEX($T$3:$AI$3,B1189)-1)*3+1)</f>
        <v>18</v>
      </c>
      <c r="J1189" s="32">
        <f>INDEX(数值规划!$N$32:$Y$231,(((C1189-1)*2+(D1189-1))*4+(E1189-1))*5+F1189+1,(INDEX($T$3:$AI$3,B1189)-1)*3+2)</f>
        <v>15</v>
      </c>
      <c r="K1189" s="32">
        <f>INDEX(数值规划!$N$32:$Y$231,(((C1189-1)*2+(D1189-1))*4+(E1189-1))*5+F1189+1,(INDEX($T$3:$AI$3,B1189)-1)*3+3)</f>
        <v>15</v>
      </c>
      <c r="L1189" s="32">
        <f t="shared" si="37"/>
        <v>4</v>
      </c>
      <c r="M1189" s="32">
        <f>INDEX(数值规划!$AL$33:$AL$42,(特技天赋!C1189-1)*2+特技天赋!D1189)</f>
        <v>2</v>
      </c>
      <c r="N1189" s="31">
        <v>2</v>
      </c>
      <c r="Q1189" s="32">
        <f>IF(特技天赋!F1189&gt;0,INDEX(数值规划!$F$32:$F$63,(特技天赋!E1189-1)*4+特技天赋!F1189),E1189)</f>
        <v>2</v>
      </c>
    </row>
    <row r="1190" spans="1:17" ht="16.5" x14ac:dyDescent="0.2">
      <c r="A1190" s="31">
        <v>1187</v>
      </c>
      <c r="B1190" s="31">
        <v>8</v>
      </c>
      <c r="C1190" s="31">
        <v>5</v>
      </c>
      <c r="D1190" s="31">
        <v>2</v>
      </c>
      <c r="E1190" s="31">
        <v>2</v>
      </c>
      <c r="F1190" s="31">
        <v>1</v>
      </c>
      <c r="G1190" s="31" t="str">
        <f t="shared" si="36"/>
        <v>摩羯座大招_2线2号天赋1级</v>
      </c>
      <c r="H1190" s="32">
        <f>INDEX(数值规划!$AH$33:$AK$42,(特技天赋!C1190-1)*2+特技天赋!D1190,特技天赋!E1190)</f>
        <v>53</v>
      </c>
      <c r="I1190" s="32">
        <f>INDEX(数值规划!$N$32:$Y$231,(((C1190-1)*2+(D1190-1))*4+(E1190-1))*5+F1190+1,(INDEX($T$3:$AI$3,B1190)-1)*3+1)</f>
        <v>24</v>
      </c>
      <c r="J1190" s="32">
        <f>INDEX(数值规划!$N$32:$Y$231,(((C1190-1)*2+(D1190-1))*4+(E1190-1))*5+F1190+1,(INDEX($T$3:$AI$3,B1190)-1)*3+2)</f>
        <v>20</v>
      </c>
      <c r="K1190" s="32">
        <f>INDEX(数值规划!$N$32:$Y$231,(((C1190-1)*2+(D1190-1))*4+(E1190-1))*5+F1190+1,(INDEX($T$3:$AI$3,B1190)-1)*3+3)</f>
        <v>20</v>
      </c>
      <c r="L1190" s="32">
        <f t="shared" si="37"/>
        <v>4</v>
      </c>
      <c r="M1190" s="32">
        <f>INDEX(数值规划!$AL$33:$AL$42,(特技天赋!C1190-1)*2+特技天赋!D1190)</f>
        <v>2</v>
      </c>
      <c r="N1190" s="31">
        <v>24</v>
      </c>
      <c r="Q1190" s="32">
        <f>IF(特技天赋!F1190&gt;0,INDEX(数值规划!$F$32:$F$63,(特技天赋!E1190-1)*4+特技天赋!F1190),E1190)</f>
        <v>24</v>
      </c>
    </row>
    <row r="1191" spans="1:17" ht="16.5" x14ac:dyDescent="0.2">
      <c r="A1191" s="31">
        <v>1188</v>
      </c>
      <c r="B1191" s="31">
        <v>8</v>
      </c>
      <c r="C1191" s="31">
        <v>5</v>
      </c>
      <c r="D1191" s="31">
        <v>2</v>
      </c>
      <c r="E1191" s="31">
        <v>2</v>
      </c>
      <c r="F1191" s="31">
        <v>2</v>
      </c>
      <c r="G1191" s="31" t="str">
        <f t="shared" si="36"/>
        <v>摩羯座大招_2线2号天赋2级</v>
      </c>
      <c r="H1191" s="32">
        <f>INDEX(数值规划!$AH$33:$AK$42,(特技天赋!C1191-1)*2+特技天赋!D1191,特技天赋!E1191)</f>
        <v>53</v>
      </c>
      <c r="I1191" s="32">
        <f>INDEX(数值规划!$N$32:$Y$231,(((C1191-1)*2+(D1191-1))*4+(E1191-1))*5+F1191+1,(INDEX($T$3:$AI$3,B1191)-1)*3+1)</f>
        <v>30</v>
      </c>
      <c r="J1191" s="32">
        <f>INDEX(数值规划!$N$32:$Y$231,(((C1191-1)*2+(D1191-1))*4+(E1191-1))*5+F1191+1,(INDEX($T$3:$AI$3,B1191)-1)*3+2)</f>
        <v>25</v>
      </c>
      <c r="K1191" s="32">
        <f>INDEX(数值规划!$N$32:$Y$231,(((C1191-1)*2+(D1191-1))*4+(E1191-1))*5+F1191+1,(INDEX($T$3:$AI$3,B1191)-1)*3+3)</f>
        <v>25</v>
      </c>
      <c r="L1191" s="32">
        <f t="shared" si="37"/>
        <v>4</v>
      </c>
      <c r="M1191" s="32">
        <f>INDEX(数值规划!$AL$33:$AL$42,(特技天赋!C1191-1)*2+特技天赋!D1191)</f>
        <v>2</v>
      </c>
      <c r="N1191" s="31">
        <v>36</v>
      </c>
      <c r="Q1191" s="32">
        <f>IF(特技天赋!F1191&gt;0,INDEX(数值规划!$F$32:$F$63,(特技天赋!E1191-1)*4+特技天赋!F1191),E1191)</f>
        <v>36</v>
      </c>
    </row>
    <row r="1192" spans="1:17" ht="16.5" x14ac:dyDescent="0.2">
      <c r="A1192" s="31">
        <v>1189</v>
      </c>
      <c r="B1192" s="31">
        <v>8</v>
      </c>
      <c r="C1192" s="31">
        <v>5</v>
      </c>
      <c r="D1192" s="31">
        <v>2</v>
      </c>
      <c r="E1192" s="31">
        <v>2</v>
      </c>
      <c r="F1192" s="31">
        <v>3</v>
      </c>
      <c r="G1192" s="31" t="str">
        <f t="shared" si="36"/>
        <v>摩羯座大招_2线2号天赋3级</v>
      </c>
      <c r="H1192" s="32">
        <f>INDEX(数值规划!$AH$33:$AK$42,(特技天赋!C1192-1)*2+特技天赋!D1192,特技天赋!E1192)</f>
        <v>53</v>
      </c>
      <c r="I1192" s="32">
        <f>INDEX(数值规划!$N$32:$Y$231,(((C1192-1)*2+(D1192-1))*4+(E1192-1))*5+F1192+1,(INDEX($T$3:$AI$3,B1192)-1)*3+1)</f>
        <v>36</v>
      </c>
      <c r="J1192" s="32">
        <f>INDEX(数值规划!$N$32:$Y$231,(((C1192-1)*2+(D1192-1))*4+(E1192-1))*5+F1192+1,(INDEX($T$3:$AI$3,B1192)-1)*3+2)</f>
        <v>30</v>
      </c>
      <c r="K1192" s="32">
        <f>INDEX(数值规划!$N$32:$Y$231,(((C1192-1)*2+(D1192-1))*4+(E1192-1))*5+F1192+1,(INDEX($T$3:$AI$3,B1192)-1)*3+3)</f>
        <v>30</v>
      </c>
      <c r="L1192" s="32">
        <f t="shared" si="37"/>
        <v>4</v>
      </c>
      <c r="M1192" s="32">
        <f>INDEX(数值规划!$AL$33:$AL$42,(特技天赋!C1192-1)*2+特技天赋!D1192)</f>
        <v>2</v>
      </c>
      <c r="N1192" s="31">
        <v>48</v>
      </c>
      <c r="Q1192" s="32">
        <f>IF(特技天赋!F1192&gt;0,INDEX(数值规划!$F$32:$F$63,(特技天赋!E1192-1)*4+特技天赋!F1192),E1192)</f>
        <v>48</v>
      </c>
    </row>
    <row r="1193" spans="1:17" ht="16.5" x14ac:dyDescent="0.2">
      <c r="A1193" s="31">
        <v>1190</v>
      </c>
      <c r="B1193" s="31">
        <v>8</v>
      </c>
      <c r="C1193" s="31">
        <v>5</v>
      </c>
      <c r="D1193" s="31">
        <v>2</v>
      </c>
      <c r="E1193" s="31">
        <v>2</v>
      </c>
      <c r="F1193" s="31">
        <v>4</v>
      </c>
      <c r="G1193" s="31" t="str">
        <f t="shared" si="36"/>
        <v>摩羯座大招_2线2号天赋4级</v>
      </c>
      <c r="H1193" s="32">
        <f>INDEX(数值规划!$AH$33:$AK$42,(特技天赋!C1193-1)*2+特技天赋!D1193,特技天赋!E1193)</f>
        <v>53</v>
      </c>
      <c r="I1193" s="32">
        <f>INDEX(数值规划!$N$32:$Y$231,(((C1193-1)*2+(D1193-1))*4+(E1193-1))*5+F1193+1,(INDEX($T$3:$AI$3,B1193)-1)*3+1)</f>
        <v>42</v>
      </c>
      <c r="J1193" s="32">
        <f>INDEX(数值规划!$N$32:$Y$231,(((C1193-1)*2+(D1193-1))*4+(E1193-1))*5+F1193+1,(INDEX($T$3:$AI$3,B1193)-1)*3+2)</f>
        <v>35</v>
      </c>
      <c r="K1193" s="32">
        <f>INDEX(数值规划!$N$32:$Y$231,(((C1193-1)*2+(D1193-1))*4+(E1193-1))*5+F1193+1,(INDEX($T$3:$AI$3,B1193)-1)*3+3)</f>
        <v>35</v>
      </c>
      <c r="L1193" s="32">
        <f t="shared" si="37"/>
        <v>4</v>
      </c>
      <c r="M1193" s="32">
        <f>INDEX(数值规划!$AL$33:$AL$42,(特技天赋!C1193-1)*2+特技天赋!D1193)</f>
        <v>2</v>
      </c>
      <c r="N1193" s="31">
        <v>72</v>
      </c>
      <c r="Q1193" s="32">
        <f>IF(特技天赋!F1193&gt;0,INDEX(数值规划!$F$32:$F$63,(特技天赋!E1193-1)*4+特技天赋!F1193),E1193)</f>
        <v>72</v>
      </c>
    </row>
    <row r="1194" spans="1:17" ht="16.5" x14ac:dyDescent="0.2">
      <c r="A1194" s="31">
        <v>1191</v>
      </c>
      <c r="B1194" s="31">
        <v>8</v>
      </c>
      <c r="C1194" s="31">
        <v>5</v>
      </c>
      <c r="D1194" s="31">
        <v>2</v>
      </c>
      <c r="E1194" s="31">
        <v>3</v>
      </c>
      <c r="F1194" s="31">
        <v>0</v>
      </c>
      <c r="G1194" s="31" t="str">
        <f t="shared" si="36"/>
        <v>摩羯座大招_2线3号天赋解锁</v>
      </c>
      <c r="H1194" s="32">
        <f>INDEX(数值规划!$AH$33:$AK$42,(特技天赋!C1194-1)*2+特技天赋!D1194,特技天赋!E1194)</f>
        <v>73</v>
      </c>
      <c r="I1194" s="32">
        <f>INDEX(数值规划!$N$32:$Y$231,(((C1194-1)*2+(D1194-1))*4+(E1194-1))*5+F1194+1,(INDEX($T$3:$AI$3,B1194)-1)*3+1)</f>
        <v>27</v>
      </c>
      <c r="J1194" s="32">
        <f>INDEX(数值规划!$N$32:$Y$231,(((C1194-1)*2+(D1194-1))*4+(E1194-1))*5+F1194+1,(INDEX($T$3:$AI$3,B1194)-1)*3+2)</f>
        <v>23</v>
      </c>
      <c r="K1194" s="32">
        <f>INDEX(数值规划!$N$32:$Y$231,(((C1194-1)*2+(D1194-1))*4+(E1194-1))*5+F1194+1,(INDEX($T$3:$AI$3,B1194)-1)*3+3)</f>
        <v>23</v>
      </c>
      <c r="L1194" s="32">
        <f t="shared" si="37"/>
        <v>6</v>
      </c>
      <c r="M1194" s="32">
        <f>INDEX(数值规划!$AL$33:$AL$42,(特技天赋!C1194-1)*2+特技天赋!D1194)</f>
        <v>2</v>
      </c>
      <c r="N1194" s="31">
        <v>3</v>
      </c>
      <c r="Q1194" s="32">
        <f>IF(特技天赋!F1194&gt;0,INDEX(数值规划!$F$32:$F$63,(特技天赋!E1194-1)*4+特技天赋!F1194),E1194)</f>
        <v>3</v>
      </c>
    </row>
    <row r="1195" spans="1:17" ht="16.5" x14ac:dyDescent="0.2">
      <c r="A1195" s="31">
        <v>1192</v>
      </c>
      <c r="B1195" s="31">
        <v>8</v>
      </c>
      <c r="C1195" s="31">
        <v>5</v>
      </c>
      <c r="D1195" s="31">
        <v>2</v>
      </c>
      <c r="E1195" s="31">
        <v>3</v>
      </c>
      <c r="F1195" s="31">
        <v>1</v>
      </c>
      <c r="G1195" s="31" t="str">
        <f t="shared" si="36"/>
        <v>摩羯座大招_2线3号天赋1级</v>
      </c>
      <c r="H1195" s="32">
        <f>INDEX(数值规划!$AH$33:$AK$42,(特技天赋!C1195-1)*2+特技天赋!D1195,特技天赋!E1195)</f>
        <v>73</v>
      </c>
      <c r="I1195" s="32">
        <f>INDEX(数值规划!$N$32:$Y$231,(((C1195-1)*2+(D1195-1))*4+(E1195-1))*5+F1195+1,(INDEX($T$3:$AI$3,B1195)-1)*3+1)</f>
        <v>33</v>
      </c>
      <c r="J1195" s="32">
        <f>INDEX(数值规划!$N$32:$Y$231,(((C1195-1)*2+(D1195-1))*4+(E1195-1))*5+F1195+1,(INDEX($T$3:$AI$3,B1195)-1)*3+2)</f>
        <v>28</v>
      </c>
      <c r="K1195" s="32">
        <f>INDEX(数值规划!$N$32:$Y$231,(((C1195-1)*2+(D1195-1))*4+(E1195-1))*5+F1195+1,(INDEX($T$3:$AI$3,B1195)-1)*3+3)</f>
        <v>28</v>
      </c>
      <c r="L1195" s="32">
        <f t="shared" si="37"/>
        <v>6</v>
      </c>
      <c r="M1195" s="32">
        <f>INDEX(数值规划!$AL$33:$AL$42,(特技天赋!C1195-1)*2+特技天赋!D1195)</f>
        <v>2</v>
      </c>
      <c r="N1195" s="31">
        <v>29</v>
      </c>
      <c r="Q1195" s="32">
        <f>IF(特技天赋!F1195&gt;0,INDEX(数值规划!$F$32:$F$63,(特技天赋!E1195-1)*4+特技天赋!F1195),E1195)</f>
        <v>29</v>
      </c>
    </row>
    <row r="1196" spans="1:17" ht="16.5" x14ac:dyDescent="0.2">
      <c r="A1196" s="31">
        <v>1193</v>
      </c>
      <c r="B1196" s="31">
        <v>8</v>
      </c>
      <c r="C1196" s="31">
        <v>5</v>
      </c>
      <c r="D1196" s="31">
        <v>2</v>
      </c>
      <c r="E1196" s="31">
        <v>3</v>
      </c>
      <c r="F1196" s="31">
        <v>2</v>
      </c>
      <c r="G1196" s="31" t="str">
        <f t="shared" si="36"/>
        <v>摩羯座大招_2线3号天赋2级</v>
      </c>
      <c r="H1196" s="32">
        <f>INDEX(数值规划!$AH$33:$AK$42,(特技天赋!C1196-1)*2+特技天赋!D1196,特技天赋!E1196)</f>
        <v>73</v>
      </c>
      <c r="I1196" s="32">
        <f>INDEX(数值规划!$N$32:$Y$231,(((C1196-1)*2+(D1196-1))*4+(E1196-1))*5+F1196+1,(INDEX($T$3:$AI$3,B1196)-1)*3+1)</f>
        <v>39</v>
      </c>
      <c r="J1196" s="32">
        <f>INDEX(数值规划!$N$32:$Y$231,(((C1196-1)*2+(D1196-1))*4+(E1196-1))*5+F1196+1,(INDEX($T$3:$AI$3,B1196)-1)*3+2)</f>
        <v>33</v>
      </c>
      <c r="K1196" s="32">
        <f>INDEX(数值规划!$N$32:$Y$231,(((C1196-1)*2+(D1196-1))*4+(E1196-1))*5+F1196+1,(INDEX($T$3:$AI$3,B1196)-1)*3+3)</f>
        <v>33</v>
      </c>
      <c r="L1196" s="32">
        <f t="shared" si="37"/>
        <v>6</v>
      </c>
      <c r="M1196" s="32">
        <f>INDEX(数值规划!$AL$33:$AL$42,(特技天赋!C1196-1)*2+特技天赋!D1196)</f>
        <v>2</v>
      </c>
      <c r="N1196" s="31">
        <v>43</v>
      </c>
      <c r="Q1196" s="32">
        <f>IF(特技天赋!F1196&gt;0,INDEX(数值规划!$F$32:$F$63,(特技天赋!E1196-1)*4+特技天赋!F1196),E1196)</f>
        <v>43</v>
      </c>
    </row>
    <row r="1197" spans="1:17" ht="16.5" x14ac:dyDescent="0.2">
      <c r="A1197" s="31">
        <v>1194</v>
      </c>
      <c r="B1197" s="31">
        <v>8</v>
      </c>
      <c r="C1197" s="31">
        <v>5</v>
      </c>
      <c r="D1197" s="31">
        <v>2</v>
      </c>
      <c r="E1197" s="31">
        <v>3</v>
      </c>
      <c r="F1197" s="31">
        <v>3</v>
      </c>
      <c r="G1197" s="31" t="str">
        <f t="shared" si="36"/>
        <v>摩羯座大招_2线3号天赋3级</v>
      </c>
      <c r="H1197" s="32">
        <f>INDEX(数值规划!$AH$33:$AK$42,(特技天赋!C1197-1)*2+特技天赋!D1197,特技天赋!E1197)</f>
        <v>73</v>
      </c>
      <c r="I1197" s="32">
        <f>INDEX(数值规划!$N$32:$Y$231,(((C1197-1)*2+(D1197-1))*4+(E1197-1))*5+F1197+1,(INDEX($T$3:$AI$3,B1197)-1)*3+1)</f>
        <v>45</v>
      </c>
      <c r="J1197" s="32">
        <f>INDEX(数值规划!$N$32:$Y$231,(((C1197-1)*2+(D1197-1))*4+(E1197-1))*5+F1197+1,(INDEX($T$3:$AI$3,B1197)-1)*3+2)</f>
        <v>38</v>
      </c>
      <c r="K1197" s="32">
        <f>INDEX(数值规划!$N$32:$Y$231,(((C1197-1)*2+(D1197-1))*4+(E1197-1))*5+F1197+1,(INDEX($T$3:$AI$3,B1197)-1)*3+3)</f>
        <v>38</v>
      </c>
      <c r="L1197" s="32">
        <f t="shared" si="37"/>
        <v>6</v>
      </c>
      <c r="M1197" s="32">
        <f>INDEX(数值规划!$AL$33:$AL$42,(特技天赋!C1197-1)*2+特技天赋!D1197)</f>
        <v>2</v>
      </c>
      <c r="N1197" s="31">
        <v>58</v>
      </c>
      <c r="Q1197" s="32">
        <f>IF(特技天赋!F1197&gt;0,INDEX(数值规划!$F$32:$F$63,(特技天赋!E1197-1)*4+特技天赋!F1197),E1197)</f>
        <v>58</v>
      </c>
    </row>
    <row r="1198" spans="1:17" ht="16.5" x14ac:dyDescent="0.2">
      <c r="A1198" s="31">
        <v>1195</v>
      </c>
      <c r="B1198" s="31">
        <v>8</v>
      </c>
      <c r="C1198" s="31">
        <v>5</v>
      </c>
      <c r="D1198" s="31">
        <v>2</v>
      </c>
      <c r="E1198" s="31">
        <v>3</v>
      </c>
      <c r="F1198" s="31">
        <v>4</v>
      </c>
      <c r="G1198" s="31" t="str">
        <f t="shared" si="36"/>
        <v>摩羯座大招_2线3号天赋4级</v>
      </c>
      <c r="H1198" s="32">
        <f>INDEX(数值规划!$AH$33:$AK$42,(特技天赋!C1198-1)*2+特技天赋!D1198,特技天赋!E1198)</f>
        <v>73</v>
      </c>
      <c r="I1198" s="32">
        <f>INDEX(数值规划!$N$32:$Y$231,(((C1198-1)*2+(D1198-1))*4+(E1198-1))*5+F1198+1,(INDEX($T$3:$AI$3,B1198)-1)*3+1)</f>
        <v>51</v>
      </c>
      <c r="J1198" s="32">
        <f>INDEX(数值规划!$N$32:$Y$231,(((C1198-1)*2+(D1198-1))*4+(E1198-1))*5+F1198+1,(INDEX($T$3:$AI$3,B1198)-1)*3+2)</f>
        <v>43</v>
      </c>
      <c r="K1198" s="32">
        <f>INDEX(数值规划!$N$32:$Y$231,(((C1198-1)*2+(D1198-1))*4+(E1198-1))*5+F1198+1,(INDEX($T$3:$AI$3,B1198)-1)*3+3)</f>
        <v>43</v>
      </c>
      <c r="L1198" s="32">
        <f t="shared" si="37"/>
        <v>6</v>
      </c>
      <c r="M1198" s="32">
        <f>INDEX(数值规划!$AL$33:$AL$42,(特技天赋!C1198-1)*2+特技天赋!D1198)</f>
        <v>2</v>
      </c>
      <c r="N1198" s="31">
        <v>87</v>
      </c>
      <c r="Q1198" s="32">
        <f>IF(特技天赋!F1198&gt;0,INDEX(数值规划!$F$32:$F$63,(特技天赋!E1198-1)*4+特技天赋!F1198),E1198)</f>
        <v>87</v>
      </c>
    </row>
    <row r="1199" spans="1:17" ht="16.5" x14ac:dyDescent="0.2">
      <c r="A1199" s="31">
        <v>1196</v>
      </c>
      <c r="B1199" s="31">
        <v>8</v>
      </c>
      <c r="C1199" s="31">
        <v>5</v>
      </c>
      <c r="D1199" s="31">
        <v>2</v>
      </c>
      <c r="E1199" s="31">
        <v>4</v>
      </c>
      <c r="F1199" s="31">
        <v>0</v>
      </c>
      <c r="G1199" s="31" t="str">
        <f t="shared" si="36"/>
        <v>摩羯座大招_2线4号天赋解锁</v>
      </c>
      <c r="H1199" s="32">
        <f>INDEX(数值规划!$AH$33:$AK$42,(特技天赋!C1199-1)*2+特技天赋!D1199,特技天赋!E1199)</f>
        <v>93</v>
      </c>
      <c r="I1199" s="32">
        <f>INDEX(数值规划!$N$32:$Y$231,(((C1199-1)*2+(D1199-1))*4+(E1199-1))*5+F1199+1,(INDEX($T$3:$AI$3,B1199)-1)*3+1)</f>
        <v>36</v>
      </c>
      <c r="J1199" s="32">
        <f>INDEX(数值规划!$N$32:$Y$231,(((C1199-1)*2+(D1199-1))*4+(E1199-1))*5+F1199+1,(INDEX($T$3:$AI$3,B1199)-1)*3+2)</f>
        <v>30</v>
      </c>
      <c r="K1199" s="32">
        <f>INDEX(数值规划!$N$32:$Y$231,(((C1199-1)*2+(D1199-1))*4+(E1199-1))*5+F1199+1,(INDEX($T$3:$AI$3,B1199)-1)*3+3)</f>
        <v>30</v>
      </c>
      <c r="L1199" s="32">
        <f t="shared" si="37"/>
        <v>8</v>
      </c>
      <c r="M1199" s="32">
        <f>INDEX(数值规划!$AL$33:$AL$42,(特技天赋!C1199-1)*2+特技天赋!D1199)</f>
        <v>2</v>
      </c>
      <c r="N1199" s="31">
        <v>4</v>
      </c>
      <c r="Q1199" s="32">
        <f>IF(特技天赋!F1199&gt;0,INDEX(数值规划!$F$32:$F$63,(特技天赋!E1199-1)*4+特技天赋!F1199),E1199)</f>
        <v>4</v>
      </c>
    </row>
    <row r="1200" spans="1:17" ht="16.5" x14ac:dyDescent="0.2">
      <c r="A1200" s="31">
        <v>1197</v>
      </c>
      <c r="B1200" s="31">
        <v>8</v>
      </c>
      <c r="C1200" s="31">
        <v>5</v>
      </c>
      <c r="D1200" s="31">
        <v>2</v>
      </c>
      <c r="E1200" s="31">
        <v>4</v>
      </c>
      <c r="F1200" s="31">
        <v>1</v>
      </c>
      <c r="G1200" s="31" t="str">
        <f t="shared" si="36"/>
        <v>摩羯座大招_2线4号天赋1级</v>
      </c>
      <c r="H1200" s="32">
        <f>INDEX(数值规划!$AH$33:$AK$42,(特技天赋!C1200-1)*2+特技天赋!D1200,特技天赋!E1200)</f>
        <v>93</v>
      </c>
      <c r="I1200" s="32">
        <f>INDEX(数值规划!$N$32:$Y$231,(((C1200-1)*2+(D1200-1))*4+(E1200-1))*5+F1200+1,(INDEX($T$3:$AI$3,B1200)-1)*3+1)</f>
        <v>42</v>
      </c>
      <c r="J1200" s="32">
        <f>INDEX(数值规划!$N$32:$Y$231,(((C1200-1)*2+(D1200-1))*4+(E1200-1))*5+F1200+1,(INDEX($T$3:$AI$3,B1200)-1)*3+2)</f>
        <v>35</v>
      </c>
      <c r="K1200" s="32">
        <f>INDEX(数值规划!$N$32:$Y$231,(((C1200-1)*2+(D1200-1))*4+(E1200-1))*5+F1200+1,(INDEX($T$3:$AI$3,B1200)-1)*3+3)</f>
        <v>35</v>
      </c>
      <c r="L1200" s="32">
        <f t="shared" si="37"/>
        <v>8</v>
      </c>
      <c r="M1200" s="32">
        <f>INDEX(数值规划!$AL$33:$AL$42,(特技天赋!C1200-1)*2+特技天赋!D1200)</f>
        <v>2</v>
      </c>
      <c r="N1200" s="31">
        <v>29</v>
      </c>
      <c r="Q1200" s="32">
        <f>IF(特技天赋!F1200&gt;0,INDEX(数值规划!$F$32:$F$63,(特技天赋!E1200-1)*4+特技天赋!F1200),E1200)</f>
        <v>29</v>
      </c>
    </row>
    <row r="1201" spans="1:17" ht="16.5" x14ac:dyDescent="0.2">
      <c r="A1201" s="31">
        <v>1198</v>
      </c>
      <c r="B1201" s="31">
        <v>8</v>
      </c>
      <c r="C1201" s="31">
        <v>5</v>
      </c>
      <c r="D1201" s="31">
        <v>2</v>
      </c>
      <c r="E1201" s="31">
        <v>4</v>
      </c>
      <c r="F1201" s="31">
        <v>2</v>
      </c>
      <c r="G1201" s="31" t="str">
        <f t="shared" si="36"/>
        <v>摩羯座大招_2线4号天赋2级</v>
      </c>
      <c r="H1201" s="32">
        <f>INDEX(数值规划!$AH$33:$AK$42,(特技天赋!C1201-1)*2+特技天赋!D1201,特技天赋!E1201)</f>
        <v>93</v>
      </c>
      <c r="I1201" s="32">
        <f>INDEX(数值规划!$N$32:$Y$231,(((C1201-1)*2+(D1201-1))*4+(E1201-1))*5+F1201+1,(INDEX($T$3:$AI$3,B1201)-1)*3+1)</f>
        <v>48</v>
      </c>
      <c r="J1201" s="32">
        <f>INDEX(数值规划!$N$32:$Y$231,(((C1201-1)*2+(D1201-1))*4+(E1201-1))*5+F1201+1,(INDEX($T$3:$AI$3,B1201)-1)*3+2)</f>
        <v>40</v>
      </c>
      <c r="K1201" s="32">
        <f>INDEX(数值规划!$N$32:$Y$231,(((C1201-1)*2+(D1201-1))*4+(E1201-1))*5+F1201+1,(INDEX($T$3:$AI$3,B1201)-1)*3+3)</f>
        <v>40</v>
      </c>
      <c r="L1201" s="32">
        <f t="shared" si="37"/>
        <v>8</v>
      </c>
      <c r="M1201" s="32">
        <f>INDEX(数值规划!$AL$33:$AL$42,(特技天赋!C1201-1)*2+特技天赋!D1201)</f>
        <v>2</v>
      </c>
      <c r="N1201" s="31">
        <v>43</v>
      </c>
      <c r="Q1201" s="32">
        <f>IF(特技天赋!F1201&gt;0,INDEX(数值规划!$F$32:$F$63,(特技天赋!E1201-1)*4+特技天赋!F1201),E1201)</f>
        <v>43</v>
      </c>
    </row>
    <row r="1202" spans="1:17" ht="16.5" x14ac:dyDescent="0.2">
      <c r="A1202" s="31">
        <v>1199</v>
      </c>
      <c r="B1202" s="31">
        <v>8</v>
      </c>
      <c r="C1202" s="31">
        <v>5</v>
      </c>
      <c r="D1202" s="31">
        <v>2</v>
      </c>
      <c r="E1202" s="31">
        <v>4</v>
      </c>
      <c r="F1202" s="31">
        <v>3</v>
      </c>
      <c r="G1202" s="31" t="str">
        <f t="shared" si="36"/>
        <v>摩羯座大招_2线4号天赋3级</v>
      </c>
      <c r="H1202" s="32">
        <f>INDEX(数值规划!$AH$33:$AK$42,(特技天赋!C1202-1)*2+特技天赋!D1202,特技天赋!E1202)</f>
        <v>93</v>
      </c>
      <c r="I1202" s="32">
        <f>INDEX(数值规划!$N$32:$Y$231,(((C1202-1)*2+(D1202-1))*4+(E1202-1))*5+F1202+1,(INDEX($T$3:$AI$3,B1202)-1)*3+1)</f>
        <v>54</v>
      </c>
      <c r="J1202" s="32">
        <f>INDEX(数值规划!$N$32:$Y$231,(((C1202-1)*2+(D1202-1))*4+(E1202-1))*5+F1202+1,(INDEX($T$3:$AI$3,B1202)-1)*3+2)</f>
        <v>45</v>
      </c>
      <c r="K1202" s="32">
        <f>INDEX(数值规划!$N$32:$Y$231,(((C1202-1)*2+(D1202-1))*4+(E1202-1))*5+F1202+1,(INDEX($T$3:$AI$3,B1202)-1)*3+3)</f>
        <v>45</v>
      </c>
      <c r="L1202" s="32">
        <f t="shared" si="37"/>
        <v>8</v>
      </c>
      <c r="M1202" s="32">
        <f>INDEX(数值规划!$AL$33:$AL$42,(特技天赋!C1202-1)*2+特技天赋!D1202)</f>
        <v>2</v>
      </c>
      <c r="N1202" s="31">
        <v>58</v>
      </c>
      <c r="Q1202" s="32">
        <f>IF(特技天赋!F1202&gt;0,INDEX(数值规划!$F$32:$F$63,(特技天赋!E1202-1)*4+特技天赋!F1202),E1202)</f>
        <v>58</v>
      </c>
    </row>
    <row r="1203" spans="1:17" ht="16.5" x14ac:dyDescent="0.2">
      <c r="A1203" s="31">
        <v>1200</v>
      </c>
      <c r="B1203" s="31">
        <v>8</v>
      </c>
      <c r="C1203" s="31">
        <v>5</v>
      </c>
      <c r="D1203" s="31">
        <v>2</v>
      </c>
      <c r="E1203" s="31">
        <v>4</v>
      </c>
      <c r="F1203" s="31">
        <v>4</v>
      </c>
      <c r="G1203" s="31" t="str">
        <f t="shared" si="36"/>
        <v>摩羯座大招_2线4号天赋4级</v>
      </c>
      <c r="H1203" s="32">
        <f>INDEX(数值规划!$AH$33:$AK$42,(特技天赋!C1203-1)*2+特技天赋!D1203,特技天赋!E1203)</f>
        <v>93</v>
      </c>
      <c r="I1203" s="32">
        <f>INDEX(数值规划!$N$32:$Y$231,(((C1203-1)*2+(D1203-1))*4+(E1203-1))*5+F1203+1,(INDEX($T$3:$AI$3,B1203)-1)*3+1)</f>
        <v>60</v>
      </c>
      <c r="J1203" s="32">
        <f>INDEX(数值规划!$N$32:$Y$231,(((C1203-1)*2+(D1203-1))*4+(E1203-1))*5+F1203+1,(INDEX($T$3:$AI$3,B1203)-1)*3+2)</f>
        <v>50</v>
      </c>
      <c r="K1203" s="32">
        <f>INDEX(数值规划!$N$32:$Y$231,(((C1203-1)*2+(D1203-1))*4+(E1203-1))*5+F1203+1,(INDEX($T$3:$AI$3,B1203)-1)*3+3)</f>
        <v>50</v>
      </c>
      <c r="L1203" s="32">
        <f t="shared" si="37"/>
        <v>8</v>
      </c>
      <c r="M1203" s="32">
        <f>INDEX(数值规划!$AL$33:$AL$42,(特技天赋!C1203-1)*2+特技天赋!D1203)</f>
        <v>2</v>
      </c>
      <c r="N1203" s="31">
        <v>87</v>
      </c>
      <c r="Q1203" s="32">
        <f>IF(特技天赋!F1203&gt;0,INDEX(数值规划!$F$32:$F$63,(特技天赋!E1203-1)*4+特技天赋!F1203),E1203)</f>
        <v>87</v>
      </c>
    </row>
    <row r="1204" spans="1:17" ht="16.5" x14ac:dyDescent="0.2">
      <c r="A1204" s="31">
        <v>1201</v>
      </c>
      <c r="B1204" s="31">
        <v>9</v>
      </c>
      <c r="C1204" s="31">
        <v>1</v>
      </c>
      <c r="D1204" s="31">
        <v>1</v>
      </c>
      <c r="E1204" s="31">
        <v>1</v>
      </c>
      <c r="F1204" s="31">
        <v>0</v>
      </c>
      <c r="G1204" s="31" t="str">
        <f t="shared" si="36"/>
        <v>金牛座普攻_1线1号天赋解锁</v>
      </c>
      <c r="H1204" s="32">
        <f>INDEX(数值规划!$AH$33:$AK$42,(特技天赋!C1204-1)*2+特技天赋!D1204,特技天赋!E1204)</f>
        <v>15</v>
      </c>
      <c r="I1204" s="32">
        <f>INDEX(数值规划!$N$32:$Y$231,(((C1204-1)*2+(D1204-1))*4+(E1204-1))*5+F1204+1,(INDEX($T$3:$AI$3,B1204)-1)*3+1)</f>
        <v>0</v>
      </c>
      <c r="J1204" s="32">
        <f>INDEX(数值规划!$N$32:$Y$231,(((C1204-1)*2+(D1204-1))*4+(E1204-1))*5+F1204+1,(INDEX($T$3:$AI$3,B1204)-1)*3+2)</f>
        <v>18</v>
      </c>
      <c r="K1204" s="32">
        <f>INDEX(数值规划!$N$32:$Y$231,(((C1204-1)*2+(D1204-1))*4+(E1204-1))*5+F1204+1,(INDEX($T$3:$AI$3,B1204)-1)*3+3)</f>
        <v>8</v>
      </c>
      <c r="L1204" s="32">
        <f t="shared" si="37"/>
        <v>1</v>
      </c>
      <c r="M1204" s="32">
        <f>INDEX(数值规划!$AL$33:$AL$42,(特技天赋!C1204-1)*2+特技天赋!D1204)</f>
        <v>2</v>
      </c>
      <c r="N1204" s="31">
        <v>1</v>
      </c>
      <c r="Q1204" s="32">
        <f>IF(特技天赋!F1204&gt;0,INDEX(数值规划!$F$32:$F$63,(特技天赋!E1204-1)*4+特技天赋!F1204),E1204)</f>
        <v>1</v>
      </c>
    </row>
    <row r="1205" spans="1:17" ht="16.5" x14ac:dyDescent="0.2">
      <c r="A1205" s="31">
        <v>1202</v>
      </c>
      <c r="B1205" s="31">
        <v>9</v>
      </c>
      <c r="C1205" s="31">
        <v>1</v>
      </c>
      <c r="D1205" s="31">
        <v>1</v>
      </c>
      <c r="E1205" s="31">
        <v>1</v>
      </c>
      <c r="F1205" s="31">
        <v>1</v>
      </c>
      <c r="G1205" s="31" t="str">
        <f t="shared" si="36"/>
        <v>金牛座普攻_1线1号天赋1级</v>
      </c>
      <c r="H1205" s="32">
        <f>INDEX(数值规划!$AH$33:$AK$42,(特技天赋!C1205-1)*2+特技天赋!D1205,特技天赋!E1205)</f>
        <v>15</v>
      </c>
      <c r="I1205" s="32">
        <f>INDEX(数值规划!$N$32:$Y$231,(((C1205-1)*2+(D1205-1))*4+(E1205-1))*5+F1205+1,(INDEX($T$3:$AI$3,B1205)-1)*3+1)</f>
        <v>0</v>
      </c>
      <c r="J1205" s="32">
        <f>INDEX(数值规划!$N$32:$Y$231,(((C1205-1)*2+(D1205-1))*4+(E1205-1))*5+F1205+1,(INDEX($T$3:$AI$3,B1205)-1)*3+2)</f>
        <v>27</v>
      </c>
      <c r="K1205" s="32">
        <f>INDEX(数值规划!$N$32:$Y$231,(((C1205-1)*2+(D1205-1))*4+(E1205-1))*5+F1205+1,(INDEX($T$3:$AI$3,B1205)-1)*3+3)</f>
        <v>12</v>
      </c>
      <c r="L1205" s="32">
        <f t="shared" si="37"/>
        <v>1</v>
      </c>
      <c r="M1205" s="32">
        <f>INDEX(数值规划!$AL$33:$AL$42,(特技天赋!C1205-1)*2+特技天赋!D1205)</f>
        <v>2</v>
      </c>
      <c r="N1205" s="31">
        <v>19</v>
      </c>
      <c r="Q1205" s="32">
        <f>IF(特技天赋!F1205&gt;0,INDEX(数值规划!$F$32:$F$63,(特技天赋!E1205-1)*4+特技天赋!F1205),E1205)</f>
        <v>19</v>
      </c>
    </row>
    <row r="1206" spans="1:17" ht="16.5" x14ac:dyDescent="0.2">
      <c r="A1206" s="31">
        <v>1203</v>
      </c>
      <c r="B1206" s="31">
        <v>9</v>
      </c>
      <c r="C1206" s="31">
        <v>1</v>
      </c>
      <c r="D1206" s="31">
        <v>1</v>
      </c>
      <c r="E1206" s="31">
        <v>1</v>
      </c>
      <c r="F1206" s="31">
        <v>2</v>
      </c>
      <c r="G1206" s="31" t="str">
        <f t="shared" si="36"/>
        <v>金牛座普攻_1线1号天赋2级</v>
      </c>
      <c r="H1206" s="32">
        <f>INDEX(数值规划!$AH$33:$AK$42,(特技天赋!C1206-1)*2+特技天赋!D1206,特技天赋!E1206)</f>
        <v>15</v>
      </c>
      <c r="I1206" s="32">
        <f>INDEX(数值规划!$N$32:$Y$231,(((C1206-1)*2+(D1206-1))*4+(E1206-1))*5+F1206+1,(INDEX($T$3:$AI$3,B1206)-1)*3+1)</f>
        <v>0</v>
      </c>
      <c r="J1206" s="32">
        <f>INDEX(数值规划!$N$32:$Y$231,(((C1206-1)*2+(D1206-1))*4+(E1206-1))*5+F1206+1,(INDEX($T$3:$AI$3,B1206)-1)*3+2)</f>
        <v>36</v>
      </c>
      <c r="K1206" s="32">
        <f>INDEX(数值规划!$N$32:$Y$231,(((C1206-1)*2+(D1206-1))*4+(E1206-1))*5+F1206+1,(INDEX($T$3:$AI$3,B1206)-1)*3+3)</f>
        <v>16</v>
      </c>
      <c r="L1206" s="32">
        <f t="shared" si="37"/>
        <v>1</v>
      </c>
      <c r="M1206" s="32">
        <f>INDEX(数值规划!$AL$33:$AL$42,(特技天赋!C1206-1)*2+特技天赋!D1206)</f>
        <v>2</v>
      </c>
      <c r="N1206" s="31">
        <v>29</v>
      </c>
      <c r="Q1206" s="32">
        <f>IF(特技天赋!F1206&gt;0,INDEX(数值规划!$F$32:$F$63,(特技天赋!E1206-1)*4+特技天赋!F1206),E1206)</f>
        <v>29</v>
      </c>
    </row>
    <row r="1207" spans="1:17" ht="16.5" x14ac:dyDescent="0.2">
      <c r="A1207" s="31">
        <v>1204</v>
      </c>
      <c r="B1207" s="31">
        <v>9</v>
      </c>
      <c r="C1207" s="31">
        <v>1</v>
      </c>
      <c r="D1207" s="31">
        <v>1</v>
      </c>
      <c r="E1207" s="31">
        <v>1</v>
      </c>
      <c r="F1207" s="31">
        <v>3</v>
      </c>
      <c r="G1207" s="31" t="str">
        <f t="shared" si="36"/>
        <v>金牛座普攻_1线1号天赋3级</v>
      </c>
      <c r="H1207" s="32">
        <f>INDEX(数值规划!$AH$33:$AK$42,(特技天赋!C1207-1)*2+特技天赋!D1207,特技天赋!E1207)</f>
        <v>15</v>
      </c>
      <c r="I1207" s="32">
        <f>INDEX(数值规划!$N$32:$Y$231,(((C1207-1)*2+(D1207-1))*4+(E1207-1))*5+F1207+1,(INDEX($T$3:$AI$3,B1207)-1)*3+1)</f>
        <v>0</v>
      </c>
      <c r="J1207" s="32">
        <f>INDEX(数值规划!$N$32:$Y$231,(((C1207-1)*2+(D1207-1))*4+(E1207-1))*5+F1207+1,(INDEX($T$3:$AI$3,B1207)-1)*3+2)</f>
        <v>45</v>
      </c>
      <c r="K1207" s="32">
        <f>INDEX(数值规划!$N$32:$Y$231,(((C1207-1)*2+(D1207-1))*4+(E1207-1))*5+F1207+1,(INDEX($T$3:$AI$3,B1207)-1)*3+3)</f>
        <v>20</v>
      </c>
      <c r="L1207" s="32">
        <f t="shared" si="37"/>
        <v>1</v>
      </c>
      <c r="M1207" s="32">
        <f>INDEX(数值规划!$AL$33:$AL$42,(特技天赋!C1207-1)*2+特技天赋!D1207)</f>
        <v>2</v>
      </c>
      <c r="N1207" s="31">
        <v>38</v>
      </c>
      <c r="Q1207" s="32">
        <f>IF(特技天赋!F1207&gt;0,INDEX(数值规划!$F$32:$F$63,(特技天赋!E1207-1)*4+特技天赋!F1207),E1207)</f>
        <v>38</v>
      </c>
    </row>
    <row r="1208" spans="1:17" ht="16.5" x14ac:dyDescent="0.2">
      <c r="A1208" s="31">
        <v>1205</v>
      </c>
      <c r="B1208" s="31">
        <v>9</v>
      </c>
      <c r="C1208" s="31">
        <v>1</v>
      </c>
      <c r="D1208" s="31">
        <v>1</v>
      </c>
      <c r="E1208" s="31">
        <v>1</v>
      </c>
      <c r="F1208" s="31">
        <v>4</v>
      </c>
      <c r="G1208" s="31" t="str">
        <f t="shared" si="36"/>
        <v>金牛座普攻_1线1号天赋4级</v>
      </c>
      <c r="H1208" s="32">
        <f>INDEX(数值规划!$AH$33:$AK$42,(特技天赋!C1208-1)*2+特技天赋!D1208,特技天赋!E1208)</f>
        <v>15</v>
      </c>
      <c r="I1208" s="32">
        <f>INDEX(数值规划!$N$32:$Y$231,(((C1208-1)*2+(D1208-1))*4+(E1208-1))*5+F1208+1,(INDEX($T$3:$AI$3,B1208)-1)*3+1)</f>
        <v>0</v>
      </c>
      <c r="J1208" s="32">
        <f>INDEX(数值规划!$N$32:$Y$231,(((C1208-1)*2+(D1208-1))*4+(E1208-1))*5+F1208+1,(INDEX($T$3:$AI$3,B1208)-1)*3+2)</f>
        <v>54</v>
      </c>
      <c r="K1208" s="32">
        <f>INDEX(数值规划!$N$32:$Y$231,(((C1208-1)*2+(D1208-1))*4+(E1208-1))*5+F1208+1,(INDEX($T$3:$AI$3,B1208)-1)*3+3)</f>
        <v>24</v>
      </c>
      <c r="L1208" s="32">
        <f t="shared" si="37"/>
        <v>1</v>
      </c>
      <c r="M1208" s="32">
        <f>INDEX(数值规划!$AL$33:$AL$42,(特技天赋!C1208-1)*2+特技天赋!D1208)</f>
        <v>2</v>
      </c>
      <c r="N1208" s="31">
        <v>58</v>
      </c>
      <c r="Q1208" s="32">
        <f>IF(特技天赋!F1208&gt;0,INDEX(数值规划!$F$32:$F$63,(特技天赋!E1208-1)*4+特技天赋!F1208),E1208)</f>
        <v>58</v>
      </c>
    </row>
    <row r="1209" spans="1:17" ht="16.5" x14ac:dyDescent="0.2">
      <c r="A1209" s="31">
        <v>1206</v>
      </c>
      <c r="B1209" s="31">
        <v>9</v>
      </c>
      <c r="C1209" s="31">
        <v>1</v>
      </c>
      <c r="D1209" s="31">
        <v>1</v>
      </c>
      <c r="E1209" s="31">
        <v>2</v>
      </c>
      <c r="F1209" s="31">
        <v>0</v>
      </c>
      <c r="G1209" s="31" t="str">
        <f t="shared" si="36"/>
        <v>金牛座普攻_1线2号天赋解锁</v>
      </c>
      <c r="H1209" s="32">
        <f>INDEX(数值规划!$AH$33:$AK$42,(特技天赋!C1209-1)*2+特技天赋!D1209,特技天赋!E1209)</f>
        <v>35</v>
      </c>
      <c r="I1209" s="32">
        <f>INDEX(数值规划!$N$32:$Y$231,(((C1209-1)*2+(D1209-1))*4+(E1209-1))*5+F1209+1,(INDEX($T$3:$AI$3,B1209)-1)*3+1)</f>
        <v>0</v>
      </c>
      <c r="J1209" s="32">
        <f>INDEX(数值规划!$N$32:$Y$231,(((C1209-1)*2+(D1209-1))*4+(E1209-1))*5+F1209+1,(INDEX($T$3:$AI$3,B1209)-1)*3+2)</f>
        <v>27</v>
      </c>
      <c r="K1209" s="32">
        <f>INDEX(数值规划!$N$32:$Y$231,(((C1209-1)*2+(D1209-1))*4+(E1209-1))*5+F1209+1,(INDEX($T$3:$AI$3,B1209)-1)*3+3)</f>
        <v>12</v>
      </c>
      <c r="L1209" s="32">
        <f t="shared" si="37"/>
        <v>3</v>
      </c>
      <c r="M1209" s="32">
        <f>INDEX(数值规划!$AL$33:$AL$42,(特技天赋!C1209-1)*2+特技天赋!D1209)</f>
        <v>2</v>
      </c>
      <c r="N1209" s="31">
        <v>2</v>
      </c>
      <c r="Q1209" s="32">
        <f>IF(特技天赋!F1209&gt;0,INDEX(数值规划!$F$32:$F$63,(特技天赋!E1209-1)*4+特技天赋!F1209),E1209)</f>
        <v>2</v>
      </c>
    </row>
    <row r="1210" spans="1:17" ht="16.5" x14ac:dyDescent="0.2">
      <c r="A1210" s="31">
        <v>1207</v>
      </c>
      <c r="B1210" s="31">
        <v>9</v>
      </c>
      <c r="C1210" s="31">
        <v>1</v>
      </c>
      <c r="D1210" s="31">
        <v>1</v>
      </c>
      <c r="E1210" s="31">
        <v>2</v>
      </c>
      <c r="F1210" s="31">
        <v>1</v>
      </c>
      <c r="G1210" s="31" t="str">
        <f t="shared" si="36"/>
        <v>金牛座普攻_1线2号天赋1级</v>
      </c>
      <c r="H1210" s="32">
        <f>INDEX(数值规划!$AH$33:$AK$42,(特技天赋!C1210-1)*2+特技天赋!D1210,特技天赋!E1210)</f>
        <v>35</v>
      </c>
      <c r="I1210" s="32">
        <f>INDEX(数值规划!$N$32:$Y$231,(((C1210-1)*2+(D1210-1))*4+(E1210-1))*5+F1210+1,(INDEX($T$3:$AI$3,B1210)-1)*3+1)</f>
        <v>0</v>
      </c>
      <c r="J1210" s="32">
        <f>INDEX(数值规划!$N$32:$Y$231,(((C1210-1)*2+(D1210-1))*4+(E1210-1))*5+F1210+1,(INDEX($T$3:$AI$3,B1210)-1)*3+2)</f>
        <v>36</v>
      </c>
      <c r="K1210" s="32">
        <f>INDEX(数值规划!$N$32:$Y$231,(((C1210-1)*2+(D1210-1))*4+(E1210-1))*5+F1210+1,(INDEX($T$3:$AI$3,B1210)-1)*3+3)</f>
        <v>16</v>
      </c>
      <c r="L1210" s="32">
        <f t="shared" si="37"/>
        <v>3</v>
      </c>
      <c r="M1210" s="32">
        <f>INDEX(数值规划!$AL$33:$AL$42,(特技天赋!C1210-1)*2+特技天赋!D1210)</f>
        <v>2</v>
      </c>
      <c r="N1210" s="31">
        <v>24</v>
      </c>
      <c r="Q1210" s="32">
        <f>IF(特技天赋!F1210&gt;0,INDEX(数值规划!$F$32:$F$63,(特技天赋!E1210-1)*4+特技天赋!F1210),E1210)</f>
        <v>24</v>
      </c>
    </row>
    <row r="1211" spans="1:17" ht="16.5" x14ac:dyDescent="0.2">
      <c r="A1211" s="31">
        <v>1208</v>
      </c>
      <c r="B1211" s="31">
        <v>9</v>
      </c>
      <c r="C1211" s="31">
        <v>1</v>
      </c>
      <c r="D1211" s="31">
        <v>1</v>
      </c>
      <c r="E1211" s="31">
        <v>2</v>
      </c>
      <c r="F1211" s="31">
        <v>2</v>
      </c>
      <c r="G1211" s="31" t="str">
        <f t="shared" si="36"/>
        <v>金牛座普攻_1线2号天赋2级</v>
      </c>
      <c r="H1211" s="32">
        <f>INDEX(数值规划!$AH$33:$AK$42,(特技天赋!C1211-1)*2+特技天赋!D1211,特技天赋!E1211)</f>
        <v>35</v>
      </c>
      <c r="I1211" s="32">
        <f>INDEX(数值规划!$N$32:$Y$231,(((C1211-1)*2+(D1211-1))*4+(E1211-1))*5+F1211+1,(INDEX($T$3:$AI$3,B1211)-1)*3+1)</f>
        <v>0</v>
      </c>
      <c r="J1211" s="32">
        <f>INDEX(数值规划!$N$32:$Y$231,(((C1211-1)*2+(D1211-1))*4+(E1211-1))*5+F1211+1,(INDEX($T$3:$AI$3,B1211)-1)*3+2)</f>
        <v>45</v>
      </c>
      <c r="K1211" s="32">
        <f>INDEX(数值规划!$N$32:$Y$231,(((C1211-1)*2+(D1211-1))*4+(E1211-1))*5+F1211+1,(INDEX($T$3:$AI$3,B1211)-1)*3+3)</f>
        <v>20</v>
      </c>
      <c r="L1211" s="32">
        <f t="shared" si="37"/>
        <v>3</v>
      </c>
      <c r="M1211" s="32">
        <f>INDEX(数值规划!$AL$33:$AL$42,(特技天赋!C1211-1)*2+特技天赋!D1211)</f>
        <v>2</v>
      </c>
      <c r="N1211" s="31">
        <v>36</v>
      </c>
      <c r="Q1211" s="32">
        <f>IF(特技天赋!F1211&gt;0,INDEX(数值规划!$F$32:$F$63,(特技天赋!E1211-1)*4+特技天赋!F1211),E1211)</f>
        <v>36</v>
      </c>
    </row>
    <row r="1212" spans="1:17" ht="16.5" x14ac:dyDescent="0.2">
      <c r="A1212" s="31">
        <v>1209</v>
      </c>
      <c r="B1212" s="31">
        <v>9</v>
      </c>
      <c r="C1212" s="31">
        <v>1</v>
      </c>
      <c r="D1212" s="31">
        <v>1</v>
      </c>
      <c r="E1212" s="31">
        <v>2</v>
      </c>
      <c r="F1212" s="31">
        <v>3</v>
      </c>
      <c r="G1212" s="31" t="str">
        <f t="shared" si="36"/>
        <v>金牛座普攻_1线2号天赋3级</v>
      </c>
      <c r="H1212" s="32">
        <f>INDEX(数值规划!$AH$33:$AK$42,(特技天赋!C1212-1)*2+特技天赋!D1212,特技天赋!E1212)</f>
        <v>35</v>
      </c>
      <c r="I1212" s="32">
        <f>INDEX(数值规划!$N$32:$Y$231,(((C1212-1)*2+(D1212-1))*4+(E1212-1))*5+F1212+1,(INDEX($T$3:$AI$3,B1212)-1)*3+1)</f>
        <v>0</v>
      </c>
      <c r="J1212" s="32">
        <f>INDEX(数值规划!$N$32:$Y$231,(((C1212-1)*2+(D1212-1))*4+(E1212-1))*5+F1212+1,(INDEX($T$3:$AI$3,B1212)-1)*3+2)</f>
        <v>54</v>
      </c>
      <c r="K1212" s="32">
        <f>INDEX(数值规划!$N$32:$Y$231,(((C1212-1)*2+(D1212-1))*4+(E1212-1))*5+F1212+1,(INDEX($T$3:$AI$3,B1212)-1)*3+3)</f>
        <v>24</v>
      </c>
      <c r="L1212" s="32">
        <f t="shared" si="37"/>
        <v>3</v>
      </c>
      <c r="M1212" s="32">
        <f>INDEX(数值规划!$AL$33:$AL$42,(特技天赋!C1212-1)*2+特技天赋!D1212)</f>
        <v>2</v>
      </c>
      <c r="N1212" s="31">
        <v>48</v>
      </c>
      <c r="Q1212" s="32">
        <f>IF(特技天赋!F1212&gt;0,INDEX(数值规划!$F$32:$F$63,(特技天赋!E1212-1)*4+特技天赋!F1212),E1212)</f>
        <v>48</v>
      </c>
    </row>
    <row r="1213" spans="1:17" ht="16.5" x14ac:dyDescent="0.2">
      <c r="A1213" s="31">
        <v>1210</v>
      </c>
      <c r="B1213" s="31">
        <v>9</v>
      </c>
      <c r="C1213" s="31">
        <v>1</v>
      </c>
      <c r="D1213" s="31">
        <v>1</v>
      </c>
      <c r="E1213" s="31">
        <v>2</v>
      </c>
      <c r="F1213" s="31">
        <v>4</v>
      </c>
      <c r="G1213" s="31" t="str">
        <f t="shared" si="36"/>
        <v>金牛座普攻_1线2号天赋4级</v>
      </c>
      <c r="H1213" s="32">
        <f>INDEX(数值规划!$AH$33:$AK$42,(特技天赋!C1213-1)*2+特技天赋!D1213,特技天赋!E1213)</f>
        <v>35</v>
      </c>
      <c r="I1213" s="32">
        <f>INDEX(数值规划!$N$32:$Y$231,(((C1213-1)*2+(D1213-1))*4+(E1213-1))*5+F1213+1,(INDEX($T$3:$AI$3,B1213)-1)*3+1)</f>
        <v>0</v>
      </c>
      <c r="J1213" s="32">
        <f>INDEX(数值规划!$N$32:$Y$231,(((C1213-1)*2+(D1213-1))*4+(E1213-1))*5+F1213+1,(INDEX($T$3:$AI$3,B1213)-1)*3+2)</f>
        <v>63</v>
      </c>
      <c r="K1213" s="32">
        <f>INDEX(数值规划!$N$32:$Y$231,(((C1213-1)*2+(D1213-1))*4+(E1213-1))*5+F1213+1,(INDEX($T$3:$AI$3,B1213)-1)*3+3)</f>
        <v>28</v>
      </c>
      <c r="L1213" s="32">
        <f t="shared" si="37"/>
        <v>3</v>
      </c>
      <c r="M1213" s="32">
        <f>INDEX(数值规划!$AL$33:$AL$42,(特技天赋!C1213-1)*2+特技天赋!D1213)</f>
        <v>2</v>
      </c>
      <c r="N1213" s="31">
        <v>72</v>
      </c>
      <c r="Q1213" s="32">
        <f>IF(特技天赋!F1213&gt;0,INDEX(数值规划!$F$32:$F$63,(特技天赋!E1213-1)*4+特技天赋!F1213),E1213)</f>
        <v>72</v>
      </c>
    </row>
    <row r="1214" spans="1:17" ht="16.5" x14ac:dyDescent="0.2">
      <c r="A1214" s="31">
        <v>1211</v>
      </c>
      <c r="B1214" s="31">
        <v>9</v>
      </c>
      <c r="C1214" s="31">
        <v>1</v>
      </c>
      <c r="D1214" s="31">
        <v>1</v>
      </c>
      <c r="E1214" s="31">
        <v>3</v>
      </c>
      <c r="F1214" s="31">
        <v>0</v>
      </c>
      <c r="G1214" s="31" t="str">
        <f t="shared" si="36"/>
        <v>金牛座普攻_1线3号天赋解锁</v>
      </c>
      <c r="H1214" s="32">
        <f>INDEX(数值规划!$AH$33:$AK$42,(特技天赋!C1214-1)*2+特技天赋!D1214,特技天赋!E1214)</f>
        <v>55</v>
      </c>
      <c r="I1214" s="32">
        <f>INDEX(数值规划!$N$32:$Y$231,(((C1214-1)*2+(D1214-1))*4+(E1214-1))*5+F1214+1,(INDEX($T$3:$AI$3,B1214)-1)*3+1)</f>
        <v>0</v>
      </c>
      <c r="J1214" s="32">
        <f>INDEX(数值规划!$N$32:$Y$231,(((C1214-1)*2+(D1214-1))*4+(E1214-1))*5+F1214+1,(INDEX($T$3:$AI$3,B1214)-1)*3+2)</f>
        <v>41</v>
      </c>
      <c r="K1214" s="32">
        <f>INDEX(数值规划!$N$32:$Y$231,(((C1214-1)*2+(D1214-1))*4+(E1214-1))*5+F1214+1,(INDEX($T$3:$AI$3,B1214)-1)*3+3)</f>
        <v>18</v>
      </c>
      <c r="L1214" s="32">
        <f t="shared" si="37"/>
        <v>5</v>
      </c>
      <c r="M1214" s="32">
        <f>INDEX(数值规划!$AL$33:$AL$42,(特技天赋!C1214-1)*2+特技天赋!D1214)</f>
        <v>2</v>
      </c>
      <c r="N1214" s="31">
        <v>3</v>
      </c>
      <c r="Q1214" s="32">
        <f>IF(特技天赋!F1214&gt;0,INDEX(数值规划!$F$32:$F$63,(特技天赋!E1214-1)*4+特技天赋!F1214),E1214)</f>
        <v>3</v>
      </c>
    </row>
    <row r="1215" spans="1:17" ht="16.5" x14ac:dyDescent="0.2">
      <c r="A1215" s="31">
        <v>1212</v>
      </c>
      <c r="B1215" s="31">
        <v>9</v>
      </c>
      <c r="C1215" s="31">
        <v>1</v>
      </c>
      <c r="D1215" s="31">
        <v>1</v>
      </c>
      <c r="E1215" s="31">
        <v>3</v>
      </c>
      <c r="F1215" s="31">
        <v>1</v>
      </c>
      <c r="G1215" s="31" t="str">
        <f t="shared" si="36"/>
        <v>金牛座普攻_1线3号天赋1级</v>
      </c>
      <c r="H1215" s="32">
        <f>INDEX(数值规划!$AH$33:$AK$42,(特技天赋!C1215-1)*2+特技天赋!D1215,特技天赋!E1215)</f>
        <v>55</v>
      </c>
      <c r="I1215" s="32">
        <f>INDEX(数值规划!$N$32:$Y$231,(((C1215-1)*2+(D1215-1))*4+(E1215-1))*5+F1215+1,(INDEX($T$3:$AI$3,B1215)-1)*3+1)</f>
        <v>0</v>
      </c>
      <c r="J1215" s="32">
        <f>INDEX(数值规划!$N$32:$Y$231,(((C1215-1)*2+(D1215-1))*4+(E1215-1))*5+F1215+1,(INDEX($T$3:$AI$3,B1215)-1)*3+2)</f>
        <v>50</v>
      </c>
      <c r="K1215" s="32">
        <f>INDEX(数值规划!$N$32:$Y$231,(((C1215-1)*2+(D1215-1))*4+(E1215-1))*5+F1215+1,(INDEX($T$3:$AI$3,B1215)-1)*3+3)</f>
        <v>22</v>
      </c>
      <c r="L1215" s="32">
        <f t="shared" si="37"/>
        <v>5</v>
      </c>
      <c r="M1215" s="32">
        <f>INDEX(数值规划!$AL$33:$AL$42,(特技天赋!C1215-1)*2+特技天赋!D1215)</f>
        <v>2</v>
      </c>
      <c r="N1215" s="31">
        <v>29</v>
      </c>
      <c r="Q1215" s="32">
        <f>IF(特技天赋!F1215&gt;0,INDEX(数值规划!$F$32:$F$63,(特技天赋!E1215-1)*4+特技天赋!F1215),E1215)</f>
        <v>29</v>
      </c>
    </row>
    <row r="1216" spans="1:17" ht="16.5" x14ac:dyDescent="0.2">
      <c r="A1216" s="31">
        <v>1213</v>
      </c>
      <c r="B1216" s="31">
        <v>9</v>
      </c>
      <c r="C1216" s="31">
        <v>1</v>
      </c>
      <c r="D1216" s="31">
        <v>1</v>
      </c>
      <c r="E1216" s="31">
        <v>3</v>
      </c>
      <c r="F1216" s="31">
        <v>2</v>
      </c>
      <c r="G1216" s="31" t="str">
        <f t="shared" si="36"/>
        <v>金牛座普攻_1线3号天赋2级</v>
      </c>
      <c r="H1216" s="32">
        <f>INDEX(数值规划!$AH$33:$AK$42,(特技天赋!C1216-1)*2+特技天赋!D1216,特技天赋!E1216)</f>
        <v>55</v>
      </c>
      <c r="I1216" s="32">
        <f>INDEX(数值规划!$N$32:$Y$231,(((C1216-1)*2+(D1216-1))*4+(E1216-1))*5+F1216+1,(INDEX($T$3:$AI$3,B1216)-1)*3+1)</f>
        <v>0</v>
      </c>
      <c r="J1216" s="32">
        <f>INDEX(数值规划!$N$32:$Y$231,(((C1216-1)*2+(D1216-1))*4+(E1216-1))*5+F1216+1,(INDEX($T$3:$AI$3,B1216)-1)*3+2)</f>
        <v>59</v>
      </c>
      <c r="K1216" s="32">
        <f>INDEX(数值规划!$N$32:$Y$231,(((C1216-1)*2+(D1216-1))*4+(E1216-1))*5+F1216+1,(INDEX($T$3:$AI$3,B1216)-1)*3+3)</f>
        <v>26</v>
      </c>
      <c r="L1216" s="32">
        <f t="shared" si="37"/>
        <v>5</v>
      </c>
      <c r="M1216" s="32">
        <f>INDEX(数值规划!$AL$33:$AL$42,(特技天赋!C1216-1)*2+特技天赋!D1216)</f>
        <v>2</v>
      </c>
      <c r="N1216" s="31">
        <v>43</v>
      </c>
      <c r="Q1216" s="32">
        <f>IF(特技天赋!F1216&gt;0,INDEX(数值规划!$F$32:$F$63,(特技天赋!E1216-1)*4+特技天赋!F1216),E1216)</f>
        <v>43</v>
      </c>
    </row>
    <row r="1217" spans="1:17" ht="16.5" x14ac:dyDescent="0.2">
      <c r="A1217" s="31">
        <v>1214</v>
      </c>
      <c r="B1217" s="31">
        <v>9</v>
      </c>
      <c r="C1217" s="31">
        <v>1</v>
      </c>
      <c r="D1217" s="31">
        <v>1</v>
      </c>
      <c r="E1217" s="31">
        <v>3</v>
      </c>
      <c r="F1217" s="31">
        <v>3</v>
      </c>
      <c r="G1217" s="31" t="str">
        <f t="shared" si="36"/>
        <v>金牛座普攻_1线3号天赋3级</v>
      </c>
      <c r="H1217" s="32">
        <f>INDEX(数值规划!$AH$33:$AK$42,(特技天赋!C1217-1)*2+特技天赋!D1217,特技天赋!E1217)</f>
        <v>55</v>
      </c>
      <c r="I1217" s="32">
        <f>INDEX(数值规划!$N$32:$Y$231,(((C1217-1)*2+(D1217-1))*4+(E1217-1))*5+F1217+1,(INDEX($T$3:$AI$3,B1217)-1)*3+1)</f>
        <v>0</v>
      </c>
      <c r="J1217" s="32">
        <f>INDEX(数值规划!$N$32:$Y$231,(((C1217-1)*2+(D1217-1))*4+(E1217-1))*5+F1217+1,(INDEX($T$3:$AI$3,B1217)-1)*3+2)</f>
        <v>68</v>
      </c>
      <c r="K1217" s="32">
        <f>INDEX(数值规划!$N$32:$Y$231,(((C1217-1)*2+(D1217-1))*4+(E1217-1))*5+F1217+1,(INDEX($T$3:$AI$3,B1217)-1)*3+3)</f>
        <v>30</v>
      </c>
      <c r="L1217" s="32">
        <f t="shared" si="37"/>
        <v>5</v>
      </c>
      <c r="M1217" s="32">
        <f>INDEX(数值规划!$AL$33:$AL$42,(特技天赋!C1217-1)*2+特技天赋!D1217)</f>
        <v>2</v>
      </c>
      <c r="N1217" s="31">
        <v>58</v>
      </c>
      <c r="Q1217" s="32">
        <f>IF(特技天赋!F1217&gt;0,INDEX(数值规划!$F$32:$F$63,(特技天赋!E1217-1)*4+特技天赋!F1217),E1217)</f>
        <v>58</v>
      </c>
    </row>
    <row r="1218" spans="1:17" ht="16.5" x14ac:dyDescent="0.2">
      <c r="A1218" s="31">
        <v>1215</v>
      </c>
      <c r="B1218" s="31">
        <v>9</v>
      </c>
      <c r="C1218" s="31">
        <v>1</v>
      </c>
      <c r="D1218" s="31">
        <v>1</v>
      </c>
      <c r="E1218" s="31">
        <v>3</v>
      </c>
      <c r="F1218" s="31">
        <v>4</v>
      </c>
      <c r="G1218" s="31" t="str">
        <f t="shared" si="36"/>
        <v>金牛座普攻_1线3号天赋4级</v>
      </c>
      <c r="H1218" s="32">
        <f>INDEX(数值规划!$AH$33:$AK$42,(特技天赋!C1218-1)*2+特技天赋!D1218,特技天赋!E1218)</f>
        <v>55</v>
      </c>
      <c r="I1218" s="32">
        <f>INDEX(数值规划!$N$32:$Y$231,(((C1218-1)*2+(D1218-1))*4+(E1218-1))*5+F1218+1,(INDEX($T$3:$AI$3,B1218)-1)*3+1)</f>
        <v>0</v>
      </c>
      <c r="J1218" s="32">
        <f>INDEX(数值规划!$N$32:$Y$231,(((C1218-1)*2+(D1218-1))*4+(E1218-1))*5+F1218+1,(INDEX($T$3:$AI$3,B1218)-1)*3+2)</f>
        <v>77</v>
      </c>
      <c r="K1218" s="32">
        <f>INDEX(数值规划!$N$32:$Y$231,(((C1218-1)*2+(D1218-1))*4+(E1218-1))*5+F1218+1,(INDEX($T$3:$AI$3,B1218)-1)*3+3)</f>
        <v>34</v>
      </c>
      <c r="L1218" s="32">
        <f t="shared" si="37"/>
        <v>5</v>
      </c>
      <c r="M1218" s="32">
        <f>INDEX(数值规划!$AL$33:$AL$42,(特技天赋!C1218-1)*2+特技天赋!D1218)</f>
        <v>2</v>
      </c>
      <c r="N1218" s="31">
        <v>87</v>
      </c>
      <c r="Q1218" s="32">
        <f>IF(特技天赋!F1218&gt;0,INDEX(数值规划!$F$32:$F$63,(特技天赋!E1218-1)*4+特技天赋!F1218),E1218)</f>
        <v>87</v>
      </c>
    </row>
    <row r="1219" spans="1:17" ht="16.5" x14ac:dyDescent="0.2">
      <c r="A1219" s="31">
        <v>1216</v>
      </c>
      <c r="B1219" s="31">
        <v>9</v>
      </c>
      <c r="C1219" s="31">
        <v>1</v>
      </c>
      <c r="D1219" s="31">
        <v>1</v>
      </c>
      <c r="E1219" s="31">
        <v>4</v>
      </c>
      <c r="F1219" s="31">
        <v>0</v>
      </c>
      <c r="G1219" s="31" t="str">
        <f t="shared" si="36"/>
        <v>金牛座普攻_1线4号天赋解锁</v>
      </c>
      <c r="H1219" s="32">
        <f>INDEX(数值规划!$AH$33:$AK$42,(特技天赋!C1219-1)*2+特技天赋!D1219,特技天赋!E1219)</f>
        <v>75</v>
      </c>
      <c r="I1219" s="32">
        <f>INDEX(数值规划!$N$32:$Y$231,(((C1219-1)*2+(D1219-1))*4+(E1219-1))*5+F1219+1,(INDEX($T$3:$AI$3,B1219)-1)*3+1)</f>
        <v>0</v>
      </c>
      <c r="J1219" s="32">
        <f>INDEX(数值规划!$N$32:$Y$231,(((C1219-1)*2+(D1219-1))*4+(E1219-1))*5+F1219+1,(INDEX($T$3:$AI$3,B1219)-1)*3+2)</f>
        <v>54</v>
      </c>
      <c r="K1219" s="32">
        <f>INDEX(数值规划!$N$32:$Y$231,(((C1219-1)*2+(D1219-1))*4+(E1219-1))*5+F1219+1,(INDEX($T$3:$AI$3,B1219)-1)*3+3)</f>
        <v>24</v>
      </c>
      <c r="L1219" s="32">
        <f t="shared" si="37"/>
        <v>7</v>
      </c>
      <c r="M1219" s="32">
        <f>INDEX(数值规划!$AL$33:$AL$42,(特技天赋!C1219-1)*2+特技天赋!D1219)</f>
        <v>2</v>
      </c>
      <c r="N1219" s="31">
        <v>4</v>
      </c>
      <c r="Q1219" s="32">
        <f>IF(特技天赋!F1219&gt;0,INDEX(数值规划!$F$32:$F$63,(特技天赋!E1219-1)*4+特技天赋!F1219),E1219)</f>
        <v>4</v>
      </c>
    </row>
    <row r="1220" spans="1:17" ht="16.5" x14ac:dyDescent="0.2">
      <c r="A1220" s="31">
        <v>1217</v>
      </c>
      <c r="B1220" s="31">
        <v>9</v>
      </c>
      <c r="C1220" s="31">
        <v>1</v>
      </c>
      <c r="D1220" s="31">
        <v>1</v>
      </c>
      <c r="E1220" s="31">
        <v>4</v>
      </c>
      <c r="F1220" s="31">
        <v>1</v>
      </c>
      <c r="G1220" s="31" t="str">
        <f t="shared" si="36"/>
        <v>金牛座普攻_1线4号天赋1级</v>
      </c>
      <c r="H1220" s="32">
        <f>INDEX(数值规划!$AH$33:$AK$42,(特技天赋!C1220-1)*2+特技天赋!D1220,特技天赋!E1220)</f>
        <v>75</v>
      </c>
      <c r="I1220" s="32">
        <f>INDEX(数值规划!$N$32:$Y$231,(((C1220-1)*2+(D1220-1))*4+(E1220-1))*5+F1220+1,(INDEX($T$3:$AI$3,B1220)-1)*3+1)</f>
        <v>0</v>
      </c>
      <c r="J1220" s="32">
        <f>INDEX(数值规划!$N$32:$Y$231,(((C1220-1)*2+(D1220-1))*4+(E1220-1))*5+F1220+1,(INDEX($T$3:$AI$3,B1220)-1)*3+2)</f>
        <v>63</v>
      </c>
      <c r="K1220" s="32">
        <f>INDEX(数值规划!$N$32:$Y$231,(((C1220-1)*2+(D1220-1))*4+(E1220-1))*5+F1220+1,(INDEX($T$3:$AI$3,B1220)-1)*3+3)</f>
        <v>28</v>
      </c>
      <c r="L1220" s="32">
        <f t="shared" si="37"/>
        <v>7</v>
      </c>
      <c r="M1220" s="32">
        <f>INDEX(数值规划!$AL$33:$AL$42,(特技天赋!C1220-1)*2+特技天赋!D1220)</f>
        <v>2</v>
      </c>
      <c r="N1220" s="31">
        <v>29</v>
      </c>
      <c r="Q1220" s="32">
        <f>IF(特技天赋!F1220&gt;0,INDEX(数值规划!$F$32:$F$63,(特技天赋!E1220-1)*4+特技天赋!F1220),E1220)</f>
        <v>29</v>
      </c>
    </row>
    <row r="1221" spans="1:17" ht="16.5" x14ac:dyDescent="0.2">
      <c r="A1221" s="31">
        <v>1218</v>
      </c>
      <c r="B1221" s="31">
        <v>9</v>
      </c>
      <c r="C1221" s="31">
        <v>1</v>
      </c>
      <c r="D1221" s="31">
        <v>1</v>
      </c>
      <c r="E1221" s="31">
        <v>4</v>
      </c>
      <c r="F1221" s="31">
        <v>2</v>
      </c>
      <c r="G1221" s="31" t="str">
        <f t="shared" ref="G1221:G1284" si="38">INDEX($T$4:$AI$4,B1221)&amp;INDEX($T$5:$X$5,C1221)&amp;"_"&amp;D1221&amp;"线"&amp;E1221&amp;"号天赋"&amp;IF(F1221&gt;0,F1221&amp;"级","解锁")</f>
        <v>金牛座普攻_1线4号天赋2级</v>
      </c>
      <c r="H1221" s="32">
        <f>INDEX(数值规划!$AH$33:$AK$42,(特技天赋!C1221-1)*2+特技天赋!D1221,特技天赋!E1221)</f>
        <v>75</v>
      </c>
      <c r="I1221" s="32">
        <f>INDEX(数值规划!$N$32:$Y$231,(((C1221-1)*2+(D1221-1))*4+(E1221-1))*5+F1221+1,(INDEX($T$3:$AI$3,B1221)-1)*3+1)</f>
        <v>0</v>
      </c>
      <c r="J1221" s="32">
        <f>INDEX(数值规划!$N$32:$Y$231,(((C1221-1)*2+(D1221-1))*4+(E1221-1))*5+F1221+1,(INDEX($T$3:$AI$3,B1221)-1)*3+2)</f>
        <v>72</v>
      </c>
      <c r="K1221" s="32">
        <f>INDEX(数值规划!$N$32:$Y$231,(((C1221-1)*2+(D1221-1))*4+(E1221-1))*5+F1221+1,(INDEX($T$3:$AI$3,B1221)-1)*3+3)</f>
        <v>32</v>
      </c>
      <c r="L1221" s="32">
        <f t="shared" ref="L1221:L1284" si="39">(E1221-1)*2+D1221</f>
        <v>7</v>
      </c>
      <c r="M1221" s="32">
        <f>INDEX(数值规划!$AL$33:$AL$42,(特技天赋!C1221-1)*2+特技天赋!D1221)</f>
        <v>2</v>
      </c>
      <c r="N1221" s="31">
        <v>43</v>
      </c>
      <c r="Q1221" s="32">
        <f>IF(特技天赋!F1221&gt;0,INDEX(数值规划!$F$32:$F$63,(特技天赋!E1221-1)*4+特技天赋!F1221),E1221)</f>
        <v>43</v>
      </c>
    </row>
    <row r="1222" spans="1:17" ht="16.5" x14ac:dyDescent="0.2">
      <c r="A1222" s="31">
        <v>1219</v>
      </c>
      <c r="B1222" s="31">
        <v>9</v>
      </c>
      <c r="C1222" s="31">
        <v>1</v>
      </c>
      <c r="D1222" s="31">
        <v>1</v>
      </c>
      <c r="E1222" s="31">
        <v>4</v>
      </c>
      <c r="F1222" s="31">
        <v>3</v>
      </c>
      <c r="G1222" s="31" t="str">
        <f t="shared" si="38"/>
        <v>金牛座普攻_1线4号天赋3级</v>
      </c>
      <c r="H1222" s="32">
        <f>INDEX(数值规划!$AH$33:$AK$42,(特技天赋!C1222-1)*2+特技天赋!D1222,特技天赋!E1222)</f>
        <v>75</v>
      </c>
      <c r="I1222" s="32">
        <f>INDEX(数值规划!$N$32:$Y$231,(((C1222-1)*2+(D1222-1))*4+(E1222-1))*5+F1222+1,(INDEX($T$3:$AI$3,B1222)-1)*3+1)</f>
        <v>0</v>
      </c>
      <c r="J1222" s="32">
        <f>INDEX(数值规划!$N$32:$Y$231,(((C1222-1)*2+(D1222-1))*4+(E1222-1))*5+F1222+1,(INDEX($T$3:$AI$3,B1222)-1)*3+2)</f>
        <v>81</v>
      </c>
      <c r="K1222" s="32">
        <f>INDEX(数值规划!$N$32:$Y$231,(((C1222-1)*2+(D1222-1))*4+(E1222-1))*5+F1222+1,(INDEX($T$3:$AI$3,B1222)-1)*3+3)</f>
        <v>36</v>
      </c>
      <c r="L1222" s="32">
        <f t="shared" si="39"/>
        <v>7</v>
      </c>
      <c r="M1222" s="32">
        <f>INDEX(数值规划!$AL$33:$AL$42,(特技天赋!C1222-1)*2+特技天赋!D1222)</f>
        <v>2</v>
      </c>
      <c r="N1222" s="31">
        <v>58</v>
      </c>
      <c r="Q1222" s="32">
        <f>IF(特技天赋!F1222&gt;0,INDEX(数值规划!$F$32:$F$63,(特技天赋!E1222-1)*4+特技天赋!F1222),E1222)</f>
        <v>58</v>
      </c>
    </row>
    <row r="1223" spans="1:17" ht="16.5" x14ac:dyDescent="0.2">
      <c r="A1223" s="31">
        <v>1220</v>
      </c>
      <c r="B1223" s="31">
        <v>9</v>
      </c>
      <c r="C1223" s="31">
        <v>1</v>
      </c>
      <c r="D1223" s="31">
        <v>1</v>
      </c>
      <c r="E1223" s="31">
        <v>4</v>
      </c>
      <c r="F1223" s="31">
        <v>4</v>
      </c>
      <c r="G1223" s="31" t="str">
        <f t="shared" si="38"/>
        <v>金牛座普攻_1线4号天赋4级</v>
      </c>
      <c r="H1223" s="32">
        <f>INDEX(数值规划!$AH$33:$AK$42,(特技天赋!C1223-1)*2+特技天赋!D1223,特技天赋!E1223)</f>
        <v>75</v>
      </c>
      <c r="I1223" s="32">
        <f>INDEX(数值规划!$N$32:$Y$231,(((C1223-1)*2+(D1223-1))*4+(E1223-1))*5+F1223+1,(INDEX($T$3:$AI$3,B1223)-1)*3+1)</f>
        <v>0</v>
      </c>
      <c r="J1223" s="32">
        <f>INDEX(数值规划!$N$32:$Y$231,(((C1223-1)*2+(D1223-1))*4+(E1223-1))*5+F1223+1,(INDEX($T$3:$AI$3,B1223)-1)*3+2)</f>
        <v>90</v>
      </c>
      <c r="K1223" s="32">
        <f>INDEX(数值规划!$N$32:$Y$231,(((C1223-1)*2+(D1223-1))*4+(E1223-1))*5+F1223+1,(INDEX($T$3:$AI$3,B1223)-1)*3+3)</f>
        <v>40</v>
      </c>
      <c r="L1223" s="32">
        <f t="shared" si="39"/>
        <v>7</v>
      </c>
      <c r="M1223" s="32">
        <f>INDEX(数值规划!$AL$33:$AL$42,(特技天赋!C1223-1)*2+特技天赋!D1223)</f>
        <v>2</v>
      </c>
      <c r="N1223" s="31">
        <v>87</v>
      </c>
      <c r="Q1223" s="32">
        <f>IF(特技天赋!F1223&gt;0,INDEX(数值规划!$F$32:$F$63,(特技天赋!E1223-1)*4+特技天赋!F1223),E1223)</f>
        <v>87</v>
      </c>
    </row>
    <row r="1224" spans="1:17" ht="16.5" x14ac:dyDescent="0.2">
      <c r="A1224" s="31">
        <v>1221</v>
      </c>
      <c r="B1224" s="31">
        <v>9</v>
      </c>
      <c r="C1224" s="31">
        <v>1</v>
      </c>
      <c r="D1224" s="31">
        <v>2</v>
      </c>
      <c r="E1224" s="31">
        <v>1</v>
      </c>
      <c r="F1224" s="31">
        <v>0</v>
      </c>
      <c r="G1224" s="31" t="str">
        <f t="shared" si="38"/>
        <v>金牛座普攻_2线1号天赋解锁</v>
      </c>
      <c r="H1224" s="32">
        <f>INDEX(数值规划!$AH$33:$AK$42,(特技天赋!C1224-1)*2+特技天赋!D1224,特技天赋!E1224)</f>
        <v>25</v>
      </c>
      <c r="I1224" s="32">
        <f>INDEX(数值规划!$N$32:$Y$231,(((C1224-1)*2+(D1224-1))*4+(E1224-1))*5+F1224+1,(INDEX($T$3:$AI$3,B1224)-1)*3+1)</f>
        <v>8</v>
      </c>
      <c r="J1224" s="32">
        <f>INDEX(数值规划!$N$32:$Y$231,(((C1224-1)*2+(D1224-1))*4+(E1224-1))*5+F1224+1,(INDEX($T$3:$AI$3,B1224)-1)*3+2)</f>
        <v>18</v>
      </c>
      <c r="K1224" s="32">
        <f>INDEX(数值规划!$N$32:$Y$231,(((C1224-1)*2+(D1224-1))*4+(E1224-1))*5+F1224+1,(INDEX($T$3:$AI$3,B1224)-1)*3+3)</f>
        <v>0</v>
      </c>
      <c r="L1224" s="32">
        <f t="shared" si="39"/>
        <v>2</v>
      </c>
      <c r="M1224" s="32">
        <f>INDEX(数值规划!$AL$33:$AL$42,(特技天赋!C1224-1)*2+特技天赋!D1224)</f>
        <v>3</v>
      </c>
      <c r="N1224" s="31">
        <v>1</v>
      </c>
      <c r="Q1224" s="32">
        <f>IF(特技天赋!F1224&gt;0,INDEX(数值规划!$F$32:$F$63,(特技天赋!E1224-1)*4+特技天赋!F1224),E1224)</f>
        <v>1</v>
      </c>
    </row>
    <row r="1225" spans="1:17" ht="16.5" x14ac:dyDescent="0.2">
      <c r="A1225" s="31">
        <v>1222</v>
      </c>
      <c r="B1225" s="31">
        <v>9</v>
      </c>
      <c r="C1225" s="31">
        <v>1</v>
      </c>
      <c r="D1225" s="31">
        <v>2</v>
      </c>
      <c r="E1225" s="31">
        <v>1</v>
      </c>
      <c r="F1225" s="31">
        <v>1</v>
      </c>
      <c r="G1225" s="31" t="str">
        <f t="shared" si="38"/>
        <v>金牛座普攻_2线1号天赋1级</v>
      </c>
      <c r="H1225" s="32">
        <f>INDEX(数值规划!$AH$33:$AK$42,(特技天赋!C1225-1)*2+特技天赋!D1225,特技天赋!E1225)</f>
        <v>25</v>
      </c>
      <c r="I1225" s="32">
        <f>INDEX(数值规划!$N$32:$Y$231,(((C1225-1)*2+(D1225-1))*4+(E1225-1))*5+F1225+1,(INDEX($T$3:$AI$3,B1225)-1)*3+1)</f>
        <v>12</v>
      </c>
      <c r="J1225" s="32">
        <f>INDEX(数值规划!$N$32:$Y$231,(((C1225-1)*2+(D1225-1))*4+(E1225-1))*5+F1225+1,(INDEX($T$3:$AI$3,B1225)-1)*3+2)</f>
        <v>27</v>
      </c>
      <c r="K1225" s="32">
        <f>INDEX(数值规划!$N$32:$Y$231,(((C1225-1)*2+(D1225-1))*4+(E1225-1))*5+F1225+1,(INDEX($T$3:$AI$3,B1225)-1)*3+3)</f>
        <v>0</v>
      </c>
      <c r="L1225" s="32">
        <f t="shared" si="39"/>
        <v>2</v>
      </c>
      <c r="M1225" s="32">
        <f>INDEX(数值规划!$AL$33:$AL$42,(特技天赋!C1225-1)*2+特技天赋!D1225)</f>
        <v>3</v>
      </c>
      <c r="N1225" s="31">
        <v>19</v>
      </c>
      <c r="Q1225" s="32">
        <f>IF(特技天赋!F1225&gt;0,INDEX(数值规划!$F$32:$F$63,(特技天赋!E1225-1)*4+特技天赋!F1225),E1225)</f>
        <v>19</v>
      </c>
    </row>
    <row r="1226" spans="1:17" ht="16.5" x14ac:dyDescent="0.2">
      <c r="A1226" s="31">
        <v>1223</v>
      </c>
      <c r="B1226" s="31">
        <v>9</v>
      </c>
      <c r="C1226" s="31">
        <v>1</v>
      </c>
      <c r="D1226" s="31">
        <v>2</v>
      </c>
      <c r="E1226" s="31">
        <v>1</v>
      </c>
      <c r="F1226" s="31">
        <v>2</v>
      </c>
      <c r="G1226" s="31" t="str">
        <f t="shared" si="38"/>
        <v>金牛座普攻_2线1号天赋2级</v>
      </c>
      <c r="H1226" s="32">
        <f>INDEX(数值规划!$AH$33:$AK$42,(特技天赋!C1226-1)*2+特技天赋!D1226,特技天赋!E1226)</f>
        <v>25</v>
      </c>
      <c r="I1226" s="32">
        <f>INDEX(数值规划!$N$32:$Y$231,(((C1226-1)*2+(D1226-1))*4+(E1226-1))*5+F1226+1,(INDEX($T$3:$AI$3,B1226)-1)*3+1)</f>
        <v>16</v>
      </c>
      <c r="J1226" s="32">
        <f>INDEX(数值规划!$N$32:$Y$231,(((C1226-1)*2+(D1226-1))*4+(E1226-1))*5+F1226+1,(INDEX($T$3:$AI$3,B1226)-1)*3+2)</f>
        <v>36</v>
      </c>
      <c r="K1226" s="32">
        <f>INDEX(数值规划!$N$32:$Y$231,(((C1226-1)*2+(D1226-1))*4+(E1226-1))*5+F1226+1,(INDEX($T$3:$AI$3,B1226)-1)*3+3)</f>
        <v>0</v>
      </c>
      <c r="L1226" s="32">
        <f t="shared" si="39"/>
        <v>2</v>
      </c>
      <c r="M1226" s="32">
        <f>INDEX(数值规划!$AL$33:$AL$42,(特技天赋!C1226-1)*2+特技天赋!D1226)</f>
        <v>3</v>
      </c>
      <c r="N1226" s="31">
        <v>29</v>
      </c>
      <c r="Q1226" s="32">
        <f>IF(特技天赋!F1226&gt;0,INDEX(数值规划!$F$32:$F$63,(特技天赋!E1226-1)*4+特技天赋!F1226),E1226)</f>
        <v>29</v>
      </c>
    </row>
    <row r="1227" spans="1:17" ht="16.5" x14ac:dyDescent="0.2">
      <c r="A1227" s="31">
        <v>1224</v>
      </c>
      <c r="B1227" s="31">
        <v>9</v>
      </c>
      <c r="C1227" s="31">
        <v>1</v>
      </c>
      <c r="D1227" s="31">
        <v>2</v>
      </c>
      <c r="E1227" s="31">
        <v>1</v>
      </c>
      <c r="F1227" s="31">
        <v>3</v>
      </c>
      <c r="G1227" s="31" t="str">
        <f t="shared" si="38"/>
        <v>金牛座普攻_2线1号天赋3级</v>
      </c>
      <c r="H1227" s="32">
        <f>INDEX(数值规划!$AH$33:$AK$42,(特技天赋!C1227-1)*2+特技天赋!D1227,特技天赋!E1227)</f>
        <v>25</v>
      </c>
      <c r="I1227" s="32">
        <f>INDEX(数值规划!$N$32:$Y$231,(((C1227-1)*2+(D1227-1))*4+(E1227-1))*5+F1227+1,(INDEX($T$3:$AI$3,B1227)-1)*3+1)</f>
        <v>20</v>
      </c>
      <c r="J1227" s="32">
        <f>INDEX(数值规划!$N$32:$Y$231,(((C1227-1)*2+(D1227-1))*4+(E1227-1))*5+F1227+1,(INDEX($T$3:$AI$3,B1227)-1)*3+2)</f>
        <v>45</v>
      </c>
      <c r="K1227" s="32">
        <f>INDEX(数值规划!$N$32:$Y$231,(((C1227-1)*2+(D1227-1))*4+(E1227-1))*5+F1227+1,(INDEX($T$3:$AI$3,B1227)-1)*3+3)</f>
        <v>0</v>
      </c>
      <c r="L1227" s="32">
        <f t="shared" si="39"/>
        <v>2</v>
      </c>
      <c r="M1227" s="32">
        <f>INDEX(数值规划!$AL$33:$AL$42,(特技天赋!C1227-1)*2+特技天赋!D1227)</f>
        <v>3</v>
      </c>
      <c r="N1227" s="31">
        <v>38</v>
      </c>
      <c r="Q1227" s="32">
        <f>IF(特技天赋!F1227&gt;0,INDEX(数值规划!$F$32:$F$63,(特技天赋!E1227-1)*4+特技天赋!F1227),E1227)</f>
        <v>38</v>
      </c>
    </row>
    <row r="1228" spans="1:17" ht="16.5" x14ac:dyDescent="0.2">
      <c r="A1228" s="31">
        <v>1225</v>
      </c>
      <c r="B1228" s="31">
        <v>9</v>
      </c>
      <c r="C1228" s="31">
        <v>1</v>
      </c>
      <c r="D1228" s="31">
        <v>2</v>
      </c>
      <c r="E1228" s="31">
        <v>1</v>
      </c>
      <c r="F1228" s="31">
        <v>4</v>
      </c>
      <c r="G1228" s="31" t="str">
        <f t="shared" si="38"/>
        <v>金牛座普攻_2线1号天赋4级</v>
      </c>
      <c r="H1228" s="32">
        <f>INDEX(数值规划!$AH$33:$AK$42,(特技天赋!C1228-1)*2+特技天赋!D1228,特技天赋!E1228)</f>
        <v>25</v>
      </c>
      <c r="I1228" s="32">
        <f>INDEX(数值规划!$N$32:$Y$231,(((C1228-1)*2+(D1228-1))*4+(E1228-1))*5+F1228+1,(INDEX($T$3:$AI$3,B1228)-1)*3+1)</f>
        <v>24</v>
      </c>
      <c r="J1228" s="32">
        <f>INDEX(数值规划!$N$32:$Y$231,(((C1228-1)*2+(D1228-1))*4+(E1228-1))*5+F1228+1,(INDEX($T$3:$AI$3,B1228)-1)*3+2)</f>
        <v>54</v>
      </c>
      <c r="K1228" s="32">
        <f>INDEX(数值规划!$N$32:$Y$231,(((C1228-1)*2+(D1228-1))*4+(E1228-1))*5+F1228+1,(INDEX($T$3:$AI$3,B1228)-1)*3+3)</f>
        <v>0</v>
      </c>
      <c r="L1228" s="32">
        <f t="shared" si="39"/>
        <v>2</v>
      </c>
      <c r="M1228" s="32">
        <f>INDEX(数值规划!$AL$33:$AL$42,(特技天赋!C1228-1)*2+特技天赋!D1228)</f>
        <v>3</v>
      </c>
      <c r="N1228" s="31">
        <v>58</v>
      </c>
      <c r="Q1228" s="32">
        <f>IF(特技天赋!F1228&gt;0,INDEX(数值规划!$F$32:$F$63,(特技天赋!E1228-1)*4+特技天赋!F1228),E1228)</f>
        <v>58</v>
      </c>
    </row>
    <row r="1229" spans="1:17" ht="16.5" x14ac:dyDescent="0.2">
      <c r="A1229" s="31">
        <v>1226</v>
      </c>
      <c r="B1229" s="31">
        <v>9</v>
      </c>
      <c r="C1229" s="31">
        <v>1</v>
      </c>
      <c r="D1229" s="31">
        <v>2</v>
      </c>
      <c r="E1229" s="31">
        <v>2</v>
      </c>
      <c r="F1229" s="31">
        <v>0</v>
      </c>
      <c r="G1229" s="31" t="str">
        <f t="shared" si="38"/>
        <v>金牛座普攻_2线2号天赋解锁</v>
      </c>
      <c r="H1229" s="32">
        <f>INDEX(数值规划!$AH$33:$AK$42,(特技天赋!C1229-1)*2+特技天赋!D1229,特技天赋!E1229)</f>
        <v>45</v>
      </c>
      <c r="I1229" s="32">
        <f>INDEX(数值规划!$N$32:$Y$231,(((C1229-1)*2+(D1229-1))*4+(E1229-1))*5+F1229+1,(INDEX($T$3:$AI$3,B1229)-1)*3+1)</f>
        <v>12</v>
      </c>
      <c r="J1229" s="32">
        <f>INDEX(数值规划!$N$32:$Y$231,(((C1229-1)*2+(D1229-1))*4+(E1229-1))*5+F1229+1,(INDEX($T$3:$AI$3,B1229)-1)*3+2)</f>
        <v>27</v>
      </c>
      <c r="K1229" s="32">
        <f>INDEX(数值规划!$N$32:$Y$231,(((C1229-1)*2+(D1229-1))*4+(E1229-1))*5+F1229+1,(INDEX($T$3:$AI$3,B1229)-1)*3+3)</f>
        <v>0</v>
      </c>
      <c r="L1229" s="32">
        <f t="shared" si="39"/>
        <v>4</v>
      </c>
      <c r="M1229" s="32">
        <f>INDEX(数值规划!$AL$33:$AL$42,(特技天赋!C1229-1)*2+特技天赋!D1229)</f>
        <v>3</v>
      </c>
      <c r="N1229" s="31">
        <v>2</v>
      </c>
      <c r="Q1229" s="32">
        <f>IF(特技天赋!F1229&gt;0,INDEX(数值规划!$F$32:$F$63,(特技天赋!E1229-1)*4+特技天赋!F1229),E1229)</f>
        <v>2</v>
      </c>
    </row>
    <row r="1230" spans="1:17" ht="16.5" x14ac:dyDescent="0.2">
      <c r="A1230" s="31">
        <v>1227</v>
      </c>
      <c r="B1230" s="31">
        <v>9</v>
      </c>
      <c r="C1230" s="31">
        <v>1</v>
      </c>
      <c r="D1230" s="31">
        <v>2</v>
      </c>
      <c r="E1230" s="31">
        <v>2</v>
      </c>
      <c r="F1230" s="31">
        <v>1</v>
      </c>
      <c r="G1230" s="31" t="str">
        <f t="shared" si="38"/>
        <v>金牛座普攻_2线2号天赋1级</v>
      </c>
      <c r="H1230" s="32">
        <f>INDEX(数值规划!$AH$33:$AK$42,(特技天赋!C1230-1)*2+特技天赋!D1230,特技天赋!E1230)</f>
        <v>45</v>
      </c>
      <c r="I1230" s="32">
        <f>INDEX(数值规划!$N$32:$Y$231,(((C1230-1)*2+(D1230-1))*4+(E1230-1))*5+F1230+1,(INDEX($T$3:$AI$3,B1230)-1)*3+1)</f>
        <v>16</v>
      </c>
      <c r="J1230" s="32">
        <f>INDEX(数值规划!$N$32:$Y$231,(((C1230-1)*2+(D1230-1))*4+(E1230-1))*5+F1230+1,(INDEX($T$3:$AI$3,B1230)-1)*3+2)</f>
        <v>36</v>
      </c>
      <c r="K1230" s="32">
        <f>INDEX(数值规划!$N$32:$Y$231,(((C1230-1)*2+(D1230-1))*4+(E1230-1))*5+F1230+1,(INDEX($T$3:$AI$3,B1230)-1)*3+3)</f>
        <v>0</v>
      </c>
      <c r="L1230" s="32">
        <f t="shared" si="39"/>
        <v>4</v>
      </c>
      <c r="M1230" s="32">
        <f>INDEX(数值规划!$AL$33:$AL$42,(特技天赋!C1230-1)*2+特技天赋!D1230)</f>
        <v>3</v>
      </c>
      <c r="N1230" s="31">
        <v>24</v>
      </c>
      <c r="Q1230" s="32">
        <f>IF(特技天赋!F1230&gt;0,INDEX(数值规划!$F$32:$F$63,(特技天赋!E1230-1)*4+特技天赋!F1230),E1230)</f>
        <v>24</v>
      </c>
    </row>
    <row r="1231" spans="1:17" ht="16.5" x14ac:dyDescent="0.2">
      <c r="A1231" s="31">
        <v>1228</v>
      </c>
      <c r="B1231" s="31">
        <v>9</v>
      </c>
      <c r="C1231" s="31">
        <v>1</v>
      </c>
      <c r="D1231" s="31">
        <v>2</v>
      </c>
      <c r="E1231" s="31">
        <v>2</v>
      </c>
      <c r="F1231" s="31">
        <v>2</v>
      </c>
      <c r="G1231" s="31" t="str">
        <f t="shared" si="38"/>
        <v>金牛座普攻_2线2号天赋2级</v>
      </c>
      <c r="H1231" s="32">
        <f>INDEX(数值规划!$AH$33:$AK$42,(特技天赋!C1231-1)*2+特技天赋!D1231,特技天赋!E1231)</f>
        <v>45</v>
      </c>
      <c r="I1231" s="32">
        <f>INDEX(数值规划!$N$32:$Y$231,(((C1231-1)*2+(D1231-1))*4+(E1231-1))*5+F1231+1,(INDEX($T$3:$AI$3,B1231)-1)*3+1)</f>
        <v>20</v>
      </c>
      <c r="J1231" s="32">
        <f>INDEX(数值规划!$N$32:$Y$231,(((C1231-1)*2+(D1231-1))*4+(E1231-1))*5+F1231+1,(INDEX($T$3:$AI$3,B1231)-1)*3+2)</f>
        <v>45</v>
      </c>
      <c r="K1231" s="32">
        <f>INDEX(数值规划!$N$32:$Y$231,(((C1231-1)*2+(D1231-1))*4+(E1231-1))*5+F1231+1,(INDEX($T$3:$AI$3,B1231)-1)*3+3)</f>
        <v>0</v>
      </c>
      <c r="L1231" s="32">
        <f t="shared" si="39"/>
        <v>4</v>
      </c>
      <c r="M1231" s="32">
        <f>INDEX(数值规划!$AL$33:$AL$42,(特技天赋!C1231-1)*2+特技天赋!D1231)</f>
        <v>3</v>
      </c>
      <c r="N1231" s="31">
        <v>36</v>
      </c>
      <c r="Q1231" s="32">
        <f>IF(特技天赋!F1231&gt;0,INDEX(数值规划!$F$32:$F$63,(特技天赋!E1231-1)*4+特技天赋!F1231),E1231)</f>
        <v>36</v>
      </c>
    </row>
    <row r="1232" spans="1:17" ht="16.5" x14ac:dyDescent="0.2">
      <c r="A1232" s="31">
        <v>1229</v>
      </c>
      <c r="B1232" s="31">
        <v>9</v>
      </c>
      <c r="C1232" s="31">
        <v>1</v>
      </c>
      <c r="D1232" s="31">
        <v>2</v>
      </c>
      <c r="E1232" s="31">
        <v>2</v>
      </c>
      <c r="F1232" s="31">
        <v>3</v>
      </c>
      <c r="G1232" s="31" t="str">
        <f t="shared" si="38"/>
        <v>金牛座普攻_2线2号天赋3级</v>
      </c>
      <c r="H1232" s="32">
        <f>INDEX(数值规划!$AH$33:$AK$42,(特技天赋!C1232-1)*2+特技天赋!D1232,特技天赋!E1232)</f>
        <v>45</v>
      </c>
      <c r="I1232" s="32">
        <f>INDEX(数值规划!$N$32:$Y$231,(((C1232-1)*2+(D1232-1))*4+(E1232-1))*5+F1232+1,(INDEX($T$3:$AI$3,B1232)-1)*3+1)</f>
        <v>24</v>
      </c>
      <c r="J1232" s="32">
        <f>INDEX(数值规划!$N$32:$Y$231,(((C1232-1)*2+(D1232-1))*4+(E1232-1))*5+F1232+1,(INDEX($T$3:$AI$3,B1232)-1)*3+2)</f>
        <v>54</v>
      </c>
      <c r="K1232" s="32">
        <f>INDEX(数值规划!$N$32:$Y$231,(((C1232-1)*2+(D1232-1))*4+(E1232-1))*5+F1232+1,(INDEX($T$3:$AI$3,B1232)-1)*3+3)</f>
        <v>0</v>
      </c>
      <c r="L1232" s="32">
        <f t="shared" si="39"/>
        <v>4</v>
      </c>
      <c r="M1232" s="32">
        <f>INDEX(数值规划!$AL$33:$AL$42,(特技天赋!C1232-1)*2+特技天赋!D1232)</f>
        <v>3</v>
      </c>
      <c r="N1232" s="31">
        <v>48</v>
      </c>
      <c r="Q1232" s="32">
        <f>IF(特技天赋!F1232&gt;0,INDEX(数值规划!$F$32:$F$63,(特技天赋!E1232-1)*4+特技天赋!F1232),E1232)</f>
        <v>48</v>
      </c>
    </row>
    <row r="1233" spans="1:17" ht="16.5" x14ac:dyDescent="0.2">
      <c r="A1233" s="31">
        <v>1230</v>
      </c>
      <c r="B1233" s="31">
        <v>9</v>
      </c>
      <c r="C1233" s="31">
        <v>1</v>
      </c>
      <c r="D1233" s="31">
        <v>2</v>
      </c>
      <c r="E1233" s="31">
        <v>2</v>
      </c>
      <c r="F1233" s="31">
        <v>4</v>
      </c>
      <c r="G1233" s="31" t="str">
        <f t="shared" si="38"/>
        <v>金牛座普攻_2线2号天赋4级</v>
      </c>
      <c r="H1233" s="32">
        <f>INDEX(数值规划!$AH$33:$AK$42,(特技天赋!C1233-1)*2+特技天赋!D1233,特技天赋!E1233)</f>
        <v>45</v>
      </c>
      <c r="I1233" s="32">
        <f>INDEX(数值规划!$N$32:$Y$231,(((C1233-1)*2+(D1233-1))*4+(E1233-1))*5+F1233+1,(INDEX($T$3:$AI$3,B1233)-1)*3+1)</f>
        <v>28</v>
      </c>
      <c r="J1233" s="32">
        <f>INDEX(数值规划!$N$32:$Y$231,(((C1233-1)*2+(D1233-1))*4+(E1233-1))*5+F1233+1,(INDEX($T$3:$AI$3,B1233)-1)*3+2)</f>
        <v>63</v>
      </c>
      <c r="K1233" s="32">
        <f>INDEX(数值规划!$N$32:$Y$231,(((C1233-1)*2+(D1233-1))*4+(E1233-1))*5+F1233+1,(INDEX($T$3:$AI$3,B1233)-1)*3+3)</f>
        <v>0</v>
      </c>
      <c r="L1233" s="32">
        <f t="shared" si="39"/>
        <v>4</v>
      </c>
      <c r="M1233" s="32">
        <f>INDEX(数值规划!$AL$33:$AL$42,(特技天赋!C1233-1)*2+特技天赋!D1233)</f>
        <v>3</v>
      </c>
      <c r="N1233" s="31">
        <v>72</v>
      </c>
      <c r="Q1233" s="32">
        <f>IF(特技天赋!F1233&gt;0,INDEX(数值规划!$F$32:$F$63,(特技天赋!E1233-1)*4+特技天赋!F1233),E1233)</f>
        <v>72</v>
      </c>
    </row>
    <row r="1234" spans="1:17" ht="16.5" x14ac:dyDescent="0.2">
      <c r="A1234" s="31">
        <v>1231</v>
      </c>
      <c r="B1234" s="31">
        <v>9</v>
      </c>
      <c r="C1234" s="31">
        <v>1</v>
      </c>
      <c r="D1234" s="31">
        <v>2</v>
      </c>
      <c r="E1234" s="31">
        <v>3</v>
      </c>
      <c r="F1234" s="31">
        <v>0</v>
      </c>
      <c r="G1234" s="31" t="str">
        <f t="shared" si="38"/>
        <v>金牛座普攻_2线3号天赋解锁</v>
      </c>
      <c r="H1234" s="32">
        <f>INDEX(数值规划!$AH$33:$AK$42,(特技天赋!C1234-1)*2+特技天赋!D1234,特技天赋!E1234)</f>
        <v>65</v>
      </c>
      <c r="I1234" s="32">
        <f>INDEX(数值规划!$N$32:$Y$231,(((C1234-1)*2+(D1234-1))*4+(E1234-1))*5+F1234+1,(INDEX($T$3:$AI$3,B1234)-1)*3+1)</f>
        <v>18</v>
      </c>
      <c r="J1234" s="32">
        <f>INDEX(数值规划!$N$32:$Y$231,(((C1234-1)*2+(D1234-1))*4+(E1234-1))*5+F1234+1,(INDEX($T$3:$AI$3,B1234)-1)*3+2)</f>
        <v>41</v>
      </c>
      <c r="K1234" s="32">
        <f>INDEX(数值规划!$N$32:$Y$231,(((C1234-1)*2+(D1234-1))*4+(E1234-1))*5+F1234+1,(INDEX($T$3:$AI$3,B1234)-1)*3+3)</f>
        <v>0</v>
      </c>
      <c r="L1234" s="32">
        <f t="shared" si="39"/>
        <v>6</v>
      </c>
      <c r="M1234" s="32">
        <f>INDEX(数值规划!$AL$33:$AL$42,(特技天赋!C1234-1)*2+特技天赋!D1234)</f>
        <v>3</v>
      </c>
      <c r="N1234" s="31">
        <v>3</v>
      </c>
      <c r="Q1234" s="32">
        <f>IF(特技天赋!F1234&gt;0,INDEX(数值规划!$F$32:$F$63,(特技天赋!E1234-1)*4+特技天赋!F1234),E1234)</f>
        <v>3</v>
      </c>
    </row>
    <row r="1235" spans="1:17" ht="16.5" x14ac:dyDescent="0.2">
      <c r="A1235" s="31">
        <v>1232</v>
      </c>
      <c r="B1235" s="31">
        <v>9</v>
      </c>
      <c r="C1235" s="31">
        <v>1</v>
      </c>
      <c r="D1235" s="31">
        <v>2</v>
      </c>
      <c r="E1235" s="31">
        <v>3</v>
      </c>
      <c r="F1235" s="31">
        <v>1</v>
      </c>
      <c r="G1235" s="31" t="str">
        <f t="shared" si="38"/>
        <v>金牛座普攻_2线3号天赋1级</v>
      </c>
      <c r="H1235" s="32">
        <f>INDEX(数值规划!$AH$33:$AK$42,(特技天赋!C1235-1)*2+特技天赋!D1235,特技天赋!E1235)</f>
        <v>65</v>
      </c>
      <c r="I1235" s="32">
        <f>INDEX(数值规划!$N$32:$Y$231,(((C1235-1)*2+(D1235-1))*4+(E1235-1))*5+F1235+1,(INDEX($T$3:$AI$3,B1235)-1)*3+1)</f>
        <v>22</v>
      </c>
      <c r="J1235" s="32">
        <f>INDEX(数值规划!$N$32:$Y$231,(((C1235-1)*2+(D1235-1))*4+(E1235-1))*5+F1235+1,(INDEX($T$3:$AI$3,B1235)-1)*3+2)</f>
        <v>50</v>
      </c>
      <c r="K1235" s="32">
        <f>INDEX(数值规划!$N$32:$Y$231,(((C1235-1)*2+(D1235-1))*4+(E1235-1))*5+F1235+1,(INDEX($T$3:$AI$3,B1235)-1)*3+3)</f>
        <v>0</v>
      </c>
      <c r="L1235" s="32">
        <f t="shared" si="39"/>
        <v>6</v>
      </c>
      <c r="M1235" s="32">
        <f>INDEX(数值规划!$AL$33:$AL$42,(特技天赋!C1235-1)*2+特技天赋!D1235)</f>
        <v>3</v>
      </c>
      <c r="N1235" s="31">
        <v>29</v>
      </c>
      <c r="Q1235" s="32">
        <f>IF(特技天赋!F1235&gt;0,INDEX(数值规划!$F$32:$F$63,(特技天赋!E1235-1)*4+特技天赋!F1235),E1235)</f>
        <v>29</v>
      </c>
    </row>
    <row r="1236" spans="1:17" ht="16.5" x14ac:dyDescent="0.2">
      <c r="A1236" s="31">
        <v>1233</v>
      </c>
      <c r="B1236" s="31">
        <v>9</v>
      </c>
      <c r="C1236" s="31">
        <v>1</v>
      </c>
      <c r="D1236" s="31">
        <v>2</v>
      </c>
      <c r="E1236" s="31">
        <v>3</v>
      </c>
      <c r="F1236" s="31">
        <v>2</v>
      </c>
      <c r="G1236" s="31" t="str">
        <f t="shared" si="38"/>
        <v>金牛座普攻_2线3号天赋2级</v>
      </c>
      <c r="H1236" s="32">
        <f>INDEX(数值规划!$AH$33:$AK$42,(特技天赋!C1236-1)*2+特技天赋!D1236,特技天赋!E1236)</f>
        <v>65</v>
      </c>
      <c r="I1236" s="32">
        <f>INDEX(数值规划!$N$32:$Y$231,(((C1236-1)*2+(D1236-1))*4+(E1236-1))*5+F1236+1,(INDEX($T$3:$AI$3,B1236)-1)*3+1)</f>
        <v>26</v>
      </c>
      <c r="J1236" s="32">
        <f>INDEX(数值规划!$N$32:$Y$231,(((C1236-1)*2+(D1236-1))*4+(E1236-1))*5+F1236+1,(INDEX($T$3:$AI$3,B1236)-1)*3+2)</f>
        <v>59</v>
      </c>
      <c r="K1236" s="32">
        <f>INDEX(数值规划!$N$32:$Y$231,(((C1236-1)*2+(D1236-1))*4+(E1236-1))*5+F1236+1,(INDEX($T$3:$AI$3,B1236)-1)*3+3)</f>
        <v>0</v>
      </c>
      <c r="L1236" s="32">
        <f t="shared" si="39"/>
        <v>6</v>
      </c>
      <c r="M1236" s="32">
        <f>INDEX(数值规划!$AL$33:$AL$42,(特技天赋!C1236-1)*2+特技天赋!D1236)</f>
        <v>3</v>
      </c>
      <c r="N1236" s="31">
        <v>43</v>
      </c>
      <c r="Q1236" s="32">
        <f>IF(特技天赋!F1236&gt;0,INDEX(数值规划!$F$32:$F$63,(特技天赋!E1236-1)*4+特技天赋!F1236),E1236)</f>
        <v>43</v>
      </c>
    </row>
    <row r="1237" spans="1:17" ht="16.5" x14ac:dyDescent="0.2">
      <c r="A1237" s="31">
        <v>1234</v>
      </c>
      <c r="B1237" s="31">
        <v>9</v>
      </c>
      <c r="C1237" s="31">
        <v>1</v>
      </c>
      <c r="D1237" s="31">
        <v>2</v>
      </c>
      <c r="E1237" s="31">
        <v>3</v>
      </c>
      <c r="F1237" s="31">
        <v>3</v>
      </c>
      <c r="G1237" s="31" t="str">
        <f t="shared" si="38"/>
        <v>金牛座普攻_2线3号天赋3级</v>
      </c>
      <c r="H1237" s="32">
        <f>INDEX(数值规划!$AH$33:$AK$42,(特技天赋!C1237-1)*2+特技天赋!D1237,特技天赋!E1237)</f>
        <v>65</v>
      </c>
      <c r="I1237" s="32">
        <f>INDEX(数值规划!$N$32:$Y$231,(((C1237-1)*2+(D1237-1))*4+(E1237-1))*5+F1237+1,(INDEX($T$3:$AI$3,B1237)-1)*3+1)</f>
        <v>30</v>
      </c>
      <c r="J1237" s="32">
        <f>INDEX(数值规划!$N$32:$Y$231,(((C1237-1)*2+(D1237-1))*4+(E1237-1))*5+F1237+1,(INDEX($T$3:$AI$3,B1237)-1)*3+2)</f>
        <v>68</v>
      </c>
      <c r="K1237" s="32">
        <f>INDEX(数值规划!$N$32:$Y$231,(((C1237-1)*2+(D1237-1))*4+(E1237-1))*5+F1237+1,(INDEX($T$3:$AI$3,B1237)-1)*3+3)</f>
        <v>0</v>
      </c>
      <c r="L1237" s="32">
        <f t="shared" si="39"/>
        <v>6</v>
      </c>
      <c r="M1237" s="32">
        <f>INDEX(数值规划!$AL$33:$AL$42,(特技天赋!C1237-1)*2+特技天赋!D1237)</f>
        <v>3</v>
      </c>
      <c r="N1237" s="31">
        <v>58</v>
      </c>
      <c r="Q1237" s="32">
        <f>IF(特技天赋!F1237&gt;0,INDEX(数值规划!$F$32:$F$63,(特技天赋!E1237-1)*4+特技天赋!F1237),E1237)</f>
        <v>58</v>
      </c>
    </row>
    <row r="1238" spans="1:17" ht="16.5" x14ac:dyDescent="0.2">
      <c r="A1238" s="31">
        <v>1235</v>
      </c>
      <c r="B1238" s="31">
        <v>9</v>
      </c>
      <c r="C1238" s="31">
        <v>1</v>
      </c>
      <c r="D1238" s="31">
        <v>2</v>
      </c>
      <c r="E1238" s="31">
        <v>3</v>
      </c>
      <c r="F1238" s="31">
        <v>4</v>
      </c>
      <c r="G1238" s="31" t="str">
        <f t="shared" si="38"/>
        <v>金牛座普攻_2线3号天赋4级</v>
      </c>
      <c r="H1238" s="32">
        <f>INDEX(数值规划!$AH$33:$AK$42,(特技天赋!C1238-1)*2+特技天赋!D1238,特技天赋!E1238)</f>
        <v>65</v>
      </c>
      <c r="I1238" s="32">
        <f>INDEX(数值规划!$N$32:$Y$231,(((C1238-1)*2+(D1238-1))*4+(E1238-1))*5+F1238+1,(INDEX($T$3:$AI$3,B1238)-1)*3+1)</f>
        <v>34</v>
      </c>
      <c r="J1238" s="32">
        <f>INDEX(数值规划!$N$32:$Y$231,(((C1238-1)*2+(D1238-1))*4+(E1238-1))*5+F1238+1,(INDEX($T$3:$AI$3,B1238)-1)*3+2)</f>
        <v>77</v>
      </c>
      <c r="K1238" s="32">
        <f>INDEX(数值规划!$N$32:$Y$231,(((C1238-1)*2+(D1238-1))*4+(E1238-1))*5+F1238+1,(INDEX($T$3:$AI$3,B1238)-1)*3+3)</f>
        <v>0</v>
      </c>
      <c r="L1238" s="32">
        <f t="shared" si="39"/>
        <v>6</v>
      </c>
      <c r="M1238" s="32">
        <f>INDEX(数值规划!$AL$33:$AL$42,(特技天赋!C1238-1)*2+特技天赋!D1238)</f>
        <v>3</v>
      </c>
      <c r="N1238" s="31">
        <v>87</v>
      </c>
      <c r="Q1238" s="32">
        <f>IF(特技天赋!F1238&gt;0,INDEX(数值规划!$F$32:$F$63,(特技天赋!E1238-1)*4+特技天赋!F1238),E1238)</f>
        <v>87</v>
      </c>
    </row>
    <row r="1239" spans="1:17" ht="16.5" x14ac:dyDescent="0.2">
      <c r="A1239" s="31">
        <v>1236</v>
      </c>
      <c r="B1239" s="31">
        <v>9</v>
      </c>
      <c r="C1239" s="31">
        <v>1</v>
      </c>
      <c r="D1239" s="31">
        <v>2</v>
      </c>
      <c r="E1239" s="31">
        <v>4</v>
      </c>
      <c r="F1239" s="31">
        <v>0</v>
      </c>
      <c r="G1239" s="31" t="str">
        <f t="shared" si="38"/>
        <v>金牛座普攻_2线4号天赋解锁</v>
      </c>
      <c r="H1239" s="32">
        <f>INDEX(数值规划!$AH$33:$AK$42,(特技天赋!C1239-1)*2+特技天赋!D1239,特技天赋!E1239)</f>
        <v>85</v>
      </c>
      <c r="I1239" s="32">
        <f>INDEX(数值规划!$N$32:$Y$231,(((C1239-1)*2+(D1239-1))*4+(E1239-1))*5+F1239+1,(INDEX($T$3:$AI$3,B1239)-1)*3+1)</f>
        <v>24</v>
      </c>
      <c r="J1239" s="32">
        <f>INDEX(数值规划!$N$32:$Y$231,(((C1239-1)*2+(D1239-1))*4+(E1239-1))*5+F1239+1,(INDEX($T$3:$AI$3,B1239)-1)*3+2)</f>
        <v>54</v>
      </c>
      <c r="K1239" s="32">
        <f>INDEX(数值规划!$N$32:$Y$231,(((C1239-1)*2+(D1239-1))*4+(E1239-1))*5+F1239+1,(INDEX($T$3:$AI$3,B1239)-1)*3+3)</f>
        <v>0</v>
      </c>
      <c r="L1239" s="32">
        <f t="shared" si="39"/>
        <v>8</v>
      </c>
      <c r="M1239" s="32">
        <f>INDEX(数值规划!$AL$33:$AL$42,(特技天赋!C1239-1)*2+特技天赋!D1239)</f>
        <v>3</v>
      </c>
      <c r="N1239" s="31">
        <v>4</v>
      </c>
      <c r="Q1239" s="32">
        <f>IF(特技天赋!F1239&gt;0,INDEX(数值规划!$F$32:$F$63,(特技天赋!E1239-1)*4+特技天赋!F1239),E1239)</f>
        <v>4</v>
      </c>
    </row>
    <row r="1240" spans="1:17" ht="16.5" x14ac:dyDescent="0.2">
      <c r="A1240" s="31">
        <v>1237</v>
      </c>
      <c r="B1240" s="31">
        <v>9</v>
      </c>
      <c r="C1240" s="31">
        <v>1</v>
      </c>
      <c r="D1240" s="31">
        <v>2</v>
      </c>
      <c r="E1240" s="31">
        <v>4</v>
      </c>
      <c r="F1240" s="31">
        <v>1</v>
      </c>
      <c r="G1240" s="31" t="str">
        <f t="shared" si="38"/>
        <v>金牛座普攻_2线4号天赋1级</v>
      </c>
      <c r="H1240" s="32">
        <f>INDEX(数值规划!$AH$33:$AK$42,(特技天赋!C1240-1)*2+特技天赋!D1240,特技天赋!E1240)</f>
        <v>85</v>
      </c>
      <c r="I1240" s="32">
        <f>INDEX(数值规划!$N$32:$Y$231,(((C1240-1)*2+(D1240-1))*4+(E1240-1))*5+F1240+1,(INDEX($T$3:$AI$3,B1240)-1)*3+1)</f>
        <v>28</v>
      </c>
      <c r="J1240" s="32">
        <f>INDEX(数值规划!$N$32:$Y$231,(((C1240-1)*2+(D1240-1))*4+(E1240-1))*5+F1240+1,(INDEX($T$3:$AI$3,B1240)-1)*3+2)</f>
        <v>63</v>
      </c>
      <c r="K1240" s="32">
        <f>INDEX(数值规划!$N$32:$Y$231,(((C1240-1)*2+(D1240-1))*4+(E1240-1))*5+F1240+1,(INDEX($T$3:$AI$3,B1240)-1)*3+3)</f>
        <v>0</v>
      </c>
      <c r="L1240" s="32">
        <f t="shared" si="39"/>
        <v>8</v>
      </c>
      <c r="M1240" s="32">
        <f>INDEX(数值规划!$AL$33:$AL$42,(特技天赋!C1240-1)*2+特技天赋!D1240)</f>
        <v>3</v>
      </c>
      <c r="N1240" s="31">
        <v>29</v>
      </c>
      <c r="Q1240" s="32">
        <f>IF(特技天赋!F1240&gt;0,INDEX(数值规划!$F$32:$F$63,(特技天赋!E1240-1)*4+特技天赋!F1240),E1240)</f>
        <v>29</v>
      </c>
    </row>
    <row r="1241" spans="1:17" ht="16.5" x14ac:dyDescent="0.2">
      <c r="A1241" s="31">
        <v>1238</v>
      </c>
      <c r="B1241" s="31">
        <v>9</v>
      </c>
      <c r="C1241" s="31">
        <v>1</v>
      </c>
      <c r="D1241" s="31">
        <v>2</v>
      </c>
      <c r="E1241" s="31">
        <v>4</v>
      </c>
      <c r="F1241" s="31">
        <v>2</v>
      </c>
      <c r="G1241" s="31" t="str">
        <f t="shared" si="38"/>
        <v>金牛座普攻_2线4号天赋2级</v>
      </c>
      <c r="H1241" s="32">
        <f>INDEX(数值规划!$AH$33:$AK$42,(特技天赋!C1241-1)*2+特技天赋!D1241,特技天赋!E1241)</f>
        <v>85</v>
      </c>
      <c r="I1241" s="32">
        <f>INDEX(数值规划!$N$32:$Y$231,(((C1241-1)*2+(D1241-1))*4+(E1241-1))*5+F1241+1,(INDEX($T$3:$AI$3,B1241)-1)*3+1)</f>
        <v>32</v>
      </c>
      <c r="J1241" s="32">
        <f>INDEX(数值规划!$N$32:$Y$231,(((C1241-1)*2+(D1241-1))*4+(E1241-1))*5+F1241+1,(INDEX($T$3:$AI$3,B1241)-1)*3+2)</f>
        <v>72</v>
      </c>
      <c r="K1241" s="32">
        <f>INDEX(数值规划!$N$32:$Y$231,(((C1241-1)*2+(D1241-1))*4+(E1241-1))*5+F1241+1,(INDEX($T$3:$AI$3,B1241)-1)*3+3)</f>
        <v>0</v>
      </c>
      <c r="L1241" s="32">
        <f t="shared" si="39"/>
        <v>8</v>
      </c>
      <c r="M1241" s="32">
        <f>INDEX(数值规划!$AL$33:$AL$42,(特技天赋!C1241-1)*2+特技天赋!D1241)</f>
        <v>3</v>
      </c>
      <c r="N1241" s="31">
        <v>43</v>
      </c>
      <c r="Q1241" s="32">
        <f>IF(特技天赋!F1241&gt;0,INDEX(数值规划!$F$32:$F$63,(特技天赋!E1241-1)*4+特技天赋!F1241),E1241)</f>
        <v>43</v>
      </c>
    </row>
    <row r="1242" spans="1:17" ht="16.5" x14ac:dyDescent="0.2">
      <c r="A1242" s="31">
        <v>1239</v>
      </c>
      <c r="B1242" s="31">
        <v>9</v>
      </c>
      <c r="C1242" s="31">
        <v>1</v>
      </c>
      <c r="D1242" s="31">
        <v>2</v>
      </c>
      <c r="E1242" s="31">
        <v>4</v>
      </c>
      <c r="F1242" s="31">
        <v>3</v>
      </c>
      <c r="G1242" s="31" t="str">
        <f t="shared" si="38"/>
        <v>金牛座普攻_2线4号天赋3级</v>
      </c>
      <c r="H1242" s="32">
        <f>INDEX(数值规划!$AH$33:$AK$42,(特技天赋!C1242-1)*2+特技天赋!D1242,特技天赋!E1242)</f>
        <v>85</v>
      </c>
      <c r="I1242" s="32">
        <f>INDEX(数值规划!$N$32:$Y$231,(((C1242-1)*2+(D1242-1))*4+(E1242-1))*5+F1242+1,(INDEX($T$3:$AI$3,B1242)-1)*3+1)</f>
        <v>36</v>
      </c>
      <c r="J1242" s="32">
        <f>INDEX(数值规划!$N$32:$Y$231,(((C1242-1)*2+(D1242-1))*4+(E1242-1))*5+F1242+1,(INDEX($T$3:$AI$3,B1242)-1)*3+2)</f>
        <v>81</v>
      </c>
      <c r="K1242" s="32">
        <f>INDEX(数值规划!$N$32:$Y$231,(((C1242-1)*2+(D1242-1))*4+(E1242-1))*5+F1242+1,(INDEX($T$3:$AI$3,B1242)-1)*3+3)</f>
        <v>0</v>
      </c>
      <c r="L1242" s="32">
        <f t="shared" si="39"/>
        <v>8</v>
      </c>
      <c r="M1242" s="32">
        <f>INDEX(数值规划!$AL$33:$AL$42,(特技天赋!C1242-1)*2+特技天赋!D1242)</f>
        <v>3</v>
      </c>
      <c r="N1242" s="31">
        <v>58</v>
      </c>
      <c r="Q1242" s="32">
        <f>IF(特技天赋!F1242&gt;0,INDEX(数值规划!$F$32:$F$63,(特技天赋!E1242-1)*4+特技天赋!F1242),E1242)</f>
        <v>58</v>
      </c>
    </row>
    <row r="1243" spans="1:17" ht="16.5" x14ac:dyDescent="0.2">
      <c r="A1243" s="31">
        <v>1240</v>
      </c>
      <c r="B1243" s="31">
        <v>9</v>
      </c>
      <c r="C1243" s="31">
        <v>1</v>
      </c>
      <c r="D1243" s="31">
        <v>2</v>
      </c>
      <c r="E1243" s="31">
        <v>4</v>
      </c>
      <c r="F1243" s="31">
        <v>4</v>
      </c>
      <c r="G1243" s="31" t="str">
        <f t="shared" si="38"/>
        <v>金牛座普攻_2线4号天赋4级</v>
      </c>
      <c r="H1243" s="32">
        <f>INDEX(数值规划!$AH$33:$AK$42,(特技天赋!C1243-1)*2+特技天赋!D1243,特技天赋!E1243)</f>
        <v>85</v>
      </c>
      <c r="I1243" s="32">
        <f>INDEX(数值规划!$N$32:$Y$231,(((C1243-1)*2+(D1243-1))*4+(E1243-1))*5+F1243+1,(INDEX($T$3:$AI$3,B1243)-1)*3+1)</f>
        <v>40</v>
      </c>
      <c r="J1243" s="32">
        <f>INDEX(数值规划!$N$32:$Y$231,(((C1243-1)*2+(D1243-1))*4+(E1243-1))*5+F1243+1,(INDEX($T$3:$AI$3,B1243)-1)*3+2)</f>
        <v>90</v>
      </c>
      <c r="K1243" s="32">
        <f>INDEX(数值规划!$N$32:$Y$231,(((C1243-1)*2+(D1243-1))*4+(E1243-1))*5+F1243+1,(INDEX($T$3:$AI$3,B1243)-1)*3+3)</f>
        <v>0</v>
      </c>
      <c r="L1243" s="32">
        <f t="shared" si="39"/>
        <v>8</v>
      </c>
      <c r="M1243" s="32">
        <f>INDEX(数值规划!$AL$33:$AL$42,(特技天赋!C1243-1)*2+特技天赋!D1243)</f>
        <v>3</v>
      </c>
      <c r="N1243" s="31">
        <v>87</v>
      </c>
      <c r="Q1243" s="32">
        <f>IF(特技天赋!F1243&gt;0,INDEX(数值规划!$F$32:$F$63,(特技天赋!E1243-1)*4+特技天赋!F1243),E1243)</f>
        <v>87</v>
      </c>
    </row>
    <row r="1244" spans="1:17" ht="16.5" x14ac:dyDescent="0.2">
      <c r="A1244" s="31">
        <v>1241</v>
      </c>
      <c r="B1244" s="31">
        <v>9</v>
      </c>
      <c r="C1244" s="31">
        <v>2</v>
      </c>
      <c r="D1244" s="31">
        <v>1</v>
      </c>
      <c r="E1244" s="31">
        <v>1</v>
      </c>
      <c r="F1244" s="31">
        <v>0</v>
      </c>
      <c r="G1244" s="31" t="str">
        <f t="shared" si="38"/>
        <v>金牛座技能1_1线1号天赋解锁</v>
      </c>
      <c r="H1244" s="32">
        <f>INDEX(数值规划!$AH$33:$AK$42,(特技天赋!C1244-1)*2+特技天赋!D1244,特技天赋!E1244)</f>
        <v>17</v>
      </c>
      <c r="I1244" s="32">
        <f>INDEX(数值规划!$N$32:$Y$231,(((C1244-1)*2+(D1244-1))*4+(E1244-1))*5+F1244+1,(INDEX($T$3:$AI$3,B1244)-1)*3+1)</f>
        <v>0</v>
      </c>
      <c r="J1244" s="32">
        <f>INDEX(数值规划!$N$32:$Y$231,(((C1244-1)*2+(D1244-1))*4+(E1244-1))*5+F1244+1,(INDEX($T$3:$AI$3,B1244)-1)*3+2)</f>
        <v>20</v>
      </c>
      <c r="K1244" s="32">
        <f>INDEX(数值规划!$N$32:$Y$231,(((C1244-1)*2+(D1244-1))*4+(E1244-1))*5+F1244+1,(INDEX($T$3:$AI$3,B1244)-1)*3+3)</f>
        <v>10</v>
      </c>
      <c r="L1244" s="32">
        <f t="shared" si="39"/>
        <v>1</v>
      </c>
      <c r="M1244" s="32">
        <f>INDEX(数值规划!$AL$33:$AL$42,(特技天赋!C1244-1)*2+特技天赋!D1244)</f>
        <v>3</v>
      </c>
      <c r="N1244" s="31">
        <v>1</v>
      </c>
      <c r="Q1244" s="32">
        <f>IF(特技天赋!F1244&gt;0,INDEX(数值规划!$F$32:$F$63,(特技天赋!E1244-1)*4+特技天赋!F1244),E1244)</f>
        <v>1</v>
      </c>
    </row>
    <row r="1245" spans="1:17" ht="16.5" x14ac:dyDescent="0.2">
      <c r="A1245" s="31">
        <v>1242</v>
      </c>
      <c r="B1245" s="31">
        <v>9</v>
      </c>
      <c r="C1245" s="31">
        <v>2</v>
      </c>
      <c r="D1245" s="31">
        <v>1</v>
      </c>
      <c r="E1245" s="31">
        <v>1</v>
      </c>
      <c r="F1245" s="31">
        <v>1</v>
      </c>
      <c r="G1245" s="31" t="str">
        <f t="shared" si="38"/>
        <v>金牛座技能1_1线1号天赋1级</v>
      </c>
      <c r="H1245" s="32">
        <f>INDEX(数值规划!$AH$33:$AK$42,(特技天赋!C1245-1)*2+特技天赋!D1245,特技天赋!E1245)</f>
        <v>17</v>
      </c>
      <c r="I1245" s="32">
        <f>INDEX(数值规划!$N$32:$Y$231,(((C1245-1)*2+(D1245-1))*4+(E1245-1))*5+F1245+1,(INDEX($T$3:$AI$3,B1245)-1)*3+1)</f>
        <v>0</v>
      </c>
      <c r="J1245" s="32">
        <f>INDEX(数值规划!$N$32:$Y$231,(((C1245-1)*2+(D1245-1))*4+(E1245-1))*5+F1245+1,(INDEX($T$3:$AI$3,B1245)-1)*3+2)</f>
        <v>30</v>
      </c>
      <c r="K1245" s="32">
        <f>INDEX(数值规划!$N$32:$Y$231,(((C1245-1)*2+(D1245-1))*4+(E1245-1))*5+F1245+1,(INDEX($T$3:$AI$3,B1245)-1)*3+3)</f>
        <v>15</v>
      </c>
      <c r="L1245" s="32">
        <f t="shared" si="39"/>
        <v>1</v>
      </c>
      <c r="M1245" s="32">
        <f>INDEX(数值规划!$AL$33:$AL$42,(特技天赋!C1245-1)*2+特技天赋!D1245)</f>
        <v>3</v>
      </c>
      <c r="N1245" s="31">
        <v>19</v>
      </c>
      <c r="Q1245" s="32">
        <f>IF(特技天赋!F1245&gt;0,INDEX(数值规划!$F$32:$F$63,(特技天赋!E1245-1)*4+特技天赋!F1245),E1245)</f>
        <v>19</v>
      </c>
    </row>
    <row r="1246" spans="1:17" ht="16.5" x14ac:dyDescent="0.2">
      <c r="A1246" s="31">
        <v>1243</v>
      </c>
      <c r="B1246" s="31">
        <v>9</v>
      </c>
      <c r="C1246" s="31">
        <v>2</v>
      </c>
      <c r="D1246" s="31">
        <v>1</v>
      </c>
      <c r="E1246" s="31">
        <v>1</v>
      </c>
      <c r="F1246" s="31">
        <v>2</v>
      </c>
      <c r="G1246" s="31" t="str">
        <f t="shared" si="38"/>
        <v>金牛座技能1_1线1号天赋2级</v>
      </c>
      <c r="H1246" s="32">
        <f>INDEX(数值规划!$AH$33:$AK$42,(特技天赋!C1246-1)*2+特技天赋!D1246,特技天赋!E1246)</f>
        <v>17</v>
      </c>
      <c r="I1246" s="32">
        <f>INDEX(数值规划!$N$32:$Y$231,(((C1246-1)*2+(D1246-1))*4+(E1246-1))*5+F1246+1,(INDEX($T$3:$AI$3,B1246)-1)*3+1)</f>
        <v>0</v>
      </c>
      <c r="J1246" s="32">
        <f>INDEX(数值规划!$N$32:$Y$231,(((C1246-1)*2+(D1246-1))*4+(E1246-1))*5+F1246+1,(INDEX($T$3:$AI$3,B1246)-1)*3+2)</f>
        <v>40</v>
      </c>
      <c r="K1246" s="32">
        <f>INDEX(数值规划!$N$32:$Y$231,(((C1246-1)*2+(D1246-1))*4+(E1246-1))*5+F1246+1,(INDEX($T$3:$AI$3,B1246)-1)*3+3)</f>
        <v>20</v>
      </c>
      <c r="L1246" s="32">
        <f t="shared" si="39"/>
        <v>1</v>
      </c>
      <c r="M1246" s="32">
        <f>INDEX(数值规划!$AL$33:$AL$42,(特技天赋!C1246-1)*2+特技天赋!D1246)</f>
        <v>3</v>
      </c>
      <c r="N1246" s="31">
        <v>29</v>
      </c>
      <c r="Q1246" s="32">
        <f>IF(特技天赋!F1246&gt;0,INDEX(数值规划!$F$32:$F$63,(特技天赋!E1246-1)*4+特技天赋!F1246),E1246)</f>
        <v>29</v>
      </c>
    </row>
    <row r="1247" spans="1:17" ht="16.5" x14ac:dyDescent="0.2">
      <c r="A1247" s="31">
        <v>1244</v>
      </c>
      <c r="B1247" s="31">
        <v>9</v>
      </c>
      <c r="C1247" s="31">
        <v>2</v>
      </c>
      <c r="D1247" s="31">
        <v>1</v>
      </c>
      <c r="E1247" s="31">
        <v>1</v>
      </c>
      <c r="F1247" s="31">
        <v>3</v>
      </c>
      <c r="G1247" s="31" t="str">
        <f t="shared" si="38"/>
        <v>金牛座技能1_1线1号天赋3级</v>
      </c>
      <c r="H1247" s="32">
        <f>INDEX(数值规划!$AH$33:$AK$42,(特技天赋!C1247-1)*2+特技天赋!D1247,特技天赋!E1247)</f>
        <v>17</v>
      </c>
      <c r="I1247" s="32">
        <f>INDEX(数值规划!$N$32:$Y$231,(((C1247-1)*2+(D1247-1))*4+(E1247-1))*5+F1247+1,(INDEX($T$3:$AI$3,B1247)-1)*3+1)</f>
        <v>0</v>
      </c>
      <c r="J1247" s="32">
        <f>INDEX(数值规划!$N$32:$Y$231,(((C1247-1)*2+(D1247-1))*4+(E1247-1))*5+F1247+1,(INDEX($T$3:$AI$3,B1247)-1)*3+2)</f>
        <v>50</v>
      </c>
      <c r="K1247" s="32">
        <f>INDEX(数值规划!$N$32:$Y$231,(((C1247-1)*2+(D1247-1))*4+(E1247-1))*5+F1247+1,(INDEX($T$3:$AI$3,B1247)-1)*3+3)</f>
        <v>25</v>
      </c>
      <c r="L1247" s="32">
        <f t="shared" si="39"/>
        <v>1</v>
      </c>
      <c r="M1247" s="32">
        <f>INDEX(数值规划!$AL$33:$AL$42,(特技天赋!C1247-1)*2+特技天赋!D1247)</f>
        <v>3</v>
      </c>
      <c r="N1247" s="31">
        <v>38</v>
      </c>
      <c r="Q1247" s="32">
        <f>IF(特技天赋!F1247&gt;0,INDEX(数值规划!$F$32:$F$63,(特技天赋!E1247-1)*4+特技天赋!F1247),E1247)</f>
        <v>38</v>
      </c>
    </row>
    <row r="1248" spans="1:17" ht="16.5" x14ac:dyDescent="0.2">
      <c r="A1248" s="31">
        <v>1245</v>
      </c>
      <c r="B1248" s="31">
        <v>9</v>
      </c>
      <c r="C1248" s="31">
        <v>2</v>
      </c>
      <c r="D1248" s="31">
        <v>1</v>
      </c>
      <c r="E1248" s="31">
        <v>1</v>
      </c>
      <c r="F1248" s="31">
        <v>4</v>
      </c>
      <c r="G1248" s="31" t="str">
        <f t="shared" si="38"/>
        <v>金牛座技能1_1线1号天赋4级</v>
      </c>
      <c r="H1248" s="32">
        <f>INDEX(数值规划!$AH$33:$AK$42,(特技天赋!C1248-1)*2+特技天赋!D1248,特技天赋!E1248)</f>
        <v>17</v>
      </c>
      <c r="I1248" s="32">
        <f>INDEX(数值规划!$N$32:$Y$231,(((C1248-1)*2+(D1248-1))*4+(E1248-1))*5+F1248+1,(INDEX($T$3:$AI$3,B1248)-1)*3+1)</f>
        <v>0</v>
      </c>
      <c r="J1248" s="32">
        <f>INDEX(数值规划!$N$32:$Y$231,(((C1248-1)*2+(D1248-1))*4+(E1248-1))*5+F1248+1,(INDEX($T$3:$AI$3,B1248)-1)*3+2)</f>
        <v>60</v>
      </c>
      <c r="K1248" s="32">
        <f>INDEX(数值规划!$N$32:$Y$231,(((C1248-1)*2+(D1248-1))*4+(E1248-1))*5+F1248+1,(INDEX($T$3:$AI$3,B1248)-1)*3+3)</f>
        <v>30</v>
      </c>
      <c r="L1248" s="32">
        <f t="shared" si="39"/>
        <v>1</v>
      </c>
      <c r="M1248" s="32">
        <f>INDEX(数值规划!$AL$33:$AL$42,(特技天赋!C1248-1)*2+特技天赋!D1248)</f>
        <v>3</v>
      </c>
      <c r="N1248" s="31">
        <v>58</v>
      </c>
      <c r="Q1248" s="32">
        <f>IF(特技天赋!F1248&gt;0,INDEX(数值规划!$F$32:$F$63,(特技天赋!E1248-1)*4+特技天赋!F1248),E1248)</f>
        <v>58</v>
      </c>
    </row>
    <row r="1249" spans="1:17" ht="16.5" x14ac:dyDescent="0.2">
      <c r="A1249" s="31">
        <v>1246</v>
      </c>
      <c r="B1249" s="31">
        <v>9</v>
      </c>
      <c r="C1249" s="31">
        <v>2</v>
      </c>
      <c r="D1249" s="31">
        <v>1</v>
      </c>
      <c r="E1249" s="31">
        <v>2</v>
      </c>
      <c r="F1249" s="31">
        <v>0</v>
      </c>
      <c r="G1249" s="31" t="str">
        <f t="shared" si="38"/>
        <v>金牛座技能1_1线2号天赋解锁</v>
      </c>
      <c r="H1249" s="32">
        <f>INDEX(数值规划!$AH$33:$AK$42,(特技天赋!C1249-1)*2+特技天赋!D1249,特技天赋!E1249)</f>
        <v>37</v>
      </c>
      <c r="I1249" s="32">
        <f>INDEX(数值规划!$N$32:$Y$231,(((C1249-1)*2+(D1249-1))*4+(E1249-1))*5+F1249+1,(INDEX($T$3:$AI$3,B1249)-1)*3+1)</f>
        <v>0</v>
      </c>
      <c r="J1249" s="32">
        <f>INDEX(数值规划!$N$32:$Y$231,(((C1249-1)*2+(D1249-1))*4+(E1249-1))*5+F1249+1,(INDEX($T$3:$AI$3,B1249)-1)*3+2)</f>
        <v>30</v>
      </c>
      <c r="K1249" s="32">
        <f>INDEX(数值规划!$N$32:$Y$231,(((C1249-1)*2+(D1249-1))*4+(E1249-1))*5+F1249+1,(INDEX($T$3:$AI$3,B1249)-1)*3+3)</f>
        <v>15</v>
      </c>
      <c r="L1249" s="32">
        <f t="shared" si="39"/>
        <v>3</v>
      </c>
      <c r="M1249" s="32">
        <f>INDEX(数值规划!$AL$33:$AL$42,(特技天赋!C1249-1)*2+特技天赋!D1249)</f>
        <v>3</v>
      </c>
      <c r="N1249" s="31">
        <v>2</v>
      </c>
      <c r="Q1249" s="32">
        <f>IF(特技天赋!F1249&gt;0,INDEX(数值规划!$F$32:$F$63,(特技天赋!E1249-1)*4+特技天赋!F1249),E1249)</f>
        <v>2</v>
      </c>
    </row>
    <row r="1250" spans="1:17" ht="16.5" x14ac:dyDescent="0.2">
      <c r="A1250" s="31">
        <v>1247</v>
      </c>
      <c r="B1250" s="31">
        <v>9</v>
      </c>
      <c r="C1250" s="31">
        <v>2</v>
      </c>
      <c r="D1250" s="31">
        <v>1</v>
      </c>
      <c r="E1250" s="31">
        <v>2</v>
      </c>
      <c r="F1250" s="31">
        <v>1</v>
      </c>
      <c r="G1250" s="31" t="str">
        <f t="shared" si="38"/>
        <v>金牛座技能1_1线2号天赋1级</v>
      </c>
      <c r="H1250" s="32">
        <f>INDEX(数值规划!$AH$33:$AK$42,(特技天赋!C1250-1)*2+特技天赋!D1250,特技天赋!E1250)</f>
        <v>37</v>
      </c>
      <c r="I1250" s="32">
        <f>INDEX(数值规划!$N$32:$Y$231,(((C1250-1)*2+(D1250-1))*4+(E1250-1))*5+F1250+1,(INDEX($T$3:$AI$3,B1250)-1)*3+1)</f>
        <v>0</v>
      </c>
      <c r="J1250" s="32">
        <f>INDEX(数值规划!$N$32:$Y$231,(((C1250-1)*2+(D1250-1))*4+(E1250-1))*5+F1250+1,(INDEX($T$3:$AI$3,B1250)-1)*3+2)</f>
        <v>40</v>
      </c>
      <c r="K1250" s="32">
        <f>INDEX(数值规划!$N$32:$Y$231,(((C1250-1)*2+(D1250-1))*4+(E1250-1))*5+F1250+1,(INDEX($T$3:$AI$3,B1250)-1)*3+3)</f>
        <v>20</v>
      </c>
      <c r="L1250" s="32">
        <f t="shared" si="39"/>
        <v>3</v>
      </c>
      <c r="M1250" s="32">
        <f>INDEX(数值规划!$AL$33:$AL$42,(特技天赋!C1250-1)*2+特技天赋!D1250)</f>
        <v>3</v>
      </c>
      <c r="N1250" s="31">
        <v>24</v>
      </c>
      <c r="Q1250" s="32">
        <f>IF(特技天赋!F1250&gt;0,INDEX(数值规划!$F$32:$F$63,(特技天赋!E1250-1)*4+特技天赋!F1250),E1250)</f>
        <v>24</v>
      </c>
    </row>
    <row r="1251" spans="1:17" ht="16.5" x14ac:dyDescent="0.2">
      <c r="A1251" s="31">
        <v>1248</v>
      </c>
      <c r="B1251" s="31">
        <v>9</v>
      </c>
      <c r="C1251" s="31">
        <v>2</v>
      </c>
      <c r="D1251" s="31">
        <v>1</v>
      </c>
      <c r="E1251" s="31">
        <v>2</v>
      </c>
      <c r="F1251" s="31">
        <v>2</v>
      </c>
      <c r="G1251" s="31" t="str">
        <f t="shared" si="38"/>
        <v>金牛座技能1_1线2号天赋2级</v>
      </c>
      <c r="H1251" s="32">
        <f>INDEX(数值规划!$AH$33:$AK$42,(特技天赋!C1251-1)*2+特技天赋!D1251,特技天赋!E1251)</f>
        <v>37</v>
      </c>
      <c r="I1251" s="32">
        <f>INDEX(数值规划!$N$32:$Y$231,(((C1251-1)*2+(D1251-1))*4+(E1251-1))*5+F1251+1,(INDEX($T$3:$AI$3,B1251)-1)*3+1)</f>
        <v>0</v>
      </c>
      <c r="J1251" s="32">
        <f>INDEX(数值规划!$N$32:$Y$231,(((C1251-1)*2+(D1251-1))*4+(E1251-1))*5+F1251+1,(INDEX($T$3:$AI$3,B1251)-1)*3+2)</f>
        <v>50</v>
      </c>
      <c r="K1251" s="32">
        <f>INDEX(数值规划!$N$32:$Y$231,(((C1251-1)*2+(D1251-1))*4+(E1251-1))*5+F1251+1,(INDEX($T$3:$AI$3,B1251)-1)*3+3)</f>
        <v>25</v>
      </c>
      <c r="L1251" s="32">
        <f t="shared" si="39"/>
        <v>3</v>
      </c>
      <c r="M1251" s="32">
        <f>INDEX(数值规划!$AL$33:$AL$42,(特技天赋!C1251-1)*2+特技天赋!D1251)</f>
        <v>3</v>
      </c>
      <c r="N1251" s="31">
        <v>36</v>
      </c>
      <c r="Q1251" s="32">
        <f>IF(特技天赋!F1251&gt;0,INDEX(数值规划!$F$32:$F$63,(特技天赋!E1251-1)*4+特技天赋!F1251),E1251)</f>
        <v>36</v>
      </c>
    </row>
    <row r="1252" spans="1:17" ht="16.5" x14ac:dyDescent="0.2">
      <c r="A1252" s="31">
        <v>1249</v>
      </c>
      <c r="B1252" s="31">
        <v>9</v>
      </c>
      <c r="C1252" s="31">
        <v>2</v>
      </c>
      <c r="D1252" s="31">
        <v>1</v>
      </c>
      <c r="E1252" s="31">
        <v>2</v>
      </c>
      <c r="F1252" s="31">
        <v>3</v>
      </c>
      <c r="G1252" s="31" t="str">
        <f t="shared" si="38"/>
        <v>金牛座技能1_1线2号天赋3级</v>
      </c>
      <c r="H1252" s="32">
        <f>INDEX(数值规划!$AH$33:$AK$42,(特技天赋!C1252-1)*2+特技天赋!D1252,特技天赋!E1252)</f>
        <v>37</v>
      </c>
      <c r="I1252" s="32">
        <f>INDEX(数值规划!$N$32:$Y$231,(((C1252-1)*2+(D1252-1))*4+(E1252-1))*5+F1252+1,(INDEX($T$3:$AI$3,B1252)-1)*3+1)</f>
        <v>0</v>
      </c>
      <c r="J1252" s="32">
        <f>INDEX(数值规划!$N$32:$Y$231,(((C1252-1)*2+(D1252-1))*4+(E1252-1))*5+F1252+1,(INDEX($T$3:$AI$3,B1252)-1)*3+2)</f>
        <v>60</v>
      </c>
      <c r="K1252" s="32">
        <f>INDEX(数值规划!$N$32:$Y$231,(((C1252-1)*2+(D1252-1))*4+(E1252-1))*5+F1252+1,(INDEX($T$3:$AI$3,B1252)-1)*3+3)</f>
        <v>30</v>
      </c>
      <c r="L1252" s="32">
        <f t="shared" si="39"/>
        <v>3</v>
      </c>
      <c r="M1252" s="32">
        <f>INDEX(数值规划!$AL$33:$AL$42,(特技天赋!C1252-1)*2+特技天赋!D1252)</f>
        <v>3</v>
      </c>
      <c r="N1252" s="31">
        <v>48</v>
      </c>
      <c r="Q1252" s="32">
        <f>IF(特技天赋!F1252&gt;0,INDEX(数值规划!$F$32:$F$63,(特技天赋!E1252-1)*4+特技天赋!F1252),E1252)</f>
        <v>48</v>
      </c>
    </row>
    <row r="1253" spans="1:17" ht="16.5" x14ac:dyDescent="0.2">
      <c r="A1253" s="31">
        <v>1250</v>
      </c>
      <c r="B1253" s="31">
        <v>9</v>
      </c>
      <c r="C1253" s="31">
        <v>2</v>
      </c>
      <c r="D1253" s="31">
        <v>1</v>
      </c>
      <c r="E1253" s="31">
        <v>2</v>
      </c>
      <c r="F1253" s="31">
        <v>4</v>
      </c>
      <c r="G1253" s="31" t="str">
        <f t="shared" si="38"/>
        <v>金牛座技能1_1线2号天赋4级</v>
      </c>
      <c r="H1253" s="32">
        <f>INDEX(数值规划!$AH$33:$AK$42,(特技天赋!C1253-1)*2+特技天赋!D1253,特技天赋!E1253)</f>
        <v>37</v>
      </c>
      <c r="I1253" s="32">
        <f>INDEX(数值规划!$N$32:$Y$231,(((C1253-1)*2+(D1253-1))*4+(E1253-1))*5+F1253+1,(INDEX($T$3:$AI$3,B1253)-1)*3+1)</f>
        <v>0</v>
      </c>
      <c r="J1253" s="32">
        <f>INDEX(数值规划!$N$32:$Y$231,(((C1253-1)*2+(D1253-1))*4+(E1253-1))*5+F1253+1,(INDEX($T$3:$AI$3,B1253)-1)*3+2)</f>
        <v>70</v>
      </c>
      <c r="K1253" s="32">
        <f>INDEX(数值规划!$N$32:$Y$231,(((C1253-1)*2+(D1253-1))*4+(E1253-1))*5+F1253+1,(INDEX($T$3:$AI$3,B1253)-1)*3+3)</f>
        <v>35</v>
      </c>
      <c r="L1253" s="32">
        <f t="shared" si="39"/>
        <v>3</v>
      </c>
      <c r="M1253" s="32">
        <f>INDEX(数值规划!$AL$33:$AL$42,(特技天赋!C1253-1)*2+特技天赋!D1253)</f>
        <v>3</v>
      </c>
      <c r="N1253" s="31">
        <v>72</v>
      </c>
      <c r="Q1253" s="32">
        <f>IF(特技天赋!F1253&gt;0,INDEX(数值规划!$F$32:$F$63,(特技天赋!E1253-1)*4+特技天赋!F1253),E1253)</f>
        <v>72</v>
      </c>
    </row>
    <row r="1254" spans="1:17" ht="16.5" x14ac:dyDescent="0.2">
      <c r="A1254" s="31">
        <v>1251</v>
      </c>
      <c r="B1254" s="31">
        <v>9</v>
      </c>
      <c r="C1254" s="31">
        <v>2</v>
      </c>
      <c r="D1254" s="31">
        <v>1</v>
      </c>
      <c r="E1254" s="31">
        <v>3</v>
      </c>
      <c r="F1254" s="31">
        <v>0</v>
      </c>
      <c r="G1254" s="31" t="str">
        <f t="shared" si="38"/>
        <v>金牛座技能1_1线3号天赋解锁</v>
      </c>
      <c r="H1254" s="32">
        <f>INDEX(数值规划!$AH$33:$AK$42,(特技天赋!C1254-1)*2+特技天赋!D1254,特技天赋!E1254)</f>
        <v>57</v>
      </c>
      <c r="I1254" s="32">
        <f>INDEX(数值规划!$N$32:$Y$231,(((C1254-1)*2+(D1254-1))*4+(E1254-1))*5+F1254+1,(INDEX($T$3:$AI$3,B1254)-1)*3+1)</f>
        <v>0</v>
      </c>
      <c r="J1254" s="32">
        <f>INDEX(数值规划!$N$32:$Y$231,(((C1254-1)*2+(D1254-1))*4+(E1254-1))*5+F1254+1,(INDEX($T$3:$AI$3,B1254)-1)*3+2)</f>
        <v>45</v>
      </c>
      <c r="K1254" s="32">
        <f>INDEX(数值规划!$N$32:$Y$231,(((C1254-1)*2+(D1254-1))*4+(E1254-1))*5+F1254+1,(INDEX($T$3:$AI$3,B1254)-1)*3+3)</f>
        <v>23</v>
      </c>
      <c r="L1254" s="32">
        <f t="shared" si="39"/>
        <v>5</v>
      </c>
      <c r="M1254" s="32">
        <f>INDEX(数值规划!$AL$33:$AL$42,(特技天赋!C1254-1)*2+特技天赋!D1254)</f>
        <v>3</v>
      </c>
      <c r="N1254" s="31">
        <v>3</v>
      </c>
      <c r="Q1254" s="32">
        <f>IF(特技天赋!F1254&gt;0,INDEX(数值规划!$F$32:$F$63,(特技天赋!E1254-1)*4+特技天赋!F1254),E1254)</f>
        <v>3</v>
      </c>
    </row>
    <row r="1255" spans="1:17" ht="16.5" x14ac:dyDescent="0.2">
      <c r="A1255" s="31">
        <v>1252</v>
      </c>
      <c r="B1255" s="31">
        <v>9</v>
      </c>
      <c r="C1255" s="31">
        <v>2</v>
      </c>
      <c r="D1255" s="31">
        <v>1</v>
      </c>
      <c r="E1255" s="31">
        <v>3</v>
      </c>
      <c r="F1255" s="31">
        <v>1</v>
      </c>
      <c r="G1255" s="31" t="str">
        <f t="shared" si="38"/>
        <v>金牛座技能1_1线3号天赋1级</v>
      </c>
      <c r="H1255" s="32">
        <f>INDEX(数值规划!$AH$33:$AK$42,(特技天赋!C1255-1)*2+特技天赋!D1255,特技天赋!E1255)</f>
        <v>57</v>
      </c>
      <c r="I1255" s="32">
        <f>INDEX(数值规划!$N$32:$Y$231,(((C1255-1)*2+(D1255-1))*4+(E1255-1))*5+F1255+1,(INDEX($T$3:$AI$3,B1255)-1)*3+1)</f>
        <v>0</v>
      </c>
      <c r="J1255" s="32">
        <f>INDEX(数值规划!$N$32:$Y$231,(((C1255-1)*2+(D1255-1))*4+(E1255-1))*5+F1255+1,(INDEX($T$3:$AI$3,B1255)-1)*3+2)</f>
        <v>55</v>
      </c>
      <c r="K1255" s="32">
        <f>INDEX(数值规划!$N$32:$Y$231,(((C1255-1)*2+(D1255-1))*4+(E1255-1))*5+F1255+1,(INDEX($T$3:$AI$3,B1255)-1)*3+3)</f>
        <v>28</v>
      </c>
      <c r="L1255" s="32">
        <f t="shared" si="39"/>
        <v>5</v>
      </c>
      <c r="M1255" s="32">
        <f>INDEX(数值规划!$AL$33:$AL$42,(特技天赋!C1255-1)*2+特技天赋!D1255)</f>
        <v>3</v>
      </c>
      <c r="N1255" s="31">
        <v>29</v>
      </c>
      <c r="Q1255" s="32">
        <f>IF(特技天赋!F1255&gt;0,INDEX(数值规划!$F$32:$F$63,(特技天赋!E1255-1)*4+特技天赋!F1255),E1255)</f>
        <v>29</v>
      </c>
    </row>
    <row r="1256" spans="1:17" ht="16.5" x14ac:dyDescent="0.2">
      <c r="A1256" s="31">
        <v>1253</v>
      </c>
      <c r="B1256" s="31">
        <v>9</v>
      </c>
      <c r="C1256" s="31">
        <v>2</v>
      </c>
      <c r="D1256" s="31">
        <v>1</v>
      </c>
      <c r="E1256" s="31">
        <v>3</v>
      </c>
      <c r="F1256" s="31">
        <v>2</v>
      </c>
      <c r="G1256" s="31" t="str">
        <f t="shared" si="38"/>
        <v>金牛座技能1_1线3号天赋2级</v>
      </c>
      <c r="H1256" s="32">
        <f>INDEX(数值规划!$AH$33:$AK$42,(特技天赋!C1256-1)*2+特技天赋!D1256,特技天赋!E1256)</f>
        <v>57</v>
      </c>
      <c r="I1256" s="32">
        <f>INDEX(数值规划!$N$32:$Y$231,(((C1256-1)*2+(D1256-1))*4+(E1256-1))*5+F1256+1,(INDEX($T$3:$AI$3,B1256)-1)*3+1)</f>
        <v>0</v>
      </c>
      <c r="J1256" s="32">
        <f>INDEX(数值规划!$N$32:$Y$231,(((C1256-1)*2+(D1256-1))*4+(E1256-1))*5+F1256+1,(INDEX($T$3:$AI$3,B1256)-1)*3+2)</f>
        <v>65</v>
      </c>
      <c r="K1256" s="32">
        <f>INDEX(数值规划!$N$32:$Y$231,(((C1256-1)*2+(D1256-1))*4+(E1256-1))*5+F1256+1,(INDEX($T$3:$AI$3,B1256)-1)*3+3)</f>
        <v>33</v>
      </c>
      <c r="L1256" s="32">
        <f t="shared" si="39"/>
        <v>5</v>
      </c>
      <c r="M1256" s="32">
        <f>INDEX(数值规划!$AL$33:$AL$42,(特技天赋!C1256-1)*2+特技天赋!D1256)</f>
        <v>3</v>
      </c>
      <c r="N1256" s="31">
        <v>43</v>
      </c>
      <c r="Q1256" s="32">
        <f>IF(特技天赋!F1256&gt;0,INDEX(数值规划!$F$32:$F$63,(特技天赋!E1256-1)*4+特技天赋!F1256),E1256)</f>
        <v>43</v>
      </c>
    </row>
    <row r="1257" spans="1:17" ht="16.5" x14ac:dyDescent="0.2">
      <c r="A1257" s="31">
        <v>1254</v>
      </c>
      <c r="B1257" s="31">
        <v>9</v>
      </c>
      <c r="C1257" s="31">
        <v>2</v>
      </c>
      <c r="D1257" s="31">
        <v>1</v>
      </c>
      <c r="E1257" s="31">
        <v>3</v>
      </c>
      <c r="F1257" s="31">
        <v>3</v>
      </c>
      <c r="G1257" s="31" t="str">
        <f t="shared" si="38"/>
        <v>金牛座技能1_1线3号天赋3级</v>
      </c>
      <c r="H1257" s="32">
        <f>INDEX(数值规划!$AH$33:$AK$42,(特技天赋!C1257-1)*2+特技天赋!D1257,特技天赋!E1257)</f>
        <v>57</v>
      </c>
      <c r="I1257" s="32">
        <f>INDEX(数值规划!$N$32:$Y$231,(((C1257-1)*2+(D1257-1))*4+(E1257-1))*5+F1257+1,(INDEX($T$3:$AI$3,B1257)-1)*3+1)</f>
        <v>0</v>
      </c>
      <c r="J1257" s="32">
        <f>INDEX(数值规划!$N$32:$Y$231,(((C1257-1)*2+(D1257-1))*4+(E1257-1))*5+F1257+1,(INDEX($T$3:$AI$3,B1257)-1)*3+2)</f>
        <v>75</v>
      </c>
      <c r="K1257" s="32">
        <f>INDEX(数值规划!$N$32:$Y$231,(((C1257-1)*2+(D1257-1))*4+(E1257-1))*5+F1257+1,(INDEX($T$3:$AI$3,B1257)-1)*3+3)</f>
        <v>38</v>
      </c>
      <c r="L1257" s="32">
        <f t="shared" si="39"/>
        <v>5</v>
      </c>
      <c r="M1257" s="32">
        <f>INDEX(数值规划!$AL$33:$AL$42,(特技天赋!C1257-1)*2+特技天赋!D1257)</f>
        <v>3</v>
      </c>
      <c r="N1257" s="31">
        <v>58</v>
      </c>
      <c r="Q1257" s="32">
        <f>IF(特技天赋!F1257&gt;0,INDEX(数值规划!$F$32:$F$63,(特技天赋!E1257-1)*4+特技天赋!F1257),E1257)</f>
        <v>58</v>
      </c>
    </row>
    <row r="1258" spans="1:17" ht="16.5" x14ac:dyDescent="0.2">
      <c r="A1258" s="31">
        <v>1255</v>
      </c>
      <c r="B1258" s="31">
        <v>9</v>
      </c>
      <c r="C1258" s="31">
        <v>2</v>
      </c>
      <c r="D1258" s="31">
        <v>1</v>
      </c>
      <c r="E1258" s="31">
        <v>3</v>
      </c>
      <c r="F1258" s="31">
        <v>4</v>
      </c>
      <c r="G1258" s="31" t="str">
        <f t="shared" si="38"/>
        <v>金牛座技能1_1线3号天赋4级</v>
      </c>
      <c r="H1258" s="32">
        <f>INDEX(数值规划!$AH$33:$AK$42,(特技天赋!C1258-1)*2+特技天赋!D1258,特技天赋!E1258)</f>
        <v>57</v>
      </c>
      <c r="I1258" s="32">
        <f>INDEX(数值规划!$N$32:$Y$231,(((C1258-1)*2+(D1258-1))*4+(E1258-1))*5+F1258+1,(INDEX($T$3:$AI$3,B1258)-1)*3+1)</f>
        <v>0</v>
      </c>
      <c r="J1258" s="32">
        <f>INDEX(数值规划!$N$32:$Y$231,(((C1258-1)*2+(D1258-1))*4+(E1258-1))*5+F1258+1,(INDEX($T$3:$AI$3,B1258)-1)*3+2)</f>
        <v>85</v>
      </c>
      <c r="K1258" s="32">
        <f>INDEX(数值规划!$N$32:$Y$231,(((C1258-1)*2+(D1258-1))*4+(E1258-1))*5+F1258+1,(INDEX($T$3:$AI$3,B1258)-1)*3+3)</f>
        <v>43</v>
      </c>
      <c r="L1258" s="32">
        <f t="shared" si="39"/>
        <v>5</v>
      </c>
      <c r="M1258" s="32">
        <f>INDEX(数值规划!$AL$33:$AL$42,(特技天赋!C1258-1)*2+特技天赋!D1258)</f>
        <v>3</v>
      </c>
      <c r="N1258" s="31">
        <v>87</v>
      </c>
      <c r="Q1258" s="32">
        <f>IF(特技天赋!F1258&gt;0,INDEX(数值规划!$F$32:$F$63,(特技天赋!E1258-1)*4+特技天赋!F1258),E1258)</f>
        <v>87</v>
      </c>
    </row>
    <row r="1259" spans="1:17" ht="16.5" x14ac:dyDescent="0.2">
      <c r="A1259" s="31">
        <v>1256</v>
      </c>
      <c r="B1259" s="31">
        <v>9</v>
      </c>
      <c r="C1259" s="31">
        <v>2</v>
      </c>
      <c r="D1259" s="31">
        <v>1</v>
      </c>
      <c r="E1259" s="31">
        <v>4</v>
      </c>
      <c r="F1259" s="31">
        <v>0</v>
      </c>
      <c r="G1259" s="31" t="str">
        <f t="shared" si="38"/>
        <v>金牛座技能1_1线4号天赋解锁</v>
      </c>
      <c r="H1259" s="32">
        <f>INDEX(数值规划!$AH$33:$AK$42,(特技天赋!C1259-1)*2+特技天赋!D1259,特技天赋!E1259)</f>
        <v>77</v>
      </c>
      <c r="I1259" s="32">
        <f>INDEX(数值规划!$N$32:$Y$231,(((C1259-1)*2+(D1259-1))*4+(E1259-1))*5+F1259+1,(INDEX($T$3:$AI$3,B1259)-1)*3+1)</f>
        <v>0</v>
      </c>
      <c r="J1259" s="32">
        <f>INDEX(数值规划!$N$32:$Y$231,(((C1259-1)*2+(D1259-1))*4+(E1259-1))*5+F1259+1,(INDEX($T$3:$AI$3,B1259)-1)*3+2)</f>
        <v>60</v>
      </c>
      <c r="K1259" s="32">
        <f>INDEX(数值规划!$N$32:$Y$231,(((C1259-1)*2+(D1259-1))*4+(E1259-1))*5+F1259+1,(INDEX($T$3:$AI$3,B1259)-1)*3+3)</f>
        <v>30</v>
      </c>
      <c r="L1259" s="32">
        <f t="shared" si="39"/>
        <v>7</v>
      </c>
      <c r="M1259" s="32">
        <f>INDEX(数值规划!$AL$33:$AL$42,(特技天赋!C1259-1)*2+特技天赋!D1259)</f>
        <v>3</v>
      </c>
      <c r="N1259" s="31">
        <v>4</v>
      </c>
      <c r="Q1259" s="32">
        <f>IF(特技天赋!F1259&gt;0,INDEX(数值规划!$F$32:$F$63,(特技天赋!E1259-1)*4+特技天赋!F1259),E1259)</f>
        <v>4</v>
      </c>
    </row>
    <row r="1260" spans="1:17" ht="16.5" x14ac:dyDescent="0.2">
      <c r="A1260" s="31">
        <v>1257</v>
      </c>
      <c r="B1260" s="31">
        <v>9</v>
      </c>
      <c r="C1260" s="31">
        <v>2</v>
      </c>
      <c r="D1260" s="31">
        <v>1</v>
      </c>
      <c r="E1260" s="31">
        <v>4</v>
      </c>
      <c r="F1260" s="31">
        <v>1</v>
      </c>
      <c r="G1260" s="31" t="str">
        <f t="shared" si="38"/>
        <v>金牛座技能1_1线4号天赋1级</v>
      </c>
      <c r="H1260" s="32">
        <f>INDEX(数值规划!$AH$33:$AK$42,(特技天赋!C1260-1)*2+特技天赋!D1260,特技天赋!E1260)</f>
        <v>77</v>
      </c>
      <c r="I1260" s="32">
        <f>INDEX(数值规划!$N$32:$Y$231,(((C1260-1)*2+(D1260-1))*4+(E1260-1))*5+F1260+1,(INDEX($T$3:$AI$3,B1260)-1)*3+1)</f>
        <v>0</v>
      </c>
      <c r="J1260" s="32">
        <f>INDEX(数值规划!$N$32:$Y$231,(((C1260-1)*2+(D1260-1))*4+(E1260-1))*5+F1260+1,(INDEX($T$3:$AI$3,B1260)-1)*3+2)</f>
        <v>70</v>
      </c>
      <c r="K1260" s="32">
        <f>INDEX(数值规划!$N$32:$Y$231,(((C1260-1)*2+(D1260-1))*4+(E1260-1))*5+F1260+1,(INDEX($T$3:$AI$3,B1260)-1)*3+3)</f>
        <v>35</v>
      </c>
      <c r="L1260" s="32">
        <f t="shared" si="39"/>
        <v>7</v>
      </c>
      <c r="M1260" s="32">
        <f>INDEX(数值规划!$AL$33:$AL$42,(特技天赋!C1260-1)*2+特技天赋!D1260)</f>
        <v>3</v>
      </c>
      <c r="N1260" s="31">
        <v>29</v>
      </c>
      <c r="Q1260" s="32">
        <f>IF(特技天赋!F1260&gt;0,INDEX(数值规划!$F$32:$F$63,(特技天赋!E1260-1)*4+特技天赋!F1260),E1260)</f>
        <v>29</v>
      </c>
    </row>
    <row r="1261" spans="1:17" ht="16.5" x14ac:dyDescent="0.2">
      <c r="A1261" s="31">
        <v>1258</v>
      </c>
      <c r="B1261" s="31">
        <v>9</v>
      </c>
      <c r="C1261" s="31">
        <v>2</v>
      </c>
      <c r="D1261" s="31">
        <v>1</v>
      </c>
      <c r="E1261" s="31">
        <v>4</v>
      </c>
      <c r="F1261" s="31">
        <v>2</v>
      </c>
      <c r="G1261" s="31" t="str">
        <f t="shared" si="38"/>
        <v>金牛座技能1_1线4号天赋2级</v>
      </c>
      <c r="H1261" s="32">
        <f>INDEX(数值规划!$AH$33:$AK$42,(特技天赋!C1261-1)*2+特技天赋!D1261,特技天赋!E1261)</f>
        <v>77</v>
      </c>
      <c r="I1261" s="32">
        <f>INDEX(数值规划!$N$32:$Y$231,(((C1261-1)*2+(D1261-1))*4+(E1261-1))*5+F1261+1,(INDEX($T$3:$AI$3,B1261)-1)*3+1)</f>
        <v>0</v>
      </c>
      <c r="J1261" s="32">
        <f>INDEX(数值规划!$N$32:$Y$231,(((C1261-1)*2+(D1261-1))*4+(E1261-1))*5+F1261+1,(INDEX($T$3:$AI$3,B1261)-1)*3+2)</f>
        <v>80</v>
      </c>
      <c r="K1261" s="32">
        <f>INDEX(数值规划!$N$32:$Y$231,(((C1261-1)*2+(D1261-1))*4+(E1261-1))*5+F1261+1,(INDEX($T$3:$AI$3,B1261)-1)*3+3)</f>
        <v>40</v>
      </c>
      <c r="L1261" s="32">
        <f t="shared" si="39"/>
        <v>7</v>
      </c>
      <c r="M1261" s="32">
        <f>INDEX(数值规划!$AL$33:$AL$42,(特技天赋!C1261-1)*2+特技天赋!D1261)</f>
        <v>3</v>
      </c>
      <c r="N1261" s="31">
        <v>43</v>
      </c>
      <c r="Q1261" s="32">
        <f>IF(特技天赋!F1261&gt;0,INDEX(数值规划!$F$32:$F$63,(特技天赋!E1261-1)*4+特技天赋!F1261),E1261)</f>
        <v>43</v>
      </c>
    </row>
    <row r="1262" spans="1:17" ht="16.5" x14ac:dyDescent="0.2">
      <c r="A1262" s="31">
        <v>1259</v>
      </c>
      <c r="B1262" s="31">
        <v>9</v>
      </c>
      <c r="C1262" s="31">
        <v>2</v>
      </c>
      <c r="D1262" s="31">
        <v>1</v>
      </c>
      <c r="E1262" s="31">
        <v>4</v>
      </c>
      <c r="F1262" s="31">
        <v>3</v>
      </c>
      <c r="G1262" s="31" t="str">
        <f t="shared" si="38"/>
        <v>金牛座技能1_1线4号天赋3级</v>
      </c>
      <c r="H1262" s="32">
        <f>INDEX(数值规划!$AH$33:$AK$42,(特技天赋!C1262-1)*2+特技天赋!D1262,特技天赋!E1262)</f>
        <v>77</v>
      </c>
      <c r="I1262" s="32">
        <f>INDEX(数值规划!$N$32:$Y$231,(((C1262-1)*2+(D1262-1))*4+(E1262-1))*5+F1262+1,(INDEX($T$3:$AI$3,B1262)-1)*3+1)</f>
        <v>0</v>
      </c>
      <c r="J1262" s="32">
        <f>INDEX(数值规划!$N$32:$Y$231,(((C1262-1)*2+(D1262-1))*4+(E1262-1))*5+F1262+1,(INDEX($T$3:$AI$3,B1262)-1)*3+2)</f>
        <v>90</v>
      </c>
      <c r="K1262" s="32">
        <f>INDEX(数值规划!$N$32:$Y$231,(((C1262-1)*2+(D1262-1))*4+(E1262-1))*5+F1262+1,(INDEX($T$3:$AI$3,B1262)-1)*3+3)</f>
        <v>45</v>
      </c>
      <c r="L1262" s="32">
        <f t="shared" si="39"/>
        <v>7</v>
      </c>
      <c r="M1262" s="32">
        <f>INDEX(数值规划!$AL$33:$AL$42,(特技天赋!C1262-1)*2+特技天赋!D1262)</f>
        <v>3</v>
      </c>
      <c r="N1262" s="31">
        <v>58</v>
      </c>
      <c r="Q1262" s="32">
        <f>IF(特技天赋!F1262&gt;0,INDEX(数值规划!$F$32:$F$63,(特技天赋!E1262-1)*4+特技天赋!F1262),E1262)</f>
        <v>58</v>
      </c>
    </row>
    <row r="1263" spans="1:17" ht="16.5" x14ac:dyDescent="0.2">
      <c r="A1263" s="31">
        <v>1260</v>
      </c>
      <c r="B1263" s="31">
        <v>9</v>
      </c>
      <c r="C1263" s="31">
        <v>2</v>
      </c>
      <c r="D1263" s="31">
        <v>1</v>
      </c>
      <c r="E1263" s="31">
        <v>4</v>
      </c>
      <c r="F1263" s="31">
        <v>4</v>
      </c>
      <c r="G1263" s="31" t="str">
        <f t="shared" si="38"/>
        <v>金牛座技能1_1线4号天赋4级</v>
      </c>
      <c r="H1263" s="32">
        <f>INDEX(数值规划!$AH$33:$AK$42,(特技天赋!C1263-1)*2+特技天赋!D1263,特技天赋!E1263)</f>
        <v>77</v>
      </c>
      <c r="I1263" s="32">
        <f>INDEX(数值规划!$N$32:$Y$231,(((C1263-1)*2+(D1263-1))*4+(E1263-1))*5+F1263+1,(INDEX($T$3:$AI$3,B1263)-1)*3+1)</f>
        <v>0</v>
      </c>
      <c r="J1263" s="32">
        <f>INDEX(数值规划!$N$32:$Y$231,(((C1263-1)*2+(D1263-1))*4+(E1263-1))*5+F1263+1,(INDEX($T$3:$AI$3,B1263)-1)*3+2)</f>
        <v>100</v>
      </c>
      <c r="K1263" s="32">
        <f>INDEX(数值规划!$N$32:$Y$231,(((C1263-1)*2+(D1263-1))*4+(E1263-1))*5+F1263+1,(INDEX($T$3:$AI$3,B1263)-1)*3+3)</f>
        <v>50</v>
      </c>
      <c r="L1263" s="32">
        <f t="shared" si="39"/>
        <v>7</v>
      </c>
      <c r="M1263" s="32">
        <f>INDEX(数值规划!$AL$33:$AL$42,(特技天赋!C1263-1)*2+特技天赋!D1263)</f>
        <v>3</v>
      </c>
      <c r="N1263" s="31">
        <v>87</v>
      </c>
      <c r="Q1263" s="32">
        <f>IF(特技天赋!F1263&gt;0,INDEX(数值规划!$F$32:$F$63,(特技天赋!E1263-1)*4+特技天赋!F1263),E1263)</f>
        <v>87</v>
      </c>
    </row>
    <row r="1264" spans="1:17" ht="16.5" x14ac:dyDescent="0.2">
      <c r="A1264" s="31">
        <v>1261</v>
      </c>
      <c r="B1264" s="31">
        <v>9</v>
      </c>
      <c r="C1264" s="31">
        <v>2</v>
      </c>
      <c r="D1264" s="31">
        <v>2</v>
      </c>
      <c r="E1264" s="31">
        <v>1</v>
      </c>
      <c r="F1264" s="31">
        <v>0</v>
      </c>
      <c r="G1264" s="31" t="str">
        <f t="shared" si="38"/>
        <v>金牛座技能1_2线1号天赋解锁</v>
      </c>
      <c r="H1264" s="32">
        <f>INDEX(数值规划!$AH$33:$AK$42,(特技天赋!C1264-1)*2+特技天赋!D1264,特技天赋!E1264)</f>
        <v>27</v>
      </c>
      <c r="I1264" s="32">
        <f>INDEX(数值规划!$N$32:$Y$231,(((C1264-1)*2+(D1264-1))*4+(E1264-1))*5+F1264+1,(INDEX($T$3:$AI$3,B1264)-1)*3+1)</f>
        <v>10</v>
      </c>
      <c r="J1264" s="32">
        <f>INDEX(数值规划!$N$32:$Y$231,(((C1264-1)*2+(D1264-1))*4+(E1264-1))*5+F1264+1,(INDEX($T$3:$AI$3,B1264)-1)*3+2)</f>
        <v>20</v>
      </c>
      <c r="K1264" s="32">
        <f>INDEX(数值规划!$N$32:$Y$231,(((C1264-1)*2+(D1264-1))*4+(E1264-1))*5+F1264+1,(INDEX($T$3:$AI$3,B1264)-1)*3+3)</f>
        <v>0</v>
      </c>
      <c r="L1264" s="32">
        <f t="shared" si="39"/>
        <v>2</v>
      </c>
      <c r="M1264" s="32">
        <f>INDEX(数值规划!$AL$33:$AL$42,(特技天赋!C1264-1)*2+特技天赋!D1264)</f>
        <v>4</v>
      </c>
      <c r="N1264" s="31">
        <v>1</v>
      </c>
      <c r="Q1264" s="32">
        <f>IF(特技天赋!F1264&gt;0,INDEX(数值规划!$F$32:$F$63,(特技天赋!E1264-1)*4+特技天赋!F1264),E1264)</f>
        <v>1</v>
      </c>
    </row>
    <row r="1265" spans="1:17" ht="16.5" x14ac:dyDescent="0.2">
      <c r="A1265" s="31">
        <v>1262</v>
      </c>
      <c r="B1265" s="31">
        <v>9</v>
      </c>
      <c r="C1265" s="31">
        <v>2</v>
      </c>
      <c r="D1265" s="31">
        <v>2</v>
      </c>
      <c r="E1265" s="31">
        <v>1</v>
      </c>
      <c r="F1265" s="31">
        <v>1</v>
      </c>
      <c r="G1265" s="31" t="str">
        <f t="shared" si="38"/>
        <v>金牛座技能1_2线1号天赋1级</v>
      </c>
      <c r="H1265" s="32">
        <f>INDEX(数值规划!$AH$33:$AK$42,(特技天赋!C1265-1)*2+特技天赋!D1265,特技天赋!E1265)</f>
        <v>27</v>
      </c>
      <c r="I1265" s="32">
        <f>INDEX(数值规划!$N$32:$Y$231,(((C1265-1)*2+(D1265-1))*4+(E1265-1))*5+F1265+1,(INDEX($T$3:$AI$3,B1265)-1)*3+1)</f>
        <v>15</v>
      </c>
      <c r="J1265" s="32">
        <f>INDEX(数值规划!$N$32:$Y$231,(((C1265-1)*2+(D1265-1))*4+(E1265-1))*5+F1265+1,(INDEX($T$3:$AI$3,B1265)-1)*3+2)</f>
        <v>30</v>
      </c>
      <c r="K1265" s="32">
        <f>INDEX(数值规划!$N$32:$Y$231,(((C1265-1)*2+(D1265-1))*4+(E1265-1))*5+F1265+1,(INDEX($T$3:$AI$3,B1265)-1)*3+3)</f>
        <v>0</v>
      </c>
      <c r="L1265" s="32">
        <f t="shared" si="39"/>
        <v>2</v>
      </c>
      <c r="M1265" s="32">
        <f>INDEX(数值规划!$AL$33:$AL$42,(特技天赋!C1265-1)*2+特技天赋!D1265)</f>
        <v>4</v>
      </c>
      <c r="N1265" s="31">
        <v>19</v>
      </c>
      <c r="Q1265" s="32">
        <f>IF(特技天赋!F1265&gt;0,INDEX(数值规划!$F$32:$F$63,(特技天赋!E1265-1)*4+特技天赋!F1265),E1265)</f>
        <v>19</v>
      </c>
    </row>
    <row r="1266" spans="1:17" ht="16.5" x14ac:dyDescent="0.2">
      <c r="A1266" s="31">
        <v>1263</v>
      </c>
      <c r="B1266" s="31">
        <v>9</v>
      </c>
      <c r="C1266" s="31">
        <v>2</v>
      </c>
      <c r="D1266" s="31">
        <v>2</v>
      </c>
      <c r="E1266" s="31">
        <v>1</v>
      </c>
      <c r="F1266" s="31">
        <v>2</v>
      </c>
      <c r="G1266" s="31" t="str">
        <f t="shared" si="38"/>
        <v>金牛座技能1_2线1号天赋2级</v>
      </c>
      <c r="H1266" s="32">
        <f>INDEX(数值规划!$AH$33:$AK$42,(特技天赋!C1266-1)*2+特技天赋!D1266,特技天赋!E1266)</f>
        <v>27</v>
      </c>
      <c r="I1266" s="32">
        <f>INDEX(数值规划!$N$32:$Y$231,(((C1266-1)*2+(D1266-1))*4+(E1266-1))*5+F1266+1,(INDEX($T$3:$AI$3,B1266)-1)*3+1)</f>
        <v>20</v>
      </c>
      <c r="J1266" s="32">
        <f>INDEX(数值规划!$N$32:$Y$231,(((C1266-1)*2+(D1266-1))*4+(E1266-1))*5+F1266+1,(INDEX($T$3:$AI$3,B1266)-1)*3+2)</f>
        <v>40</v>
      </c>
      <c r="K1266" s="32">
        <f>INDEX(数值规划!$N$32:$Y$231,(((C1266-1)*2+(D1266-1))*4+(E1266-1))*5+F1266+1,(INDEX($T$3:$AI$3,B1266)-1)*3+3)</f>
        <v>0</v>
      </c>
      <c r="L1266" s="32">
        <f t="shared" si="39"/>
        <v>2</v>
      </c>
      <c r="M1266" s="32">
        <f>INDEX(数值规划!$AL$33:$AL$42,(特技天赋!C1266-1)*2+特技天赋!D1266)</f>
        <v>4</v>
      </c>
      <c r="N1266" s="31">
        <v>29</v>
      </c>
      <c r="Q1266" s="32">
        <f>IF(特技天赋!F1266&gt;0,INDEX(数值规划!$F$32:$F$63,(特技天赋!E1266-1)*4+特技天赋!F1266),E1266)</f>
        <v>29</v>
      </c>
    </row>
    <row r="1267" spans="1:17" ht="16.5" x14ac:dyDescent="0.2">
      <c r="A1267" s="31">
        <v>1264</v>
      </c>
      <c r="B1267" s="31">
        <v>9</v>
      </c>
      <c r="C1267" s="31">
        <v>2</v>
      </c>
      <c r="D1267" s="31">
        <v>2</v>
      </c>
      <c r="E1267" s="31">
        <v>1</v>
      </c>
      <c r="F1267" s="31">
        <v>3</v>
      </c>
      <c r="G1267" s="31" t="str">
        <f t="shared" si="38"/>
        <v>金牛座技能1_2线1号天赋3级</v>
      </c>
      <c r="H1267" s="32">
        <f>INDEX(数值规划!$AH$33:$AK$42,(特技天赋!C1267-1)*2+特技天赋!D1267,特技天赋!E1267)</f>
        <v>27</v>
      </c>
      <c r="I1267" s="32">
        <f>INDEX(数值规划!$N$32:$Y$231,(((C1267-1)*2+(D1267-1))*4+(E1267-1))*5+F1267+1,(INDEX($T$3:$AI$3,B1267)-1)*3+1)</f>
        <v>25</v>
      </c>
      <c r="J1267" s="32">
        <f>INDEX(数值规划!$N$32:$Y$231,(((C1267-1)*2+(D1267-1))*4+(E1267-1))*5+F1267+1,(INDEX($T$3:$AI$3,B1267)-1)*3+2)</f>
        <v>50</v>
      </c>
      <c r="K1267" s="32">
        <f>INDEX(数值规划!$N$32:$Y$231,(((C1267-1)*2+(D1267-1))*4+(E1267-1))*5+F1267+1,(INDEX($T$3:$AI$3,B1267)-1)*3+3)</f>
        <v>0</v>
      </c>
      <c r="L1267" s="32">
        <f t="shared" si="39"/>
        <v>2</v>
      </c>
      <c r="M1267" s="32">
        <f>INDEX(数值规划!$AL$33:$AL$42,(特技天赋!C1267-1)*2+特技天赋!D1267)</f>
        <v>4</v>
      </c>
      <c r="N1267" s="31">
        <v>38</v>
      </c>
      <c r="Q1267" s="32">
        <f>IF(特技天赋!F1267&gt;0,INDEX(数值规划!$F$32:$F$63,(特技天赋!E1267-1)*4+特技天赋!F1267),E1267)</f>
        <v>38</v>
      </c>
    </row>
    <row r="1268" spans="1:17" ht="16.5" x14ac:dyDescent="0.2">
      <c r="A1268" s="31">
        <v>1265</v>
      </c>
      <c r="B1268" s="31">
        <v>9</v>
      </c>
      <c r="C1268" s="31">
        <v>2</v>
      </c>
      <c r="D1268" s="31">
        <v>2</v>
      </c>
      <c r="E1268" s="31">
        <v>1</v>
      </c>
      <c r="F1268" s="31">
        <v>4</v>
      </c>
      <c r="G1268" s="31" t="str">
        <f t="shared" si="38"/>
        <v>金牛座技能1_2线1号天赋4级</v>
      </c>
      <c r="H1268" s="32">
        <f>INDEX(数值规划!$AH$33:$AK$42,(特技天赋!C1268-1)*2+特技天赋!D1268,特技天赋!E1268)</f>
        <v>27</v>
      </c>
      <c r="I1268" s="32">
        <f>INDEX(数值规划!$N$32:$Y$231,(((C1268-1)*2+(D1268-1))*4+(E1268-1))*5+F1268+1,(INDEX($T$3:$AI$3,B1268)-1)*3+1)</f>
        <v>30</v>
      </c>
      <c r="J1268" s="32">
        <f>INDEX(数值规划!$N$32:$Y$231,(((C1268-1)*2+(D1268-1))*4+(E1268-1))*5+F1268+1,(INDEX($T$3:$AI$3,B1268)-1)*3+2)</f>
        <v>60</v>
      </c>
      <c r="K1268" s="32">
        <f>INDEX(数值规划!$N$32:$Y$231,(((C1268-1)*2+(D1268-1))*4+(E1268-1))*5+F1268+1,(INDEX($T$3:$AI$3,B1268)-1)*3+3)</f>
        <v>0</v>
      </c>
      <c r="L1268" s="32">
        <f t="shared" si="39"/>
        <v>2</v>
      </c>
      <c r="M1268" s="32">
        <f>INDEX(数值规划!$AL$33:$AL$42,(特技天赋!C1268-1)*2+特技天赋!D1268)</f>
        <v>4</v>
      </c>
      <c r="N1268" s="31">
        <v>58</v>
      </c>
      <c r="Q1268" s="32">
        <f>IF(特技天赋!F1268&gt;0,INDEX(数值规划!$F$32:$F$63,(特技天赋!E1268-1)*4+特技天赋!F1268),E1268)</f>
        <v>58</v>
      </c>
    </row>
    <row r="1269" spans="1:17" ht="16.5" x14ac:dyDescent="0.2">
      <c r="A1269" s="31">
        <v>1266</v>
      </c>
      <c r="B1269" s="31">
        <v>9</v>
      </c>
      <c r="C1269" s="31">
        <v>2</v>
      </c>
      <c r="D1269" s="31">
        <v>2</v>
      </c>
      <c r="E1269" s="31">
        <v>2</v>
      </c>
      <c r="F1269" s="31">
        <v>0</v>
      </c>
      <c r="G1269" s="31" t="str">
        <f t="shared" si="38"/>
        <v>金牛座技能1_2线2号天赋解锁</v>
      </c>
      <c r="H1269" s="32">
        <f>INDEX(数值规划!$AH$33:$AK$42,(特技天赋!C1269-1)*2+特技天赋!D1269,特技天赋!E1269)</f>
        <v>47</v>
      </c>
      <c r="I1269" s="32">
        <f>INDEX(数值规划!$N$32:$Y$231,(((C1269-1)*2+(D1269-1))*4+(E1269-1))*5+F1269+1,(INDEX($T$3:$AI$3,B1269)-1)*3+1)</f>
        <v>15</v>
      </c>
      <c r="J1269" s="32">
        <f>INDEX(数值规划!$N$32:$Y$231,(((C1269-1)*2+(D1269-1))*4+(E1269-1))*5+F1269+1,(INDEX($T$3:$AI$3,B1269)-1)*3+2)</f>
        <v>30</v>
      </c>
      <c r="K1269" s="32">
        <f>INDEX(数值规划!$N$32:$Y$231,(((C1269-1)*2+(D1269-1))*4+(E1269-1))*5+F1269+1,(INDEX($T$3:$AI$3,B1269)-1)*3+3)</f>
        <v>0</v>
      </c>
      <c r="L1269" s="32">
        <f t="shared" si="39"/>
        <v>4</v>
      </c>
      <c r="M1269" s="32">
        <f>INDEX(数值规划!$AL$33:$AL$42,(特技天赋!C1269-1)*2+特技天赋!D1269)</f>
        <v>4</v>
      </c>
      <c r="N1269" s="31">
        <v>2</v>
      </c>
      <c r="Q1269" s="32">
        <f>IF(特技天赋!F1269&gt;0,INDEX(数值规划!$F$32:$F$63,(特技天赋!E1269-1)*4+特技天赋!F1269),E1269)</f>
        <v>2</v>
      </c>
    </row>
    <row r="1270" spans="1:17" ht="16.5" x14ac:dyDescent="0.2">
      <c r="A1270" s="31">
        <v>1267</v>
      </c>
      <c r="B1270" s="31">
        <v>9</v>
      </c>
      <c r="C1270" s="31">
        <v>2</v>
      </c>
      <c r="D1270" s="31">
        <v>2</v>
      </c>
      <c r="E1270" s="31">
        <v>2</v>
      </c>
      <c r="F1270" s="31">
        <v>1</v>
      </c>
      <c r="G1270" s="31" t="str">
        <f t="shared" si="38"/>
        <v>金牛座技能1_2线2号天赋1级</v>
      </c>
      <c r="H1270" s="32">
        <f>INDEX(数值规划!$AH$33:$AK$42,(特技天赋!C1270-1)*2+特技天赋!D1270,特技天赋!E1270)</f>
        <v>47</v>
      </c>
      <c r="I1270" s="32">
        <f>INDEX(数值规划!$N$32:$Y$231,(((C1270-1)*2+(D1270-1))*4+(E1270-1))*5+F1270+1,(INDEX($T$3:$AI$3,B1270)-1)*3+1)</f>
        <v>20</v>
      </c>
      <c r="J1270" s="32">
        <f>INDEX(数值规划!$N$32:$Y$231,(((C1270-1)*2+(D1270-1))*4+(E1270-1))*5+F1270+1,(INDEX($T$3:$AI$3,B1270)-1)*3+2)</f>
        <v>40</v>
      </c>
      <c r="K1270" s="32">
        <f>INDEX(数值规划!$N$32:$Y$231,(((C1270-1)*2+(D1270-1))*4+(E1270-1))*5+F1270+1,(INDEX($T$3:$AI$3,B1270)-1)*3+3)</f>
        <v>0</v>
      </c>
      <c r="L1270" s="32">
        <f t="shared" si="39"/>
        <v>4</v>
      </c>
      <c r="M1270" s="32">
        <f>INDEX(数值规划!$AL$33:$AL$42,(特技天赋!C1270-1)*2+特技天赋!D1270)</f>
        <v>4</v>
      </c>
      <c r="N1270" s="31">
        <v>24</v>
      </c>
      <c r="Q1270" s="32">
        <f>IF(特技天赋!F1270&gt;0,INDEX(数值规划!$F$32:$F$63,(特技天赋!E1270-1)*4+特技天赋!F1270),E1270)</f>
        <v>24</v>
      </c>
    </row>
    <row r="1271" spans="1:17" ht="16.5" x14ac:dyDescent="0.2">
      <c r="A1271" s="31">
        <v>1268</v>
      </c>
      <c r="B1271" s="31">
        <v>9</v>
      </c>
      <c r="C1271" s="31">
        <v>2</v>
      </c>
      <c r="D1271" s="31">
        <v>2</v>
      </c>
      <c r="E1271" s="31">
        <v>2</v>
      </c>
      <c r="F1271" s="31">
        <v>2</v>
      </c>
      <c r="G1271" s="31" t="str">
        <f t="shared" si="38"/>
        <v>金牛座技能1_2线2号天赋2级</v>
      </c>
      <c r="H1271" s="32">
        <f>INDEX(数值规划!$AH$33:$AK$42,(特技天赋!C1271-1)*2+特技天赋!D1271,特技天赋!E1271)</f>
        <v>47</v>
      </c>
      <c r="I1271" s="32">
        <f>INDEX(数值规划!$N$32:$Y$231,(((C1271-1)*2+(D1271-1))*4+(E1271-1))*5+F1271+1,(INDEX($T$3:$AI$3,B1271)-1)*3+1)</f>
        <v>25</v>
      </c>
      <c r="J1271" s="32">
        <f>INDEX(数值规划!$N$32:$Y$231,(((C1271-1)*2+(D1271-1))*4+(E1271-1))*5+F1271+1,(INDEX($T$3:$AI$3,B1271)-1)*3+2)</f>
        <v>50</v>
      </c>
      <c r="K1271" s="32">
        <f>INDEX(数值规划!$N$32:$Y$231,(((C1271-1)*2+(D1271-1))*4+(E1271-1))*5+F1271+1,(INDEX($T$3:$AI$3,B1271)-1)*3+3)</f>
        <v>0</v>
      </c>
      <c r="L1271" s="32">
        <f t="shared" si="39"/>
        <v>4</v>
      </c>
      <c r="M1271" s="32">
        <f>INDEX(数值规划!$AL$33:$AL$42,(特技天赋!C1271-1)*2+特技天赋!D1271)</f>
        <v>4</v>
      </c>
      <c r="N1271" s="31">
        <v>36</v>
      </c>
      <c r="Q1271" s="32">
        <f>IF(特技天赋!F1271&gt;0,INDEX(数值规划!$F$32:$F$63,(特技天赋!E1271-1)*4+特技天赋!F1271),E1271)</f>
        <v>36</v>
      </c>
    </row>
    <row r="1272" spans="1:17" ht="16.5" x14ac:dyDescent="0.2">
      <c r="A1272" s="31">
        <v>1269</v>
      </c>
      <c r="B1272" s="31">
        <v>9</v>
      </c>
      <c r="C1272" s="31">
        <v>2</v>
      </c>
      <c r="D1272" s="31">
        <v>2</v>
      </c>
      <c r="E1272" s="31">
        <v>2</v>
      </c>
      <c r="F1272" s="31">
        <v>3</v>
      </c>
      <c r="G1272" s="31" t="str">
        <f t="shared" si="38"/>
        <v>金牛座技能1_2线2号天赋3级</v>
      </c>
      <c r="H1272" s="32">
        <f>INDEX(数值规划!$AH$33:$AK$42,(特技天赋!C1272-1)*2+特技天赋!D1272,特技天赋!E1272)</f>
        <v>47</v>
      </c>
      <c r="I1272" s="32">
        <f>INDEX(数值规划!$N$32:$Y$231,(((C1272-1)*2+(D1272-1))*4+(E1272-1))*5+F1272+1,(INDEX($T$3:$AI$3,B1272)-1)*3+1)</f>
        <v>30</v>
      </c>
      <c r="J1272" s="32">
        <f>INDEX(数值规划!$N$32:$Y$231,(((C1272-1)*2+(D1272-1))*4+(E1272-1))*5+F1272+1,(INDEX($T$3:$AI$3,B1272)-1)*3+2)</f>
        <v>60</v>
      </c>
      <c r="K1272" s="32">
        <f>INDEX(数值规划!$N$32:$Y$231,(((C1272-1)*2+(D1272-1))*4+(E1272-1))*5+F1272+1,(INDEX($T$3:$AI$3,B1272)-1)*3+3)</f>
        <v>0</v>
      </c>
      <c r="L1272" s="32">
        <f t="shared" si="39"/>
        <v>4</v>
      </c>
      <c r="M1272" s="32">
        <f>INDEX(数值规划!$AL$33:$AL$42,(特技天赋!C1272-1)*2+特技天赋!D1272)</f>
        <v>4</v>
      </c>
      <c r="N1272" s="31">
        <v>48</v>
      </c>
      <c r="Q1272" s="32">
        <f>IF(特技天赋!F1272&gt;0,INDEX(数值规划!$F$32:$F$63,(特技天赋!E1272-1)*4+特技天赋!F1272),E1272)</f>
        <v>48</v>
      </c>
    </row>
    <row r="1273" spans="1:17" ht="16.5" x14ac:dyDescent="0.2">
      <c r="A1273" s="31">
        <v>1270</v>
      </c>
      <c r="B1273" s="31">
        <v>9</v>
      </c>
      <c r="C1273" s="31">
        <v>2</v>
      </c>
      <c r="D1273" s="31">
        <v>2</v>
      </c>
      <c r="E1273" s="31">
        <v>2</v>
      </c>
      <c r="F1273" s="31">
        <v>4</v>
      </c>
      <c r="G1273" s="31" t="str">
        <f t="shared" si="38"/>
        <v>金牛座技能1_2线2号天赋4级</v>
      </c>
      <c r="H1273" s="32">
        <f>INDEX(数值规划!$AH$33:$AK$42,(特技天赋!C1273-1)*2+特技天赋!D1273,特技天赋!E1273)</f>
        <v>47</v>
      </c>
      <c r="I1273" s="32">
        <f>INDEX(数值规划!$N$32:$Y$231,(((C1273-1)*2+(D1273-1))*4+(E1273-1))*5+F1273+1,(INDEX($T$3:$AI$3,B1273)-1)*3+1)</f>
        <v>35</v>
      </c>
      <c r="J1273" s="32">
        <f>INDEX(数值规划!$N$32:$Y$231,(((C1273-1)*2+(D1273-1))*4+(E1273-1))*5+F1273+1,(INDEX($T$3:$AI$3,B1273)-1)*3+2)</f>
        <v>70</v>
      </c>
      <c r="K1273" s="32">
        <f>INDEX(数值规划!$N$32:$Y$231,(((C1273-1)*2+(D1273-1))*4+(E1273-1))*5+F1273+1,(INDEX($T$3:$AI$3,B1273)-1)*3+3)</f>
        <v>0</v>
      </c>
      <c r="L1273" s="32">
        <f t="shared" si="39"/>
        <v>4</v>
      </c>
      <c r="M1273" s="32">
        <f>INDEX(数值规划!$AL$33:$AL$42,(特技天赋!C1273-1)*2+特技天赋!D1273)</f>
        <v>4</v>
      </c>
      <c r="N1273" s="31">
        <v>72</v>
      </c>
      <c r="Q1273" s="32">
        <f>IF(特技天赋!F1273&gt;0,INDEX(数值规划!$F$32:$F$63,(特技天赋!E1273-1)*4+特技天赋!F1273),E1273)</f>
        <v>72</v>
      </c>
    </row>
    <row r="1274" spans="1:17" ht="16.5" x14ac:dyDescent="0.2">
      <c r="A1274" s="31">
        <v>1271</v>
      </c>
      <c r="B1274" s="31">
        <v>9</v>
      </c>
      <c r="C1274" s="31">
        <v>2</v>
      </c>
      <c r="D1274" s="31">
        <v>2</v>
      </c>
      <c r="E1274" s="31">
        <v>3</v>
      </c>
      <c r="F1274" s="31">
        <v>0</v>
      </c>
      <c r="G1274" s="31" t="str">
        <f t="shared" si="38"/>
        <v>金牛座技能1_2线3号天赋解锁</v>
      </c>
      <c r="H1274" s="32">
        <f>INDEX(数值规划!$AH$33:$AK$42,(特技天赋!C1274-1)*2+特技天赋!D1274,特技天赋!E1274)</f>
        <v>67</v>
      </c>
      <c r="I1274" s="32">
        <f>INDEX(数值规划!$N$32:$Y$231,(((C1274-1)*2+(D1274-1))*4+(E1274-1))*5+F1274+1,(INDEX($T$3:$AI$3,B1274)-1)*3+1)</f>
        <v>23</v>
      </c>
      <c r="J1274" s="32">
        <f>INDEX(数值规划!$N$32:$Y$231,(((C1274-1)*2+(D1274-1))*4+(E1274-1))*5+F1274+1,(INDEX($T$3:$AI$3,B1274)-1)*3+2)</f>
        <v>45</v>
      </c>
      <c r="K1274" s="32">
        <f>INDEX(数值规划!$N$32:$Y$231,(((C1274-1)*2+(D1274-1))*4+(E1274-1))*5+F1274+1,(INDEX($T$3:$AI$3,B1274)-1)*3+3)</f>
        <v>0</v>
      </c>
      <c r="L1274" s="32">
        <f t="shared" si="39"/>
        <v>6</v>
      </c>
      <c r="M1274" s="32">
        <f>INDEX(数值规划!$AL$33:$AL$42,(特技天赋!C1274-1)*2+特技天赋!D1274)</f>
        <v>4</v>
      </c>
      <c r="N1274" s="31">
        <v>3</v>
      </c>
      <c r="Q1274" s="32">
        <f>IF(特技天赋!F1274&gt;0,INDEX(数值规划!$F$32:$F$63,(特技天赋!E1274-1)*4+特技天赋!F1274),E1274)</f>
        <v>3</v>
      </c>
    </row>
    <row r="1275" spans="1:17" ht="16.5" x14ac:dyDescent="0.2">
      <c r="A1275" s="31">
        <v>1272</v>
      </c>
      <c r="B1275" s="31">
        <v>9</v>
      </c>
      <c r="C1275" s="31">
        <v>2</v>
      </c>
      <c r="D1275" s="31">
        <v>2</v>
      </c>
      <c r="E1275" s="31">
        <v>3</v>
      </c>
      <c r="F1275" s="31">
        <v>1</v>
      </c>
      <c r="G1275" s="31" t="str">
        <f t="shared" si="38"/>
        <v>金牛座技能1_2线3号天赋1级</v>
      </c>
      <c r="H1275" s="32">
        <f>INDEX(数值规划!$AH$33:$AK$42,(特技天赋!C1275-1)*2+特技天赋!D1275,特技天赋!E1275)</f>
        <v>67</v>
      </c>
      <c r="I1275" s="32">
        <f>INDEX(数值规划!$N$32:$Y$231,(((C1275-1)*2+(D1275-1))*4+(E1275-1))*5+F1275+1,(INDEX($T$3:$AI$3,B1275)-1)*3+1)</f>
        <v>28</v>
      </c>
      <c r="J1275" s="32">
        <f>INDEX(数值规划!$N$32:$Y$231,(((C1275-1)*2+(D1275-1))*4+(E1275-1))*5+F1275+1,(INDEX($T$3:$AI$3,B1275)-1)*3+2)</f>
        <v>55</v>
      </c>
      <c r="K1275" s="32">
        <f>INDEX(数值规划!$N$32:$Y$231,(((C1275-1)*2+(D1275-1))*4+(E1275-1))*5+F1275+1,(INDEX($T$3:$AI$3,B1275)-1)*3+3)</f>
        <v>0</v>
      </c>
      <c r="L1275" s="32">
        <f t="shared" si="39"/>
        <v>6</v>
      </c>
      <c r="M1275" s="32">
        <f>INDEX(数值规划!$AL$33:$AL$42,(特技天赋!C1275-1)*2+特技天赋!D1275)</f>
        <v>4</v>
      </c>
      <c r="N1275" s="31">
        <v>29</v>
      </c>
      <c r="Q1275" s="32">
        <f>IF(特技天赋!F1275&gt;0,INDEX(数值规划!$F$32:$F$63,(特技天赋!E1275-1)*4+特技天赋!F1275),E1275)</f>
        <v>29</v>
      </c>
    </row>
    <row r="1276" spans="1:17" ht="16.5" x14ac:dyDescent="0.2">
      <c r="A1276" s="31">
        <v>1273</v>
      </c>
      <c r="B1276" s="31">
        <v>9</v>
      </c>
      <c r="C1276" s="31">
        <v>2</v>
      </c>
      <c r="D1276" s="31">
        <v>2</v>
      </c>
      <c r="E1276" s="31">
        <v>3</v>
      </c>
      <c r="F1276" s="31">
        <v>2</v>
      </c>
      <c r="G1276" s="31" t="str">
        <f t="shared" si="38"/>
        <v>金牛座技能1_2线3号天赋2级</v>
      </c>
      <c r="H1276" s="32">
        <f>INDEX(数值规划!$AH$33:$AK$42,(特技天赋!C1276-1)*2+特技天赋!D1276,特技天赋!E1276)</f>
        <v>67</v>
      </c>
      <c r="I1276" s="32">
        <f>INDEX(数值规划!$N$32:$Y$231,(((C1276-1)*2+(D1276-1))*4+(E1276-1))*5+F1276+1,(INDEX($T$3:$AI$3,B1276)-1)*3+1)</f>
        <v>33</v>
      </c>
      <c r="J1276" s="32">
        <f>INDEX(数值规划!$N$32:$Y$231,(((C1276-1)*2+(D1276-1))*4+(E1276-1))*5+F1276+1,(INDEX($T$3:$AI$3,B1276)-1)*3+2)</f>
        <v>65</v>
      </c>
      <c r="K1276" s="32">
        <f>INDEX(数值规划!$N$32:$Y$231,(((C1276-1)*2+(D1276-1))*4+(E1276-1))*5+F1276+1,(INDEX($T$3:$AI$3,B1276)-1)*3+3)</f>
        <v>0</v>
      </c>
      <c r="L1276" s="32">
        <f t="shared" si="39"/>
        <v>6</v>
      </c>
      <c r="M1276" s="32">
        <f>INDEX(数值规划!$AL$33:$AL$42,(特技天赋!C1276-1)*2+特技天赋!D1276)</f>
        <v>4</v>
      </c>
      <c r="N1276" s="31">
        <v>43</v>
      </c>
      <c r="Q1276" s="32">
        <f>IF(特技天赋!F1276&gt;0,INDEX(数值规划!$F$32:$F$63,(特技天赋!E1276-1)*4+特技天赋!F1276),E1276)</f>
        <v>43</v>
      </c>
    </row>
    <row r="1277" spans="1:17" ht="16.5" x14ac:dyDescent="0.2">
      <c r="A1277" s="31">
        <v>1274</v>
      </c>
      <c r="B1277" s="31">
        <v>9</v>
      </c>
      <c r="C1277" s="31">
        <v>2</v>
      </c>
      <c r="D1277" s="31">
        <v>2</v>
      </c>
      <c r="E1277" s="31">
        <v>3</v>
      </c>
      <c r="F1277" s="31">
        <v>3</v>
      </c>
      <c r="G1277" s="31" t="str">
        <f t="shared" si="38"/>
        <v>金牛座技能1_2线3号天赋3级</v>
      </c>
      <c r="H1277" s="32">
        <f>INDEX(数值规划!$AH$33:$AK$42,(特技天赋!C1277-1)*2+特技天赋!D1277,特技天赋!E1277)</f>
        <v>67</v>
      </c>
      <c r="I1277" s="32">
        <f>INDEX(数值规划!$N$32:$Y$231,(((C1277-1)*2+(D1277-1))*4+(E1277-1))*5+F1277+1,(INDEX($T$3:$AI$3,B1277)-1)*3+1)</f>
        <v>38</v>
      </c>
      <c r="J1277" s="32">
        <f>INDEX(数值规划!$N$32:$Y$231,(((C1277-1)*2+(D1277-1))*4+(E1277-1))*5+F1277+1,(INDEX($T$3:$AI$3,B1277)-1)*3+2)</f>
        <v>75</v>
      </c>
      <c r="K1277" s="32">
        <f>INDEX(数值规划!$N$32:$Y$231,(((C1277-1)*2+(D1277-1))*4+(E1277-1))*5+F1277+1,(INDEX($T$3:$AI$3,B1277)-1)*3+3)</f>
        <v>0</v>
      </c>
      <c r="L1277" s="32">
        <f t="shared" si="39"/>
        <v>6</v>
      </c>
      <c r="M1277" s="32">
        <f>INDEX(数值规划!$AL$33:$AL$42,(特技天赋!C1277-1)*2+特技天赋!D1277)</f>
        <v>4</v>
      </c>
      <c r="N1277" s="31">
        <v>58</v>
      </c>
      <c r="Q1277" s="32">
        <f>IF(特技天赋!F1277&gt;0,INDEX(数值规划!$F$32:$F$63,(特技天赋!E1277-1)*4+特技天赋!F1277),E1277)</f>
        <v>58</v>
      </c>
    </row>
    <row r="1278" spans="1:17" ht="16.5" x14ac:dyDescent="0.2">
      <c r="A1278" s="31">
        <v>1275</v>
      </c>
      <c r="B1278" s="31">
        <v>9</v>
      </c>
      <c r="C1278" s="31">
        <v>2</v>
      </c>
      <c r="D1278" s="31">
        <v>2</v>
      </c>
      <c r="E1278" s="31">
        <v>3</v>
      </c>
      <c r="F1278" s="31">
        <v>4</v>
      </c>
      <c r="G1278" s="31" t="str">
        <f t="shared" si="38"/>
        <v>金牛座技能1_2线3号天赋4级</v>
      </c>
      <c r="H1278" s="32">
        <f>INDEX(数值规划!$AH$33:$AK$42,(特技天赋!C1278-1)*2+特技天赋!D1278,特技天赋!E1278)</f>
        <v>67</v>
      </c>
      <c r="I1278" s="32">
        <f>INDEX(数值规划!$N$32:$Y$231,(((C1278-1)*2+(D1278-1))*4+(E1278-1))*5+F1278+1,(INDEX($T$3:$AI$3,B1278)-1)*3+1)</f>
        <v>43</v>
      </c>
      <c r="J1278" s="32">
        <f>INDEX(数值规划!$N$32:$Y$231,(((C1278-1)*2+(D1278-1))*4+(E1278-1))*5+F1278+1,(INDEX($T$3:$AI$3,B1278)-1)*3+2)</f>
        <v>85</v>
      </c>
      <c r="K1278" s="32">
        <f>INDEX(数值规划!$N$32:$Y$231,(((C1278-1)*2+(D1278-1))*4+(E1278-1))*5+F1278+1,(INDEX($T$3:$AI$3,B1278)-1)*3+3)</f>
        <v>0</v>
      </c>
      <c r="L1278" s="32">
        <f t="shared" si="39"/>
        <v>6</v>
      </c>
      <c r="M1278" s="32">
        <f>INDEX(数值规划!$AL$33:$AL$42,(特技天赋!C1278-1)*2+特技天赋!D1278)</f>
        <v>4</v>
      </c>
      <c r="N1278" s="31">
        <v>87</v>
      </c>
      <c r="Q1278" s="32">
        <f>IF(特技天赋!F1278&gt;0,INDEX(数值规划!$F$32:$F$63,(特技天赋!E1278-1)*4+特技天赋!F1278),E1278)</f>
        <v>87</v>
      </c>
    </row>
    <row r="1279" spans="1:17" ht="16.5" x14ac:dyDescent="0.2">
      <c r="A1279" s="31">
        <v>1276</v>
      </c>
      <c r="B1279" s="31">
        <v>9</v>
      </c>
      <c r="C1279" s="31">
        <v>2</v>
      </c>
      <c r="D1279" s="31">
        <v>2</v>
      </c>
      <c r="E1279" s="31">
        <v>4</v>
      </c>
      <c r="F1279" s="31">
        <v>0</v>
      </c>
      <c r="G1279" s="31" t="str">
        <f t="shared" si="38"/>
        <v>金牛座技能1_2线4号天赋解锁</v>
      </c>
      <c r="H1279" s="32">
        <f>INDEX(数值规划!$AH$33:$AK$42,(特技天赋!C1279-1)*2+特技天赋!D1279,特技天赋!E1279)</f>
        <v>87</v>
      </c>
      <c r="I1279" s="32">
        <f>INDEX(数值规划!$N$32:$Y$231,(((C1279-1)*2+(D1279-1))*4+(E1279-1))*5+F1279+1,(INDEX($T$3:$AI$3,B1279)-1)*3+1)</f>
        <v>30</v>
      </c>
      <c r="J1279" s="32">
        <f>INDEX(数值规划!$N$32:$Y$231,(((C1279-1)*2+(D1279-1))*4+(E1279-1))*5+F1279+1,(INDEX($T$3:$AI$3,B1279)-1)*3+2)</f>
        <v>60</v>
      </c>
      <c r="K1279" s="32">
        <f>INDEX(数值规划!$N$32:$Y$231,(((C1279-1)*2+(D1279-1))*4+(E1279-1))*5+F1279+1,(INDEX($T$3:$AI$3,B1279)-1)*3+3)</f>
        <v>0</v>
      </c>
      <c r="L1279" s="32">
        <f t="shared" si="39"/>
        <v>8</v>
      </c>
      <c r="M1279" s="32">
        <f>INDEX(数值规划!$AL$33:$AL$42,(特技天赋!C1279-1)*2+特技天赋!D1279)</f>
        <v>4</v>
      </c>
      <c r="N1279" s="31">
        <v>4</v>
      </c>
      <c r="Q1279" s="32">
        <f>IF(特技天赋!F1279&gt;0,INDEX(数值规划!$F$32:$F$63,(特技天赋!E1279-1)*4+特技天赋!F1279),E1279)</f>
        <v>4</v>
      </c>
    </row>
    <row r="1280" spans="1:17" ht="16.5" x14ac:dyDescent="0.2">
      <c r="A1280" s="31">
        <v>1277</v>
      </c>
      <c r="B1280" s="31">
        <v>9</v>
      </c>
      <c r="C1280" s="31">
        <v>2</v>
      </c>
      <c r="D1280" s="31">
        <v>2</v>
      </c>
      <c r="E1280" s="31">
        <v>4</v>
      </c>
      <c r="F1280" s="31">
        <v>1</v>
      </c>
      <c r="G1280" s="31" t="str">
        <f t="shared" si="38"/>
        <v>金牛座技能1_2线4号天赋1级</v>
      </c>
      <c r="H1280" s="32">
        <f>INDEX(数值规划!$AH$33:$AK$42,(特技天赋!C1280-1)*2+特技天赋!D1280,特技天赋!E1280)</f>
        <v>87</v>
      </c>
      <c r="I1280" s="32">
        <f>INDEX(数值规划!$N$32:$Y$231,(((C1280-1)*2+(D1280-1))*4+(E1280-1))*5+F1280+1,(INDEX($T$3:$AI$3,B1280)-1)*3+1)</f>
        <v>35</v>
      </c>
      <c r="J1280" s="32">
        <f>INDEX(数值规划!$N$32:$Y$231,(((C1280-1)*2+(D1280-1))*4+(E1280-1))*5+F1280+1,(INDEX($T$3:$AI$3,B1280)-1)*3+2)</f>
        <v>70</v>
      </c>
      <c r="K1280" s="32">
        <f>INDEX(数值规划!$N$32:$Y$231,(((C1280-1)*2+(D1280-1))*4+(E1280-1))*5+F1280+1,(INDEX($T$3:$AI$3,B1280)-1)*3+3)</f>
        <v>0</v>
      </c>
      <c r="L1280" s="32">
        <f t="shared" si="39"/>
        <v>8</v>
      </c>
      <c r="M1280" s="32">
        <f>INDEX(数值规划!$AL$33:$AL$42,(特技天赋!C1280-1)*2+特技天赋!D1280)</f>
        <v>4</v>
      </c>
      <c r="N1280" s="31">
        <v>29</v>
      </c>
      <c r="Q1280" s="32">
        <f>IF(特技天赋!F1280&gt;0,INDEX(数值规划!$F$32:$F$63,(特技天赋!E1280-1)*4+特技天赋!F1280),E1280)</f>
        <v>29</v>
      </c>
    </row>
    <row r="1281" spans="1:17" ht="16.5" x14ac:dyDescent="0.2">
      <c r="A1281" s="31">
        <v>1278</v>
      </c>
      <c r="B1281" s="31">
        <v>9</v>
      </c>
      <c r="C1281" s="31">
        <v>2</v>
      </c>
      <c r="D1281" s="31">
        <v>2</v>
      </c>
      <c r="E1281" s="31">
        <v>4</v>
      </c>
      <c r="F1281" s="31">
        <v>2</v>
      </c>
      <c r="G1281" s="31" t="str">
        <f t="shared" si="38"/>
        <v>金牛座技能1_2线4号天赋2级</v>
      </c>
      <c r="H1281" s="32">
        <f>INDEX(数值规划!$AH$33:$AK$42,(特技天赋!C1281-1)*2+特技天赋!D1281,特技天赋!E1281)</f>
        <v>87</v>
      </c>
      <c r="I1281" s="32">
        <f>INDEX(数值规划!$N$32:$Y$231,(((C1281-1)*2+(D1281-1))*4+(E1281-1))*5+F1281+1,(INDEX($T$3:$AI$3,B1281)-1)*3+1)</f>
        <v>40</v>
      </c>
      <c r="J1281" s="32">
        <f>INDEX(数值规划!$N$32:$Y$231,(((C1281-1)*2+(D1281-1))*4+(E1281-1))*5+F1281+1,(INDEX($T$3:$AI$3,B1281)-1)*3+2)</f>
        <v>80</v>
      </c>
      <c r="K1281" s="32">
        <f>INDEX(数值规划!$N$32:$Y$231,(((C1281-1)*2+(D1281-1))*4+(E1281-1))*5+F1281+1,(INDEX($T$3:$AI$3,B1281)-1)*3+3)</f>
        <v>0</v>
      </c>
      <c r="L1281" s="32">
        <f t="shared" si="39"/>
        <v>8</v>
      </c>
      <c r="M1281" s="32">
        <f>INDEX(数值规划!$AL$33:$AL$42,(特技天赋!C1281-1)*2+特技天赋!D1281)</f>
        <v>4</v>
      </c>
      <c r="N1281" s="31">
        <v>43</v>
      </c>
      <c r="Q1281" s="32">
        <f>IF(特技天赋!F1281&gt;0,INDEX(数值规划!$F$32:$F$63,(特技天赋!E1281-1)*4+特技天赋!F1281),E1281)</f>
        <v>43</v>
      </c>
    </row>
    <row r="1282" spans="1:17" ht="16.5" x14ac:dyDescent="0.2">
      <c r="A1282" s="31">
        <v>1279</v>
      </c>
      <c r="B1282" s="31">
        <v>9</v>
      </c>
      <c r="C1282" s="31">
        <v>2</v>
      </c>
      <c r="D1282" s="31">
        <v>2</v>
      </c>
      <c r="E1282" s="31">
        <v>4</v>
      </c>
      <c r="F1282" s="31">
        <v>3</v>
      </c>
      <c r="G1282" s="31" t="str">
        <f t="shared" si="38"/>
        <v>金牛座技能1_2线4号天赋3级</v>
      </c>
      <c r="H1282" s="32">
        <f>INDEX(数值规划!$AH$33:$AK$42,(特技天赋!C1282-1)*2+特技天赋!D1282,特技天赋!E1282)</f>
        <v>87</v>
      </c>
      <c r="I1282" s="32">
        <f>INDEX(数值规划!$N$32:$Y$231,(((C1282-1)*2+(D1282-1))*4+(E1282-1))*5+F1282+1,(INDEX($T$3:$AI$3,B1282)-1)*3+1)</f>
        <v>45</v>
      </c>
      <c r="J1282" s="32">
        <f>INDEX(数值规划!$N$32:$Y$231,(((C1282-1)*2+(D1282-1))*4+(E1282-1))*5+F1282+1,(INDEX($T$3:$AI$3,B1282)-1)*3+2)</f>
        <v>90</v>
      </c>
      <c r="K1282" s="32">
        <f>INDEX(数值规划!$N$32:$Y$231,(((C1282-1)*2+(D1282-1))*4+(E1282-1))*5+F1282+1,(INDEX($T$3:$AI$3,B1282)-1)*3+3)</f>
        <v>0</v>
      </c>
      <c r="L1282" s="32">
        <f t="shared" si="39"/>
        <v>8</v>
      </c>
      <c r="M1282" s="32">
        <f>INDEX(数值规划!$AL$33:$AL$42,(特技天赋!C1282-1)*2+特技天赋!D1282)</f>
        <v>4</v>
      </c>
      <c r="N1282" s="31">
        <v>58</v>
      </c>
      <c r="Q1282" s="32">
        <f>IF(特技天赋!F1282&gt;0,INDEX(数值规划!$F$32:$F$63,(特技天赋!E1282-1)*4+特技天赋!F1282),E1282)</f>
        <v>58</v>
      </c>
    </row>
    <row r="1283" spans="1:17" ht="16.5" x14ac:dyDescent="0.2">
      <c r="A1283" s="31">
        <v>1280</v>
      </c>
      <c r="B1283" s="31">
        <v>9</v>
      </c>
      <c r="C1283" s="31">
        <v>2</v>
      </c>
      <c r="D1283" s="31">
        <v>2</v>
      </c>
      <c r="E1283" s="31">
        <v>4</v>
      </c>
      <c r="F1283" s="31">
        <v>4</v>
      </c>
      <c r="G1283" s="31" t="str">
        <f t="shared" si="38"/>
        <v>金牛座技能1_2线4号天赋4级</v>
      </c>
      <c r="H1283" s="32">
        <f>INDEX(数值规划!$AH$33:$AK$42,(特技天赋!C1283-1)*2+特技天赋!D1283,特技天赋!E1283)</f>
        <v>87</v>
      </c>
      <c r="I1283" s="32">
        <f>INDEX(数值规划!$N$32:$Y$231,(((C1283-1)*2+(D1283-1))*4+(E1283-1))*5+F1283+1,(INDEX($T$3:$AI$3,B1283)-1)*3+1)</f>
        <v>50</v>
      </c>
      <c r="J1283" s="32">
        <f>INDEX(数值规划!$N$32:$Y$231,(((C1283-1)*2+(D1283-1))*4+(E1283-1))*5+F1283+1,(INDEX($T$3:$AI$3,B1283)-1)*3+2)</f>
        <v>100</v>
      </c>
      <c r="K1283" s="32">
        <f>INDEX(数值规划!$N$32:$Y$231,(((C1283-1)*2+(D1283-1))*4+(E1283-1))*5+F1283+1,(INDEX($T$3:$AI$3,B1283)-1)*3+3)</f>
        <v>0</v>
      </c>
      <c r="L1283" s="32">
        <f t="shared" si="39"/>
        <v>8</v>
      </c>
      <c r="M1283" s="32">
        <f>INDEX(数值规划!$AL$33:$AL$42,(特技天赋!C1283-1)*2+特技天赋!D1283)</f>
        <v>4</v>
      </c>
      <c r="N1283" s="31">
        <v>87</v>
      </c>
      <c r="Q1283" s="32">
        <f>IF(特技天赋!F1283&gt;0,INDEX(数值规划!$F$32:$F$63,(特技天赋!E1283-1)*4+特技天赋!F1283),E1283)</f>
        <v>87</v>
      </c>
    </row>
    <row r="1284" spans="1:17" ht="16.5" x14ac:dyDescent="0.2">
      <c r="A1284" s="31">
        <v>1281</v>
      </c>
      <c r="B1284" s="31">
        <v>9</v>
      </c>
      <c r="C1284" s="31">
        <v>3</v>
      </c>
      <c r="D1284" s="31">
        <v>1</v>
      </c>
      <c r="E1284" s="31">
        <v>1</v>
      </c>
      <c r="F1284" s="31">
        <v>0</v>
      </c>
      <c r="G1284" s="31" t="str">
        <f t="shared" si="38"/>
        <v>金牛座技能2_1线1号天赋解锁</v>
      </c>
      <c r="H1284" s="32">
        <f>INDEX(数值规划!$AH$33:$AK$42,(特技天赋!C1284-1)*2+特技天赋!D1284,特技天赋!E1284)</f>
        <v>19</v>
      </c>
      <c r="I1284" s="32">
        <f>INDEX(数值规划!$N$32:$Y$231,(((C1284-1)*2+(D1284-1))*4+(E1284-1))*5+F1284+1,(INDEX($T$3:$AI$3,B1284)-1)*3+1)</f>
        <v>4</v>
      </c>
      <c r="J1284" s="32">
        <f>INDEX(数值规划!$N$32:$Y$231,(((C1284-1)*2+(D1284-1))*4+(E1284-1))*5+F1284+1,(INDEX($T$3:$AI$3,B1284)-1)*3+2)</f>
        <v>10</v>
      </c>
      <c r="K1284" s="32">
        <f>INDEX(数值规划!$N$32:$Y$231,(((C1284-1)*2+(D1284-1))*4+(E1284-1))*5+F1284+1,(INDEX($T$3:$AI$3,B1284)-1)*3+3)</f>
        <v>16</v>
      </c>
      <c r="L1284" s="32">
        <f t="shared" si="39"/>
        <v>1</v>
      </c>
      <c r="M1284" s="32">
        <f>INDEX(数值规划!$AL$33:$AL$42,(特技天赋!C1284-1)*2+特技天赋!D1284)</f>
        <v>4</v>
      </c>
      <c r="N1284" s="31">
        <v>1</v>
      </c>
      <c r="Q1284" s="32">
        <f>IF(特技天赋!F1284&gt;0,INDEX(数值规划!$F$32:$F$63,(特技天赋!E1284-1)*4+特技天赋!F1284),E1284)</f>
        <v>1</v>
      </c>
    </row>
    <row r="1285" spans="1:17" ht="16.5" x14ac:dyDescent="0.2">
      <c r="A1285" s="31">
        <v>1282</v>
      </c>
      <c r="B1285" s="31">
        <v>9</v>
      </c>
      <c r="C1285" s="31">
        <v>3</v>
      </c>
      <c r="D1285" s="31">
        <v>1</v>
      </c>
      <c r="E1285" s="31">
        <v>1</v>
      </c>
      <c r="F1285" s="31">
        <v>1</v>
      </c>
      <c r="G1285" s="31" t="str">
        <f t="shared" ref="G1285:G1348" si="40">INDEX($T$4:$AI$4,B1285)&amp;INDEX($T$5:$X$5,C1285)&amp;"_"&amp;D1285&amp;"线"&amp;E1285&amp;"号天赋"&amp;IF(F1285&gt;0,F1285&amp;"级","解锁")</f>
        <v>金牛座技能2_1线1号天赋1级</v>
      </c>
      <c r="H1285" s="32">
        <f>INDEX(数值规划!$AH$33:$AK$42,(特技天赋!C1285-1)*2+特技天赋!D1285,特技天赋!E1285)</f>
        <v>19</v>
      </c>
      <c r="I1285" s="32">
        <f>INDEX(数值规划!$N$32:$Y$231,(((C1285-1)*2+(D1285-1))*4+(E1285-1))*5+F1285+1,(INDEX($T$3:$AI$3,B1285)-1)*3+1)</f>
        <v>6</v>
      </c>
      <c r="J1285" s="32">
        <f>INDEX(数值规划!$N$32:$Y$231,(((C1285-1)*2+(D1285-1))*4+(E1285-1))*5+F1285+1,(INDEX($T$3:$AI$3,B1285)-1)*3+2)</f>
        <v>15</v>
      </c>
      <c r="K1285" s="32">
        <f>INDEX(数值规划!$N$32:$Y$231,(((C1285-1)*2+(D1285-1))*4+(E1285-1))*5+F1285+1,(INDEX($T$3:$AI$3,B1285)-1)*3+3)</f>
        <v>24</v>
      </c>
      <c r="L1285" s="32">
        <f t="shared" ref="L1285:L1348" si="41">(E1285-1)*2+D1285</f>
        <v>1</v>
      </c>
      <c r="M1285" s="32">
        <f>INDEX(数值规划!$AL$33:$AL$42,(特技天赋!C1285-1)*2+特技天赋!D1285)</f>
        <v>4</v>
      </c>
      <c r="N1285" s="31">
        <v>19</v>
      </c>
      <c r="Q1285" s="32">
        <f>IF(特技天赋!F1285&gt;0,INDEX(数值规划!$F$32:$F$63,(特技天赋!E1285-1)*4+特技天赋!F1285),E1285)</f>
        <v>19</v>
      </c>
    </row>
    <row r="1286" spans="1:17" ht="16.5" x14ac:dyDescent="0.2">
      <c r="A1286" s="31">
        <v>1283</v>
      </c>
      <c r="B1286" s="31">
        <v>9</v>
      </c>
      <c r="C1286" s="31">
        <v>3</v>
      </c>
      <c r="D1286" s="31">
        <v>1</v>
      </c>
      <c r="E1286" s="31">
        <v>1</v>
      </c>
      <c r="F1286" s="31">
        <v>2</v>
      </c>
      <c r="G1286" s="31" t="str">
        <f t="shared" si="40"/>
        <v>金牛座技能2_1线1号天赋2级</v>
      </c>
      <c r="H1286" s="32">
        <f>INDEX(数值规划!$AH$33:$AK$42,(特技天赋!C1286-1)*2+特技天赋!D1286,特技天赋!E1286)</f>
        <v>19</v>
      </c>
      <c r="I1286" s="32">
        <f>INDEX(数值规划!$N$32:$Y$231,(((C1286-1)*2+(D1286-1))*4+(E1286-1))*5+F1286+1,(INDEX($T$3:$AI$3,B1286)-1)*3+1)</f>
        <v>8</v>
      </c>
      <c r="J1286" s="32">
        <f>INDEX(数值规划!$N$32:$Y$231,(((C1286-1)*2+(D1286-1))*4+(E1286-1))*5+F1286+1,(INDEX($T$3:$AI$3,B1286)-1)*3+2)</f>
        <v>20</v>
      </c>
      <c r="K1286" s="32">
        <f>INDEX(数值规划!$N$32:$Y$231,(((C1286-1)*2+(D1286-1))*4+(E1286-1))*5+F1286+1,(INDEX($T$3:$AI$3,B1286)-1)*3+3)</f>
        <v>32</v>
      </c>
      <c r="L1286" s="32">
        <f t="shared" si="41"/>
        <v>1</v>
      </c>
      <c r="M1286" s="32">
        <f>INDEX(数值规划!$AL$33:$AL$42,(特技天赋!C1286-1)*2+特技天赋!D1286)</f>
        <v>4</v>
      </c>
      <c r="N1286" s="31">
        <v>29</v>
      </c>
      <c r="Q1286" s="32">
        <f>IF(特技天赋!F1286&gt;0,INDEX(数值规划!$F$32:$F$63,(特技天赋!E1286-1)*4+特技天赋!F1286),E1286)</f>
        <v>29</v>
      </c>
    </row>
    <row r="1287" spans="1:17" ht="16.5" x14ac:dyDescent="0.2">
      <c r="A1287" s="31">
        <v>1284</v>
      </c>
      <c r="B1287" s="31">
        <v>9</v>
      </c>
      <c r="C1287" s="31">
        <v>3</v>
      </c>
      <c r="D1287" s="31">
        <v>1</v>
      </c>
      <c r="E1287" s="31">
        <v>1</v>
      </c>
      <c r="F1287" s="31">
        <v>3</v>
      </c>
      <c r="G1287" s="31" t="str">
        <f t="shared" si="40"/>
        <v>金牛座技能2_1线1号天赋3级</v>
      </c>
      <c r="H1287" s="32">
        <f>INDEX(数值规划!$AH$33:$AK$42,(特技天赋!C1287-1)*2+特技天赋!D1287,特技天赋!E1287)</f>
        <v>19</v>
      </c>
      <c r="I1287" s="32">
        <f>INDEX(数值规划!$N$32:$Y$231,(((C1287-1)*2+(D1287-1))*4+(E1287-1))*5+F1287+1,(INDEX($T$3:$AI$3,B1287)-1)*3+1)</f>
        <v>10</v>
      </c>
      <c r="J1287" s="32">
        <f>INDEX(数值规划!$N$32:$Y$231,(((C1287-1)*2+(D1287-1))*4+(E1287-1))*5+F1287+1,(INDEX($T$3:$AI$3,B1287)-1)*3+2)</f>
        <v>25</v>
      </c>
      <c r="K1287" s="32">
        <f>INDEX(数值规划!$N$32:$Y$231,(((C1287-1)*2+(D1287-1))*4+(E1287-1))*5+F1287+1,(INDEX($T$3:$AI$3,B1287)-1)*3+3)</f>
        <v>40</v>
      </c>
      <c r="L1287" s="32">
        <f t="shared" si="41"/>
        <v>1</v>
      </c>
      <c r="M1287" s="32">
        <f>INDEX(数值规划!$AL$33:$AL$42,(特技天赋!C1287-1)*2+特技天赋!D1287)</f>
        <v>4</v>
      </c>
      <c r="N1287" s="31">
        <v>38</v>
      </c>
      <c r="Q1287" s="32">
        <f>IF(特技天赋!F1287&gt;0,INDEX(数值规划!$F$32:$F$63,(特技天赋!E1287-1)*4+特技天赋!F1287),E1287)</f>
        <v>38</v>
      </c>
    </row>
    <row r="1288" spans="1:17" ht="16.5" x14ac:dyDescent="0.2">
      <c r="A1288" s="31">
        <v>1285</v>
      </c>
      <c r="B1288" s="31">
        <v>9</v>
      </c>
      <c r="C1288" s="31">
        <v>3</v>
      </c>
      <c r="D1288" s="31">
        <v>1</v>
      </c>
      <c r="E1288" s="31">
        <v>1</v>
      </c>
      <c r="F1288" s="31">
        <v>4</v>
      </c>
      <c r="G1288" s="31" t="str">
        <f t="shared" si="40"/>
        <v>金牛座技能2_1线1号天赋4级</v>
      </c>
      <c r="H1288" s="32">
        <f>INDEX(数值规划!$AH$33:$AK$42,(特技天赋!C1288-1)*2+特技天赋!D1288,特技天赋!E1288)</f>
        <v>19</v>
      </c>
      <c r="I1288" s="32">
        <f>INDEX(数值规划!$N$32:$Y$231,(((C1288-1)*2+(D1288-1))*4+(E1288-1))*5+F1288+1,(INDEX($T$3:$AI$3,B1288)-1)*3+1)</f>
        <v>12</v>
      </c>
      <c r="J1288" s="32">
        <f>INDEX(数值规划!$N$32:$Y$231,(((C1288-1)*2+(D1288-1))*4+(E1288-1))*5+F1288+1,(INDEX($T$3:$AI$3,B1288)-1)*3+2)</f>
        <v>30</v>
      </c>
      <c r="K1288" s="32">
        <f>INDEX(数值规划!$N$32:$Y$231,(((C1288-1)*2+(D1288-1))*4+(E1288-1))*5+F1288+1,(INDEX($T$3:$AI$3,B1288)-1)*3+3)</f>
        <v>48</v>
      </c>
      <c r="L1288" s="32">
        <f t="shared" si="41"/>
        <v>1</v>
      </c>
      <c r="M1288" s="32">
        <f>INDEX(数值规划!$AL$33:$AL$42,(特技天赋!C1288-1)*2+特技天赋!D1288)</f>
        <v>4</v>
      </c>
      <c r="N1288" s="31">
        <v>58</v>
      </c>
      <c r="Q1288" s="32">
        <f>IF(特技天赋!F1288&gt;0,INDEX(数值规划!$F$32:$F$63,(特技天赋!E1288-1)*4+特技天赋!F1288),E1288)</f>
        <v>58</v>
      </c>
    </row>
    <row r="1289" spans="1:17" ht="16.5" x14ac:dyDescent="0.2">
      <c r="A1289" s="31">
        <v>1286</v>
      </c>
      <c r="B1289" s="31">
        <v>9</v>
      </c>
      <c r="C1289" s="31">
        <v>3</v>
      </c>
      <c r="D1289" s="31">
        <v>1</v>
      </c>
      <c r="E1289" s="31">
        <v>2</v>
      </c>
      <c r="F1289" s="31">
        <v>0</v>
      </c>
      <c r="G1289" s="31" t="str">
        <f t="shared" si="40"/>
        <v>金牛座技能2_1线2号天赋解锁</v>
      </c>
      <c r="H1289" s="32">
        <f>INDEX(数值规划!$AH$33:$AK$42,(特技天赋!C1289-1)*2+特技天赋!D1289,特技天赋!E1289)</f>
        <v>39</v>
      </c>
      <c r="I1289" s="32">
        <f>INDEX(数值规划!$N$32:$Y$231,(((C1289-1)*2+(D1289-1))*4+(E1289-1))*5+F1289+1,(INDEX($T$3:$AI$3,B1289)-1)*3+1)</f>
        <v>6</v>
      </c>
      <c r="J1289" s="32">
        <f>INDEX(数值规划!$N$32:$Y$231,(((C1289-1)*2+(D1289-1))*4+(E1289-1))*5+F1289+1,(INDEX($T$3:$AI$3,B1289)-1)*3+2)</f>
        <v>15</v>
      </c>
      <c r="K1289" s="32">
        <f>INDEX(数值规划!$N$32:$Y$231,(((C1289-1)*2+(D1289-1))*4+(E1289-1))*5+F1289+1,(INDEX($T$3:$AI$3,B1289)-1)*3+3)</f>
        <v>24</v>
      </c>
      <c r="L1289" s="32">
        <f t="shared" si="41"/>
        <v>3</v>
      </c>
      <c r="M1289" s="32">
        <f>INDEX(数值规划!$AL$33:$AL$42,(特技天赋!C1289-1)*2+特技天赋!D1289)</f>
        <v>4</v>
      </c>
      <c r="N1289" s="31">
        <v>2</v>
      </c>
      <c r="Q1289" s="32">
        <f>IF(特技天赋!F1289&gt;0,INDEX(数值规划!$F$32:$F$63,(特技天赋!E1289-1)*4+特技天赋!F1289),E1289)</f>
        <v>2</v>
      </c>
    </row>
    <row r="1290" spans="1:17" ht="16.5" x14ac:dyDescent="0.2">
      <c r="A1290" s="31">
        <v>1287</v>
      </c>
      <c r="B1290" s="31">
        <v>9</v>
      </c>
      <c r="C1290" s="31">
        <v>3</v>
      </c>
      <c r="D1290" s="31">
        <v>1</v>
      </c>
      <c r="E1290" s="31">
        <v>2</v>
      </c>
      <c r="F1290" s="31">
        <v>1</v>
      </c>
      <c r="G1290" s="31" t="str">
        <f t="shared" si="40"/>
        <v>金牛座技能2_1线2号天赋1级</v>
      </c>
      <c r="H1290" s="32">
        <f>INDEX(数值规划!$AH$33:$AK$42,(特技天赋!C1290-1)*2+特技天赋!D1290,特技天赋!E1290)</f>
        <v>39</v>
      </c>
      <c r="I1290" s="32">
        <f>INDEX(数值规划!$N$32:$Y$231,(((C1290-1)*2+(D1290-1))*4+(E1290-1))*5+F1290+1,(INDEX($T$3:$AI$3,B1290)-1)*3+1)</f>
        <v>8</v>
      </c>
      <c r="J1290" s="32">
        <f>INDEX(数值规划!$N$32:$Y$231,(((C1290-1)*2+(D1290-1))*4+(E1290-1))*5+F1290+1,(INDEX($T$3:$AI$3,B1290)-1)*3+2)</f>
        <v>20</v>
      </c>
      <c r="K1290" s="32">
        <f>INDEX(数值规划!$N$32:$Y$231,(((C1290-1)*2+(D1290-1))*4+(E1290-1))*5+F1290+1,(INDEX($T$3:$AI$3,B1290)-1)*3+3)</f>
        <v>32</v>
      </c>
      <c r="L1290" s="32">
        <f t="shared" si="41"/>
        <v>3</v>
      </c>
      <c r="M1290" s="32">
        <f>INDEX(数值规划!$AL$33:$AL$42,(特技天赋!C1290-1)*2+特技天赋!D1290)</f>
        <v>4</v>
      </c>
      <c r="N1290" s="31">
        <v>24</v>
      </c>
      <c r="Q1290" s="32">
        <f>IF(特技天赋!F1290&gt;0,INDEX(数值规划!$F$32:$F$63,(特技天赋!E1290-1)*4+特技天赋!F1290),E1290)</f>
        <v>24</v>
      </c>
    </row>
    <row r="1291" spans="1:17" ht="16.5" x14ac:dyDescent="0.2">
      <c r="A1291" s="31">
        <v>1288</v>
      </c>
      <c r="B1291" s="31">
        <v>9</v>
      </c>
      <c r="C1291" s="31">
        <v>3</v>
      </c>
      <c r="D1291" s="31">
        <v>1</v>
      </c>
      <c r="E1291" s="31">
        <v>2</v>
      </c>
      <c r="F1291" s="31">
        <v>2</v>
      </c>
      <c r="G1291" s="31" t="str">
        <f t="shared" si="40"/>
        <v>金牛座技能2_1线2号天赋2级</v>
      </c>
      <c r="H1291" s="32">
        <f>INDEX(数值规划!$AH$33:$AK$42,(特技天赋!C1291-1)*2+特技天赋!D1291,特技天赋!E1291)</f>
        <v>39</v>
      </c>
      <c r="I1291" s="32">
        <f>INDEX(数值规划!$N$32:$Y$231,(((C1291-1)*2+(D1291-1))*4+(E1291-1))*5+F1291+1,(INDEX($T$3:$AI$3,B1291)-1)*3+1)</f>
        <v>10</v>
      </c>
      <c r="J1291" s="32">
        <f>INDEX(数值规划!$N$32:$Y$231,(((C1291-1)*2+(D1291-1))*4+(E1291-1))*5+F1291+1,(INDEX($T$3:$AI$3,B1291)-1)*3+2)</f>
        <v>25</v>
      </c>
      <c r="K1291" s="32">
        <f>INDEX(数值规划!$N$32:$Y$231,(((C1291-1)*2+(D1291-1))*4+(E1291-1))*5+F1291+1,(INDEX($T$3:$AI$3,B1291)-1)*3+3)</f>
        <v>40</v>
      </c>
      <c r="L1291" s="32">
        <f t="shared" si="41"/>
        <v>3</v>
      </c>
      <c r="M1291" s="32">
        <f>INDEX(数值规划!$AL$33:$AL$42,(特技天赋!C1291-1)*2+特技天赋!D1291)</f>
        <v>4</v>
      </c>
      <c r="N1291" s="31">
        <v>36</v>
      </c>
      <c r="Q1291" s="32">
        <f>IF(特技天赋!F1291&gt;0,INDEX(数值规划!$F$32:$F$63,(特技天赋!E1291-1)*4+特技天赋!F1291),E1291)</f>
        <v>36</v>
      </c>
    </row>
    <row r="1292" spans="1:17" ht="16.5" x14ac:dyDescent="0.2">
      <c r="A1292" s="31">
        <v>1289</v>
      </c>
      <c r="B1292" s="31">
        <v>9</v>
      </c>
      <c r="C1292" s="31">
        <v>3</v>
      </c>
      <c r="D1292" s="31">
        <v>1</v>
      </c>
      <c r="E1292" s="31">
        <v>2</v>
      </c>
      <c r="F1292" s="31">
        <v>3</v>
      </c>
      <c r="G1292" s="31" t="str">
        <f t="shared" si="40"/>
        <v>金牛座技能2_1线2号天赋3级</v>
      </c>
      <c r="H1292" s="32">
        <f>INDEX(数值规划!$AH$33:$AK$42,(特技天赋!C1292-1)*2+特技天赋!D1292,特技天赋!E1292)</f>
        <v>39</v>
      </c>
      <c r="I1292" s="32">
        <f>INDEX(数值规划!$N$32:$Y$231,(((C1292-1)*2+(D1292-1))*4+(E1292-1))*5+F1292+1,(INDEX($T$3:$AI$3,B1292)-1)*3+1)</f>
        <v>12</v>
      </c>
      <c r="J1292" s="32">
        <f>INDEX(数值规划!$N$32:$Y$231,(((C1292-1)*2+(D1292-1))*4+(E1292-1))*5+F1292+1,(INDEX($T$3:$AI$3,B1292)-1)*3+2)</f>
        <v>30</v>
      </c>
      <c r="K1292" s="32">
        <f>INDEX(数值规划!$N$32:$Y$231,(((C1292-1)*2+(D1292-1))*4+(E1292-1))*5+F1292+1,(INDEX($T$3:$AI$3,B1292)-1)*3+3)</f>
        <v>48</v>
      </c>
      <c r="L1292" s="32">
        <f t="shared" si="41"/>
        <v>3</v>
      </c>
      <c r="M1292" s="32">
        <f>INDEX(数值规划!$AL$33:$AL$42,(特技天赋!C1292-1)*2+特技天赋!D1292)</f>
        <v>4</v>
      </c>
      <c r="N1292" s="31">
        <v>48</v>
      </c>
      <c r="Q1292" s="32">
        <f>IF(特技天赋!F1292&gt;0,INDEX(数值规划!$F$32:$F$63,(特技天赋!E1292-1)*4+特技天赋!F1292),E1292)</f>
        <v>48</v>
      </c>
    </row>
    <row r="1293" spans="1:17" ht="16.5" x14ac:dyDescent="0.2">
      <c r="A1293" s="31">
        <v>1290</v>
      </c>
      <c r="B1293" s="31">
        <v>9</v>
      </c>
      <c r="C1293" s="31">
        <v>3</v>
      </c>
      <c r="D1293" s="31">
        <v>1</v>
      </c>
      <c r="E1293" s="31">
        <v>2</v>
      </c>
      <c r="F1293" s="31">
        <v>4</v>
      </c>
      <c r="G1293" s="31" t="str">
        <f t="shared" si="40"/>
        <v>金牛座技能2_1线2号天赋4级</v>
      </c>
      <c r="H1293" s="32">
        <f>INDEX(数值规划!$AH$33:$AK$42,(特技天赋!C1293-1)*2+特技天赋!D1293,特技天赋!E1293)</f>
        <v>39</v>
      </c>
      <c r="I1293" s="32">
        <f>INDEX(数值规划!$N$32:$Y$231,(((C1293-1)*2+(D1293-1))*4+(E1293-1))*5+F1293+1,(INDEX($T$3:$AI$3,B1293)-1)*3+1)</f>
        <v>14</v>
      </c>
      <c r="J1293" s="32">
        <f>INDEX(数值规划!$N$32:$Y$231,(((C1293-1)*2+(D1293-1))*4+(E1293-1))*5+F1293+1,(INDEX($T$3:$AI$3,B1293)-1)*3+2)</f>
        <v>35</v>
      </c>
      <c r="K1293" s="32">
        <f>INDEX(数值规划!$N$32:$Y$231,(((C1293-1)*2+(D1293-1))*4+(E1293-1))*5+F1293+1,(INDEX($T$3:$AI$3,B1293)-1)*3+3)</f>
        <v>56</v>
      </c>
      <c r="L1293" s="32">
        <f t="shared" si="41"/>
        <v>3</v>
      </c>
      <c r="M1293" s="32">
        <f>INDEX(数值规划!$AL$33:$AL$42,(特技天赋!C1293-1)*2+特技天赋!D1293)</f>
        <v>4</v>
      </c>
      <c r="N1293" s="31">
        <v>72</v>
      </c>
      <c r="Q1293" s="32">
        <f>IF(特技天赋!F1293&gt;0,INDEX(数值规划!$F$32:$F$63,(特技天赋!E1293-1)*4+特技天赋!F1293),E1293)</f>
        <v>72</v>
      </c>
    </row>
    <row r="1294" spans="1:17" ht="16.5" x14ac:dyDescent="0.2">
      <c r="A1294" s="31">
        <v>1291</v>
      </c>
      <c r="B1294" s="31">
        <v>9</v>
      </c>
      <c r="C1294" s="31">
        <v>3</v>
      </c>
      <c r="D1294" s="31">
        <v>1</v>
      </c>
      <c r="E1294" s="31">
        <v>3</v>
      </c>
      <c r="F1294" s="31">
        <v>0</v>
      </c>
      <c r="G1294" s="31" t="str">
        <f t="shared" si="40"/>
        <v>金牛座技能2_1线3号天赋解锁</v>
      </c>
      <c r="H1294" s="32">
        <f>INDEX(数值规划!$AH$33:$AK$42,(特技天赋!C1294-1)*2+特技天赋!D1294,特技天赋!E1294)</f>
        <v>59</v>
      </c>
      <c r="I1294" s="32">
        <f>INDEX(数值规划!$N$32:$Y$231,(((C1294-1)*2+(D1294-1))*4+(E1294-1))*5+F1294+1,(INDEX($T$3:$AI$3,B1294)-1)*3+1)</f>
        <v>9</v>
      </c>
      <c r="J1294" s="32">
        <f>INDEX(数值规划!$N$32:$Y$231,(((C1294-1)*2+(D1294-1))*4+(E1294-1))*5+F1294+1,(INDEX($T$3:$AI$3,B1294)-1)*3+2)</f>
        <v>23</v>
      </c>
      <c r="K1294" s="32">
        <f>INDEX(数值规划!$N$32:$Y$231,(((C1294-1)*2+(D1294-1))*4+(E1294-1))*5+F1294+1,(INDEX($T$3:$AI$3,B1294)-1)*3+3)</f>
        <v>36</v>
      </c>
      <c r="L1294" s="32">
        <f t="shared" si="41"/>
        <v>5</v>
      </c>
      <c r="M1294" s="32">
        <f>INDEX(数值规划!$AL$33:$AL$42,(特技天赋!C1294-1)*2+特技天赋!D1294)</f>
        <v>4</v>
      </c>
      <c r="N1294" s="31">
        <v>3</v>
      </c>
      <c r="Q1294" s="32">
        <f>IF(特技天赋!F1294&gt;0,INDEX(数值规划!$F$32:$F$63,(特技天赋!E1294-1)*4+特技天赋!F1294),E1294)</f>
        <v>3</v>
      </c>
    </row>
    <row r="1295" spans="1:17" ht="16.5" x14ac:dyDescent="0.2">
      <c r="A1295" s="31">
        <v>1292</v>
      </c>
      <c r="B1295" s="31">
        <v>9</v>
      </c>
      <c r="C1295" s="31">
        <v>3</v>
      </c>
      <c r="D1295" s="31">
        <v>1</v>
      </c>
      <c r="E1295" s="31">
        <v>3</v>
      </c>
      <c r="F1295" s="31">
        <v>1</v>
      </c>
      <c r="G1295" s="31" t="str">
        <f t="shared" si="40"/>
        <v>金牛座技能2_1线3号天赋1级</v>
      </c>
      <c r="H1295" s="32">
        <f>INDEX(数值规划!$AH$33:$AK$42,(特技天赋!C1295-1)*2+特技天赋!D1295,特技天赋!E1295)</f>
        <v>59</v>
      </c>
      <c r="I1295" s="32">
        <f>INDEX(数值规划!$N$32:$Y$231,(((C1295-1)*2+(D1295-1))*4+(E1295-1))*5+F1295+1,(INDEX($T$3:$AI$3,B1295)-1)*3+1)</f>
        <v>11</v>
      </c>
      <c r="J1295" s="32">
        <f>INDEX(数值规划!$N$32:$Y$231,(((C1295-1)*2+(D1295-1))*4+(E1295-1))*5+F1295+1,(INDEX($T$3:$AI$3,B1295)-1)*3+2)</f>
        <v>28</v>
      </c>
      <c r="K1295" s="32">
        <f>INDEX(数值规划!$N$32:$Y$231,(((C1295-1)*2+(D1295-1))*4+(E1295-1))*5+F1295+1,(INDEX($T$3:$AI$3,B1295)-1)*3+3)</f>
        <v>44</v>
      </c>
      <c r="L1295" s="32">
        <f t="shared" si="41"/>
        <v>5</v>
      </c>
      <c r="M1295" s="32">
        <f>INDEX(数值规划!$AL$33:$AL$42,(特技天赋!C1295-1)*2+特技天赋!D1295)</f>
        <v>4</v>
      </c>
      <c r="N1295" s="31">
        <v>29</v>
      </c>
      <c r="Q1295" s="32">
        <f>IF(特技天赋!F1295&gt;0,INDEX(数值规划!$F$32:$F$63,(特技天赋!E1295-1)*4+特技天赋!F1295),E1295)</f>
        <v>29</v>
      </c>
    </row>
    <row r="1296" spans="1:17" ht="16.5" x14ac:dyDescent="0.2">
      <c r="A1296" s="31">
        <v>1293</v>
      </c>
      <c r="B1296" s="31">
        <v>9</v>
      </c>
      <c r="C1296" s="31">
        <v>3</v>
      </c>
      <c r="D1296" s="31">
        <v>1</v>
      </c>
      <c r="E1296" s="31">
        <v>3</v>
      </c>
      <c r="F1296" s="31">
        <v>2</v>
      </c>
      <c r="G1296" s="31" t="str">
        <f t="shared" si="40"/>
        <v>金牛座技能2_1线3号天赋2级</v>
      </c>
      <c r="H1296" s="32">
        <f>INDEX(数值规划!$AH$33:$AK$42,(特技天赋!C1296-1)*2+特技天赋!D1296,特技天赋!E1296)</f>
        <v>59</v>
      </c>
      <c r="I1296" s="32">
        <f>INDEX(数值规划!$N$32:$Y$231,(((C1296-1)*2+(D1296-1))*4+(E1296-1))*5+F1296+1,(INDEX($T$3:$AI$3,B1296)-1)*3+1)</f>
        <v>13</v>
      </c>
      <c r="J1296" s="32">
        <f>INDEX(数值规划!$N$32:$Y$231,(((C1296-1)*2+(D1296-1))*4+(E1296-1))*5+F1296+1,(INDEX($T$3:$AI$3,B1296)-1)*3+2)</f>
        <v>33</v>
      </c>
      <c r="K1296" s="32">
        <f>INDEX(数值规划!$N$32:$Y$231,(((C1296-1)*2+(D1296-1))*4+(E1296-1))*5+F1296+1,(INDEX($T$3:$AI$3,B1296)-1)*3+3)</f>
        <v>52</v>
      </c>
      <c r="L1296" s="32">
        <f t="shared" si="41"/>
        <v>5</v>
      </c>
      <c r="M1296" s="32">
        <f>INDEX(数值规划!$AL$33:$AL$42,(特技天赋!C1296-1)*2+特技天赋!D1296)</f>
        <v>4</v>
      </c>
      <c r="N1296" s="31">
        <v>43</v>
      </c>
      <c r="Q1296" s="32">
        <f>IF(特技天赋!F1296&gt;0,INDEX(数值规划!$F$32:$F$63,(特技天赋!E1296-1)*4+特技天赋!F1296),E1296)</f>
        <v>43</v>
      </c>
    </row>
    <row r="1297" spans="1:17" ht="16.5" x14ac:dyDescent="0.2">
      <c r="A1297" s="31">
        <v>1294</v>
      </c>
      <c r="B1297" s="31">
        <v>9</v>
      </c>
      <c r="C1297" s="31">
        <v>3</v>
      </c>
      <c r="D1297" s="31">
        <v>1</v>
      </c>
      <c r="E1297" s="31">
        <v>3</v>
      </c>
      <c r="F1297" s="31">
        <v>3</v>
      </c>
      <c r="G1297" s="31" t="str">
        <f t="shared" si="40"/>
        <v>金牛座技能2_1线3号天赋3级</v>
      </c>
      <c r="H1297" s="32">
        <f>INDEX(数值规划!$AH$33:$AK$42,(特技天赋!C1297-1)*2+特技天赋!D1297,特技天赋!E1297)</f>
        <v>59</v>
      </c>
      <c r="I1297" s="32">
        <f>INDEX(数值规划!$N$32:$Y$231,(((C1297-1)*2+(D1297-1))*4+(E1297-1))*5+F1297+1,(INDEX($T$3:$AI$3,B1297)-1)*3+1)</f>
        <v>15</v>
      </c>
      <c r="J1297" s="32">
        <f>INDEX(数值规划!$N$32:$Y$231,(((C1297-1)*2+(D1297-1))*4+(E1297-1))*5+F1297+1,(INDEX($T$3:$AI$3,B1297)-1)*3+2)</f>
        <v>38</v>
      </c>
      <c r="K1297" s="32">
        <f>INDEX(数值规划!$N$32:$Y$231,(((C1297-1)*2+(D1297-1))*4+(E1297-1))*5+F1297+1,(INDEX($T$3:$AI$3,B1297)-1)*3+3)</f>
        <v>60</v>
      </c>
      <c r="L1297" s="32">
        <f t="shared" si="41"/>
        <v>5</v>
      </c>
      <c r="M1297" s="32">
        <f>INDEX(数值规划!$AL$33:$AL$42,(特技天赋!C1297-1)*2+特技天赋!D1297)</f>
        <v>4</v>
      </c>
      <c r="N1297" s="31">
        <v>58</v>
      </c>
      <c r="Q1297" s="32">
        <f>IF(特技天赋!F1297&gt;0,INDEX(数值规划!$F$32:$F$63,(特技天赋!E1297-1)*4+特技天赋!F1297),E1297)</f>
        <v>58</v>
      </c>
    </row>
    <row r="1298" spans="1:17" ht="16.5" x14ac:dyDescent="0.2">
      <c r="A1298" s="31">
        <v>1295</v>
      </c>
      <c r="B1298" s="31">
        <v>9</v>
      </c>
      <c r="C1298" s="31">
        <v>3</v>
      </c>
      <c r="D1298" s="31">
        <v>1</v>
      </c>
      <c r="E1298" s="31">
        <v>3</v>
      </c>
      <c r="F1298" s="31">
        <v>4</v>
      </c>
      <c r="G1298" s="31" t="str">
        <f t="shared" si="40"/>
        <v>金牛座技能2_1线3号天赋4级</v>
      </c>
      <c r="H1298" s="32">
        <f>INDEX(数值规划!$AH$33:$AK$42,(特技天赋!C1298-1)*2+特技天赋!D1298,特技天赋!E1298)</f>
        <v>59</v>
      </c>
      <c r="I1298" s="32">
        <f>INDEX(数值规划!$N$32:$Y$231,(((C1298-1)*2+(D1298-1))*4+(E1298-1))*5+F1298+1,(INDEX($T$3:$AI$3,B1298)-1)*3+1)</f>
        <v>17</v>
      </c>
      <c r="J1298" s="32">
        <f>INDEX(数值规划!$N$32:$Y$231,(((C1298-1)*2+(D1298-1))*4+(E1298-1))*5+F1298+1,(INDEX($T$3:$AI$3,B1298)-1)*3+2)</f>
        <v>43</v>
      </c>
      <c r="K1298" s="32">
        <f>INDEX(数值规划!$N$32:$Y$231,(((C1298-1)*2+(D1298-1))*4+(E1298-1))*5+F1298+1,(INDEX($T$3:$AI$3,B1298)-1)*3+3)</f>
        <v>68</v>
      </c>
      <c r="L1298" s="32">
        <f t="shared" si="41"/>
        <v>5</v>
      </c>
      <c r="M1298" s="32">
        <f>INDEX(数值规划!$AL$33:$AL$42,(特技天赋!C1298-1)*2+特技天赋!D1298)</f>
        <v>4</v>
      </c>
      <c r="N1298" s="31">
        <v>87</v>
      </c>
      <c r="Q1298" s="32">
        <f>IF(特技天赋!F1298&gt;0,INDEX(数值规划!$F$32:$F$63,(特技天赋!E1298-1)*4+特技天赋!F1298),E1298)</f>
        <v>87</v>
      </c>
    </row>
    <row r="1299" spans="1:17" ht="16.5" x14ac:dyDescent="0.2">
      <c r="A1299" s="31">
        <v>1296</v>
      </c>
      <c r="B1299" s="31">
        <v>9</v>
      </c>
      <c r="C1299" s="31">
        <v>3</v>
      </c>
      <c r="D1299" s="31">
        <v>1</v>
      </c>
      <c r="E1299" s="31">
        <v>4</v>
      </c>
      <c r="F1299" s="31">
        <v>0</v>
      </c>
      <c r="G1299" s="31" t="str">
        <f t="shared" si="40"/>
        <v>金牛座技能2_1线4号天赋解锁</v>
      </c>
      <c r="H1299" s="32">
        <f>INDEX(数值规划!$AH$33:$AK$42,(特技天赋!C1299-1)*2+特技天赋!D1299,特技天赋!E1299)</f>
        <v>79</v>
      </c>
      <c r="I1299" s="32">
        <f>INDEX(数值规划!$N$32:$Y$231,(((C1299-1)*2+(D1299-1))*4+(E1299-1))*5+F1299+1,(INDEX($T$3:$AI$3,B1299)-1)*3+1)</f>
        <v>12</v>
      </c>
      <c r="J1299" s="32">
        <f>INDEX(数值规划!$N$32:$Y$231,(((C1299-1)*2+(D1299-1))*4+(E1299-1))*5+F1299+1,(INDEX($T$3:$AI$3,B1299)-1)*3+2)</f>
        <v>30</v>
      </c>
      <c r="K1299" s="32">
        <f>INDEX(数值规划!$N$32:$Y$231,(((C1299-1)*2+(D1299-1))*4+(E1299-1))*5+F1299+1,(INDEX($T$3:$AI$3,B1299)-1)*3+3)</f>
        <v>48</v>
      </c>
      <c r="L1299" s="32">
        <f t="shared" si="41"/>
        <v>7</v>
      </c>
      <c r="M1299" s="32">
        <f>INDEX(数值规划!$AL$33:$AL$42,(特技天赋!C1299-1)*2+特技天赋!D1299)</f>
        <v>4</v>
      </c>
      <c r="N1299" s="31">
        <v>4</v>
      </c>
      <c r="Q1299" s="32">
        <f>IF(特技天赋!F1299&gt;0,INDEX(数值规划!$F$32:$F$63,(特技天赋!E1299-1)*4+特技天赋!F1299),E1299)</f>
        <v>4</v>
      </c>
    </row>
    <row r="1300" spans="1:17" ht="16.5" x14ac:dyDescent="0.2">
      <c r="A1300" s="31">
        <v>1297</v>
      </c>
      <c r="B1300" s="31">
        <v>9</v>
      </c>
      <c r="C1300" s="31">
        <v>3</v>
      </c>
      <c r="D1300" s="31">
        <v>1</v>
      </c>
      <c r="E1300" s="31">
        <v>4</v>
      </c>
      <c r="F1300" s="31">
        <v>1</v>
      </c>
      <c r="G1300" s="31" t="str">
        <f t="shared" si="40"/>
        <v>金牛座技能2_1线4号天赋1级</v>
      </c>
      <c r="H1300" s="32">
        <f>INDEX(数值规划!$AH$33:$AK$42,(特技天赋!C1300-1)*2+特技天赋!D1300,特技天赋!E1300)</f>
        <v>79</v>
      </c>
      <c r="I1300" s="32">
        <f>INDEX(数值规划!$N$32:$Y$231,(((C1300-1)*2+(D1300-1))*4+(E1300-1))*5+F1300+1,(INDEX($T$3:$AI$3,B1300)-1)*3+1)</f>
        <v>14</v>
      </c>
      <c r="J1300" s="32">
        <f>INDEX(数值规划!$N$32:$Y$231,(((C1300-1)*2+(D1300-1))*4+(E1300-1))*5+F1300+1,(INDEX($T$3:$AI$3,B1300)-1)*3+2)</f>
        <v>35</v>
      </c>
      <c r="K1300" s="32">
        <f>INDEX(数值规划!$N$32:$Y$231,(((C1300-1)*2+(D1300-1))*4+(E1300-1))*5+F1300+1,(INDEX($T$3:$AI$3,B1300)-1)*3+3)</f>
        <v>56</v>
      </c>
      <c r="L1300" s="32">
        <f t="shared" si="41"/>
        <v>7</v>
      </c>
      <c r="M1300" s="32">
        <f>INDEX(数值规划!$AL$33:$AL$42,(特技天赋!C1300-1)*2+特技天赋!D1300)</f>
        <v>4</v>
      </c>
      <c r="N1300" s="31">
        <v>29</v>
      </c>
      <c r="Q1300" s="32">
        <f>IF(特技天赋!F1300&gt;0,INDEX(数值规划!$F$32:$F$63,(特技天赋!E1300-1)*4+特技天赋!F1300),E1300)</f>
        <v>29</v>
      </c>
    </row>
    <row r="1301" spans="1:17" ht="16.5" x14ac:dyDescent="0.2">
      <c r="A1301" s="31">
        <v>1298</v>
      </c>
      <c r="B1301" s="31">
        <v>9</v>
      </c>
      <c r="C1301" s="31">
        <v>3</v>
      </c>
      <c r="D1301" s="31">
        <v>1</v>
      </c>
      <c r="E1301" s="31">
        <v>4</v>
      </c>
      <c r="F1301" s="31">
        <v>2</v>
      </c>
      <c r="G1301" s="31" t="str">
        <f t="shared" si="40"/>
        <v>金牛座技能2_1线4号天赋2级</v>
      </c>
      <c r="H1301" s="32">
        <f>INDEX(数值规划!$AH$33:$AK$42,(特技天赋!C1301-1)*2+特技天赋!D1301,特技天赋!E1301)</f>
        <v>79</v>
      </c>
      <c r="I1301" s="32">
        <f>INDEX(数值规划!$N$32:$Y$231,(((C1301-1)*2+(D1301-1))*4+(E1301-1))*5+F1301+1,(INDEX($T$3:$AI$3,B1301)-1)*3+1)</f>
        <v>16</v>
      </c>
      <c r="J1301" s="32">
        <f>INDEX(数值规划!$N$32:$Y$231,(((C1301-1)*2+(D1301-1))*4+(E1301-1))*5+F1301+1,(INDEX($T$3:$AI$3,B1301)-1)*3+2)</f>
        <v>40</v>
      </c>
      <c r="K1301" s="32">
        <f>INDEX(数值规划!$N$32:$Y$231,(((C1301-1)*2+(D1301-1))*4+(E1301-1))*5+F1301+1,(INDEX($T$3:$AI$3,B1301)-1)*3+3)</f>
        <v>64</v>
      </c>
      <c r="L1301" s="32">
        <f t="shared" si="41"/>
        <v>7</v>
      </c>
      <c r="M1301" s="32">
        <f>INDEX(数值规划!$AL$33:$AL$42,(特技天赋!C1301-1)*2+特技天赋!D1301)</f>
        <v>4</v>
      </c>
      <c r="N1301" s="31">
        <v>43</v>
      </c>
      <c r="Q1301" s="32">
        <f>IF(特技天赋!F1301&gt;0,INDEX(数值规划!$F$32:$F$63,(特技天赋!E1301-1)*4+特技天赋!F1301),E1301)</f>
        <v>43</v>
      </c>
    </row>
    <row r="1302" spans="1:17" ht="16.5" x14ac:dyDescent="0.2">
      <c r="A1302" s="31">
        <v>1299</v>
      </c>
      <c r="B1302" s="31">
        <v>9</v>
      </c>
      <c r="C1302" s="31">
        <v>3</v>
      </c>
      <c r="D1302" s="31">
        <v>1</v>
      </c>
      <c r="E1302" s="31">
        <v>4</v>
      </c>
      <c r="F1302" s="31">
        <v>3</v>
      </c>
      <c r="G1302" s="31" t="str">
        <f t="shared" si="40"/>
        <v>金牛座技能2_1线4号天赋3级</v>
      </c>
      <c r="H1302" s="32">
        <f>INDEX(数值规划!$AH$33:$AK$42,(特技天赋!C1302-1)*2+特技天赋!D1302,特技天赋!E1302)</f>
        <v>79</v>
      </c>
      <c r="I1302" s="32">
        <f>INDEX(数值规划!$N$32:$Y$231,(((C1302-1)*2+(D1302-1))*4+(E1302-1))*5+F1302+1,(INDEX($T$3:$AI$3,B1302)-1)*3+1)</f>
        <v>18</v>
      </c>
      <c r="J1302" s="32">
        <f>INDEX(数值规划!$N$32:$Y$231,(((C1302-1)*2+(D1302-1))*4+(E1302-1))*5+F1302+1,(INDEX($T$3:$AI$3,B1302)-1)*3+2)</f>
        <v>45</v>
      </c>
      <c r="K1302" s="32">
        <f>INDEX(数值规划!$N$32:$Y$231,(((C1302-1)*2+(D1302-1))*4+(E1302-1))*5+F1302+1,(INDEX($T$3:$AI$3,B1302)-1)*3+3)</f>
        <v>72</v>
      </c>
      <c r="L1302" s="32">
        <f t="shared" si="41"/>
        <v>7</v>
      </c>
      <c r="M1302" s="32">
        <f>INDEX(数值规划!$AL$33:$AL$42,(特技天赋!C1302-1)*2+特技天赋!D1302)</f>
        <v>4</v>
      </c>
      <c r="N1302" s="31">
        <v>58</v>
      </c>
      <c r="Q1302" s="32">
        <f>IF(特技天赋!F1302&gt;0,INDEX(数值规划!$F$32:$F$63,(特技天赋!E1302-1)*4+特技天赋!F1302),E1302)</f>
        <v>58</v>
      </c>
    </row>
    <row r="1303" spans="1:17" ht="16.5" x14ac:dyDescent="0.2">
      <c r="A1303" s="31">
        <v>1300</v>
      </c>
      <c r="B1303" s="31">
        <v>9</v>
      </c>
      <c r="C1303" s="31">
        <v>3</v>
      </c>
      <c r="D1303" s="31">
        <v>1</v>
      </c>
      <c r="E1303" s="31">
        <v>4</v>
      </c>
      <c r="F1303" s="31">
        <v>4</v>
      </c>
      <c r="G1303" s="31" t="str">
        <f t="shared" si="40"/>
        <v>金牛座技能2_1线4号天赋4级</v>
      </c>
      <c r="H1303" s="32">
        <f>INDEX(数值规划!$AH$33:$AK$42,(特技天赋!C1303-1)*2+特技天赋!D1303,特技天赋!E1303)</f>
        <v>79</v>
      </c>
      <c r="I1303" s="32">
        <f>INDEX(数值规划!$N$32:$Y$231,(((C1303-1)*2+(D1303-1))*4+(E1303-1))*5+F1303+1,(INDEX($T$3:$AI$3,B1303)-1)*3+1)</f>
        <v>20</v>
      </c>
      <c r="J1303" s="32">
        <f>INDEX(数值规划!$N$32:$Y$231,(((C1303-1)*2+(D1303-1))*4+(E1303-1))*5+F1303+1,(INDEX($T$3:$AI$3,B1303)-1)*3+2)</f>
        <v>50</v>
      </c>
      <c r="K1303" s="32">
        <f>INDEX(数值规划!$N$32:$Y$231,(((C1303-1)*2+(D1303-1))*4+(E1303-1))*5+F1303+1,(INDEX($T$3:$AI$3,B1303)-1)*3+3)</f>
        <v>80</v>
      </c>
      <c r="L1303" s="32">
        <f t="shared" si="41"/>
        <v>7</v>
      </c>
      <c r="M1303" s="32">
        <f>INDEX(数值规划!$AL$33:$AL$42,(特技天赋!C1303-1)*2+特技天赋!D1303)</f>
        <v>4</v>
      </c>
      <c r="N1303" s="31">
        <v>87</v>
      </c>
      <c r="Q1303" s="32">
        <f>IF(特技天赋!F1303&gt;0,INDEX(数值规划!$F$32:$F$63,(特技天赋!E1303-1)*4+特技天赋!F1303),E1303)</f>
        <v>87</v>
      </c>
    </row>
    <row r="1304" spans="1:17" ht="16.5" x14ac:dyDescent="0.2">
      <c r="A1304" s="31">
        <v>1301</v>
      </c>
      <c r="B1304" s="31">
        <v>9</v>
      </c>
      <c r="C1304" s="31">
        <v>3</v>
      </c>
      <c r="D1304" s="31">
        <v>2</v>
      </c>
      <c r="E1304" s="31">
        <v>1</v>
      </c>
      <c r="F1304" s="31">
        <v>0</v>
      </c>
      <c r="G1304" s="31" t="str">
        <f t="shared" si="40"/>
        <v>金牛座技能2_2线1号天赋解锁</v>
      </c>
      <c r="H1304" s="32">
        <f>INDEX(数值规划!$AH$33:$AK$42,(特技天赋!C1304-1)*2+特技天赋!D1304,特技天赋!E1304)</f>
        <v>29</v>
      </c>
      <c r="I1304" s="32">
        <f>INDEX(数值规划!$N$32:$Y$231,(((C1304-1)*2+(D1304-1))*4+(E1304-1))*5+F1304+1,(INDEX($T$3:$AI$3,B1304)-1)*3+1)</f>
        <v>20</v>
      </c>
      <c r="J1304" s="32">
        <f>INDEX(数值规划!$N$32:$Y$231,(((C1304-1)*2+(D1304-1))*4+(E1304-1))*5+F1304+1,(INDEX($T$3:$AI$3,B1304)-1)*3+2)</f>
        <v>10</v>
      </c>
      <c r="K1304" s="32">
        <f>INDEX(数值规划!$N$32:$Y$231,(((C1304-1)*2+(D1304-1))*4+(E1304-1))*5+F1304+1,(INDEX($T$3:$AI$3,B1304)-1)*3+3)</f>
        <v>0</v>
      </c>
      <c r="L1304" s="32">
        <f t="shared" si="41"/>
        <v>2</v>
      </c>
      <c r="M1304" s="32">
        <f>INDEX(数值规划!$AL$33:$AL$42,(特技天赋!C1304-1)*2+特技天赋!D1304)</f>
        <v>5</v>
      </c>
      <c r="N1304" s="31">
        <v>1</v>
      </c>
      <c r="Q1304" s="32">
        <f>IF(特技天赋!F1304&gt;0,INDEX(数值规划!$F$32:$F$63,(特技天赋!E1304-1)*4+特技天赋!F1304),E1304)</f>
        <v>1</v>
      </c>
    </row>
    <row r="1305" spans="1:17" ht="16.5" x14ac:dyDescent="0.2">
      <c r="A1305" s="31">
        <v>1302</v>
      </c>
      <c r="B1305" s="31">
        <v>9</v>
      </c>
      <c r="C1305" s="31">
        <v>3</v>
      </c>
      <c r="D1305" s="31">
        <v>2</v>
      </c>
      <c r="E1305" s="31">
        <v>1</v>
      </c>
      <c r="F1305" s="31">
        <v>1</v>
      </c>
      <c r="G1305" s="31" t="str">
        <f t="shared" si="40"/>
        <v>金牛座技能2_2线1号天赋1级</v>
      </c>
      <c r="H1305" s="32">
        <f>INDEX(数值规划!$AH$33:$AK$42,(特技天赋!C1305-1)*2+特技天赋!D1305,特技天赋!E1305)</f>
        <v>29</v>
      </c>
      <c r="I1305" s="32">
        <f>INDEX(数值规划!$N$32:$Y$231,(((C1305-1)*2+(D1305-1))*4+(E1305-1))*5+F1305+1,(INDEX($T$3:$AI$3,B1305)-1)*3+1)</f>
        <v>30</v>
      </c>
      <c r="J1305" s="32">
        <f>INDEX(数值规划!$N$32:$Y$231,(((C1305-1)*2+(D1305-1))*4+(E1305-1))*5+F1305+1,(INDEX($T$3:$AI$3,B1305)-1)*3+2)</f>
        <v>15</v>
      </c>
      <c r="K1305" s="32">
        <f>INDEX(数值规划!$N$32:$Y$231,(((C1305-1)*2+(D1305-1))*4+(E1305-1))*5+F1305+1,(INDEX($T$3:$AI$3,B1305)-1)*3+3)</f>
        <v>0</v>
      </c>
      <c r="L1305" s="32">
        <f t="shared" si="41"/>
        <v>2</v>
      </c>
      <c r="M1305" s="32">
        <f>INDEX(数值规划!$AL$33:$AL$42,(特技天赋!C1305-1)*2+特技天赋!D1305)</f>
        <v>5</v>
      </c>
      <c r="N1305" s="31">
        <v>19</v>
      </c>
      <c r="Q1305" s="32">
        <f>IF(特技天赋!F1305&gt;0,INDEX(数值规划!$F$32:$F$63,(特技天赋!E1305-1)*4+特技天赋!F1305),E1305)</f>
        <v>19</v>
      </c>
    </row>
    <row r="1306" spans="1:17" ht="16.5" x14ac:dyDescent="0.2">
      <c r="A1306" s="31">
        <v>1303</v>
      </c>
      <c r="B1306" s="31">
        <v>9</v>
      </c>
      <c r="C1306" s="31">
        <v>3</v>
      </c>
      <c r="D1306" s="31">
        <v>2</v>
      </c>
      <c r="E1306" s="31">
        <v>1</v>
      </c>
      <c r="F1306" s="31">
        <v>2</v>
      </c>
      <c r="G1306" s="31" t="str">
        <f t="shared" si="40"/>
        <v>金牛座技能2_2线1号天赋2级</v>
      </c>
      <c r="H1306" s="32">
        <f>INDEX(数值规划!$AH$33:$AK$42,(特技天赋!C1306-1)*2+特技天赋!D1306,特技天赋!E1306)</f>
        <v>29</v>
      </c>
      <c r="I1306" s="32">
        <f>INDEX(数值规划!$N$32:$Y$231,(((C1306-1)*2+(D1306-1))*4+(E1306-1))*5+F1306+1,(INDEX($T$3:$AI$3,B1306)-1)*3+1)</f>
        <v>40</v>
      </c>
      <c r="J1306" s="32">
        <f>INDEX(数值规划!$N$32:$Y$231,(((C1306-1)*2+(D1306-1))*4+(E1306-1))*5+F1306+1,(INDEX($T$3:$AI$3,B1306)-1)*3+2)</f>
        <v>20</v>
      </c>
      <c r="K1306" s="32">
        <f>INDEX(数值规划!$N$32:$Y$231,(((C1306-1)*2+(D1306-1))*4+(E1306-1))*5+F1306+1,(INDEX($T$3:$AI$3,B1306)-1)*3+3)</f>
        <v>0</v>
      </c>
      <c r="L1306" s="32">
        <f t="shared" si="41"/>
        <v>2</v>
      </c>
      <c r="M1306" s="32">
        <f>INDEX(数值规划!$AL$33:$AL$42,(特技天赋!C1306-1)*2+特技天赋!D1306)</f>
        <v>5</v>
      </c>
      <c r="N1306" s="31">
        <v>29</v>
      </c>
      <c r="Q1306" s="32">
        <f>IF(特技天赋!F1306&gt;0,INDEX(数值规划!$F$32:$F$63,(特技天赋!E1306-1)*4+特技天赋!F1306),E1306)</f>
        <v>29</v>
      </c>
    </row>
    <row r="1307" spans="1:17" ht="16.5" x14ac:dyDescent="0.2">
      <c r="A1307" s="31">
        <v>1304</v>
      </c>
      <c r="B1307" s="31">
        <v>9</v>
      </c>
      <c r="C1307" s="31">
        <v>3</v>
      </c>
      <c r="D1307" s="31">
        <v>2</v>
      </c>
      <c r="E1307" s="31">
        <v>1</v>
      </c>
      <c r="F1307" s="31">
        <v>3</v>
      </c>
      <c r="G1307" s="31" t="str">
        <f t="shared" si="40"/>
        <v>金牛座技能2_2线1号天赋3级</v>
      </c>
      <c r="H1307" s="32">
        <f>INDEX(数值规划!$AH$33:$AK$42,(特技天赋!C1307-1)*2+特技天赋!D1307,特技天赋!E1307)</f>
        <v>29</v>
      </c>
      <c r="I1307" s="32">
        <f>INDEX(数值规划!$N$32:$Y$231,(((C1307-1)*2+(D1307-1))*4+(E1307-1))*5+F1307+1,(INDEX($T$3:$AI$3,B1307)-1)*3+1)</f>
        <v>50</v>
      </c>
      <c r="J1307" s="32">
        <f>INDEX(数值规划!$N$32:$Y$231,(((C1307-1)*2+(D1307-1))*4+(E1307-1))*5+F1307+1,(INDEX($T$3:$AI$3,B1307)-1)*3+2)</f>
        <v>25</v>
      </c>
      <c r="K1307" s="32">
        <f>INDEX(数值规划!$N$32:$Y$231,(((C1307-1)*2+(D1307-1))*4+(E1307-1))*5+F1307+1,(INDEX($T$3:$AI$3,B1307)-1)*3+3)</f>
        <v>0</v>
      </c>
      <c r="L1307" s="32">
        <f t="shared" si="41"/>
        <v>2</v>
      </c>
      <c r="M1307" s="32">
        <f>INDEX(数值规划!$AL$33:$AL$42,(特技天赋!C1307-1)*2+特技天赋!D1307)</f>
        <v>5</v>
      </c>
      <c r="N1307" s="31">
        <v>38</v>
      </c>
      <c r="Q1307" s="32">
        <f>IF(特技天赋!F1307&gt;0,INDEX(数值规划!$F$32:$F$63,(特技天赋!E1307-1)*4+特技天赋!F1307),E1307)</f>
        <v>38</v>
      </c>
    </row>
    <row r="1308" spans="1:17" ht="16.5" x14ac:dyDescent="0.2">
      <c r="A1308" s="31">
        <v>1305</v>
      </c>
      <c r="B1308" s="31">
        <v>9</v>
      </c>
      <c r="C1308" s="31">
        <v>3</v>
      </c>
      <c r="D1308" s="31">
        <v>2</v>
      </c>
      <c r="E1308" s="31">
        <v>1</v>
      </c>
      <c r="F1308" s="31">
        <v>4</v>
      </c>
      <c r="G1308" s="31" t="str">
        <f t="shared" si="40"/>
        <v>金牛座技能2_2线1号天赋4级</v>
      </c>
      <c r="H1308" s="32">
        <f>INDEX(数值规划!$AH$33:$AK$42,(特技天赋!C1308-1)*2+特技天赋!D1308,特技天赋!E1308)</f>
        <v>29</v>
      </c>
      <c r="I1308" s="32">
        <f>INDEX(数值规划!$N$32:$Y$231,(((C1308-1)*2+(D1308-1))*4+(E1308-1))*5+F1308+1,(INDEX($T$3:$AI$3,B1308)-1)*3+1)</f>
        <v>60</v>
      </c>
      <c r="J1308" s="32">
        <f>INDEX(数值规划!$N$32:$Y$231,(((C1308-1)*2+(D1308-1))*4+(E1308-1))*5+F1308+1,(INDEX($T$3:$AI$3,B1308)-1)*3+2)</f>
        <v>30</v>
      </c>
      <c r="K1308" s="32">
        <f>INDEX(数值规划!$N$32:$Y$231,(((C1308-1)*2+(D1308-1))*4+(E1308-1))*5+F1308+1,(INDEX($T$3:$AI$3,B1308)-1)*3+3)</f>
        <v>0</v>
      </c>
      <c r="L1308" s="32">
        <f t="shared" si="41"/>
        <v>2</v>
      </c>
      <c r="M1308" s="32">
        <f>INDEX(数值规划!$AL$33:$AL$42,(特技天赋!C1308-1)*2+特技天赋!D1308)</f>
        <v>5</v>
      </c>
      <c r="N1308" s="31">
        <v>58</v>
      </c>
      <c r="Q1308" s="32">
        <f>IF(特技天赋!F1308&gt;0,INDEX(数值规划!$F$32:$F$63,(特技天赋!E1308-1)*4+特技天赋!F1308),E1308)</f>
        <v>58</v>
      </c>
    </row>
    <row r="1309" spans="1:17" ht="16.5" x14ac:dyDescent="0.2">
      <c r="A1309" s="31">
        <v>1306</v>
      </c>
      <c r="B1309" s="31">
        <v>9</v>
      </c>
      <c r="C1309" s="31">
        <v>3</v>
      </c>
      <c r="D1309" s="31">
        <v>2</v>
      </c>
      <c r="E1309" s="31">
        <v>2</v>
      </c>
      <c r="F1309" s="31">
        <v>0</v>
      </c>
      <c r="G1309" s="31" t="str">
        <f t="shared" si="40"/>
        <v>金牛座技能2_2线2号天赋解锁</v>
      </c>
      <c r="H1309" s="32">
        <f>INDEX(数值规划!$AH$33:$AK$42,(特技天赋!C1309-1)*2+特技天赋!D1309,特技天赋!E1309)</f>
        <v>49</v>
      </c>
      <c r="I1309" s="32">
        <f>INDEX(数值规划!$N$32:$Y$231,(((C1309-1)*2+(D1309-1))*4+(E1309-1))*5+F1309+1,(INDEX($T$3:$AI$3,B1309)-1)*3+1)</f>
        <v>30</v>
      </c>
      <c r="J1309" s="32">
        <f>INDEX(数值规划!$N$32:$Y$231,(((C1309-1)*2+(D1309-1))*4+(E1309-1))*5+F1309+1,(INDEX($T$3:$AI$3,B1309)-1)*3+2)</f>
        <v>15</v>
      </c>
      <c r="K1309" s="32">
        <f>INDEX(数值规划!$N$32:$Y$231,(((C1309-1)*2+(D1309-1))*4+(E1309-1))*5+F1309+1,(INDEX($T$3:$AI$3,B1309)-1)*3+3)</f>
        <v>0</v>
      </c>
      <c r="L1309" s="32">
        <f t="shared" si="41"/>
        <v>4</v>
      </c>
      <c r="M1309" s="32">
        <f>INDEX(数值规划!$AL$33:$AL$42,(特技天赋!C1309-1)*2+特技天赋!D1309)</f>
        <v>5</v>
      </c>
      <c r="N1309" s="31">
        <v>2</v>
      </c>
      <c r="Q1309" s="32">
        <f>IF(特技天赋!F1309&gt;0,INDEX(数值规划!$F$32:$F$63,(特技天赋!E1309-1)*4+特技天赋!F1309),E1309)</f>
        <v>2</v>
      </c>
    </row>
    <row r="1310" spans="1:17" ht="16.5" x14ac:dyDescent="0.2">
      <c r="A1310" s="31">
        <v>1307</v>
      </c>
      <c r="B1310" s="31">
        <v>9</v>
      </c>
      <c r="C1310" s="31">
        <v>3</v>
      </c>
      <c r="D1310" s="31">
        <v>2</v>
      </c>
      <c r="E1310" s="31">
        <v>2</v>
      </c>
      <c r="F1310" s="31">
        <v>1</v>
      </c>
      <c r="G1310" s="31" t="str">
        <f t="shared" si="40"/>
        <v>金牛座技能2_2线2号天赋1级</v>
      </c>
      <c r="H1310" s="32">
        <f>INDEX(数值规划!$AH$33:$AK$42,(特技天赋!C1310-1)*2+特技天赋!D1310,特技天赋!E1310)</f>
        <v>49</v>
      </c>
      <c r="I1310" s="32">
        <f>INDEX(数值规划!$N$32:$Y$231,(((C1310-1)*2+(D1310-1))*4+(E1310-1))*5+F1310+1,(INDEX($T$3:$AI$3,B1310)-1)*3+1)</f>
        <v>40</v>
      </c>
      <c r="J1310" s="32">
        <f>INDEX(数值规划!$N$32:$Y$231,(((C1310-1)*2+(D1310-1))*4+(E1310-1))*5+F1310+1,(INDEX($T$3:$AI$3,B1310)-1)*3+2)</f>
        <v>20</v>
      </c>
      <c r="K1310" s="32">
        <f>INDEX(数值规划!$N$32:$Y$231,(((C1310-1)*2+(D1310-1))*4+(E1310-1))*5+F1310+1,(INDEX($T$3:$AI$3,B1310)-1)*3+3)</f>
        <v>0</v>
      </c>
      <c r="L1310" s="32">
        <f t="shared" si="41"/>
        <v>4</v>
      </c>
      <c r="M1310" s="32">
        <f>INDEX(数值规划!$AL$33:$AL$42,(特技天赋!C1310-1)*2+特技天赋!D1310)</f>
        <v>5</v>
      </c>
      <c r="N1310" s="31">
        <v>24</v>
      </c>
      <c r="Q1310" s="32">
        <f>IF(特技天赋!F1310&gt;0,INDEX(数值规划!$F$32:$F$63,(特技天赋!E1310-1)*4+特技天赋!F1310),E1310)</f>
        <v>24</v>
      </c>
    </row>
    <row r="1311" spans="1:17" ht="16.5" x14ac:dyDescent="0.2">
      <c r="A1311" s="31">
        <v>1308</v>
      </c>
      <c r="B1311" s="31">
        <v>9</v>
      </c>
      <c r="C1311" s="31">
        <v>3</v>
      </c>
      <c r="D1311" s="31">
        <v>2</v>
      </c>
      <c r="E1311" s="31">
        <v>2</v>
      </c>
      <c r="F1311" s="31">
        <v>2</v>
      </c>
      <c r="G1311" s="31" t="str">
        <f t="shared" si="40"/>
        <v>金牛座技能2_2线2号天赋2级</v>
      </c>
      <c r="H1311" s="32">
        <f>INDEX(数值规划!$AH$33:$AK$42,(特技天赋!C1311-1)*2+特技天赋!D1311,特技天赋!E1311)</f>
        <v>49</v>
      </c>
      <c r="I1311" s="32">
        <f>INDEX(数值规划!$N$32:$Y$231,(((C1311-1)*2+(D1311-1))*4+(E1311-1))*5+F1311+1,(INDEX($T$3:$AI$3,B1311)-1)*3+1)</f>
        <v>50</v>
      </c>
      <c r="J1311" s="32">
        <f>INDEX(数值规划!$N$32:$Y$231,(((C1311-1)*2+(D1311-1))*4+(E1311-1))*5+F1311+1,(INDEX($T$3:$AI$3,B1311)-1)*3+2)</f>
        <v>25</v>
      </c>
      <c r="K1311" s="32">
        <f>INDEX(数值规划!$N$32:$Y$231,(((C1311-1)*2+(D1311-1))*4+(E1311-1))*5+F1311+1,(INDEX($T$3:$AI$3,B1311)-1)*3+3)</f>
        <v>0</v>
      </c>
      <c r="L1311" s="32">
        <f t="shared" si="41"/>
        <v>4</v>
      </c>
      <c r="M1311" s="32">
        <f>INDEX(数值规划!$AL$33:$AL$42,(特技天赋!C1311-1)*2+特技天赋!D1311)</f>
        <v>5</v>
      </c>
      <c r="N1311" s="31">
        <v>36</v>
      </c>
      <c r="Q1311" s="32">
        <f>IF(特技天赋!F1311&gt;0,INDEX(数值规划!$F$32:$F$63,(特技天赋!E1311-1)*4+特技天赋!F1311),E1311)</f>
        <v>36</v>
      </c>
    </row>
    <row r="1312" spans="1:17" ht="16.5" x14ac:dyDescent="0.2">
      <c r="A1312" s="31">
        <v>1309</v>
      </c>
      <c r="B1312" s="31">
        <v>9</v>
      </c>
      <c r="C1312" s="31">
        <v>3</v>
      </c>
      <c r="D1312" s="31">
        <v>2</v>
      </c>
      <c r="E1312" s="31">
        <v>2</v>
      </c>
      <c r="F1312" s="31">
        <v>3</v>
      </c>
      <c r="G1312" s="31" t="str">
        <f t="shared" si="40"/>
        <v>金牛座技能2_2线2号天赋3级</v>
      </c>
      <c r="H1312" s="32">
        <f>INDEX(数值规划!$AH$33:$AK$42,(特技天赋!C1312-1)*2+特技天赋!D1312,特技天赋!E1312)</f>
        <v>49</v>
      </c>
      <c r="I1312" s="32">
        <f>INDEX(数值规划!$N$32:$Y$231,(((C1312-1)*2+(D1312-1))*4+(E1312-1))*5+F1312+1,(INDEX($T$3:$AI$3,B1312)-1)*3+1)</f>
        <v>60</v>
      </c>
      <c r="J1312" s="32">
        <f>INDEX(数值规划!$N$32:$Y$231,(((C1312-1)*2+(D1312-1))*4+(E1312-1))*5+F1312+1,(INDEX($T$3:$AI$3,B1312)-1)*3+2)</f>
        <v>30</v>
      </c>
      <c r="K1312" s="32">
        <f>INDEX(数值规划!$N$32:$Y$231,(((C1312-1)*2+(D1312-1))*4+(E1312-1))*5+F1312+1,(INDEX($T$3:$AI$3,B1312)-1)*3+3)</f>
        <v>0</v>
      </c>
      <c r="L1312" s="32">
        <f t="shared" si="41"/>
        <v>4</v>
      </c>
      <c r="M1312" s="32">
        <f>INDEX(数值规划!$AL$33:$AL$42,(特技天赋!C1312-1)*2+特技天赋!D1312)</f>
        <v>5</v>
      </c>
      <c r="N1312" s="31">
        <v>48</v>
      </c>
      <c r="Q1312" s="32">
        <f>IF(特技天赋!F1312&gt;0,INDEX(数值规划!$F$32:$F$63,(特技天赋!E1312-1)*4+特技天赋!F1312),E1312)</f>
        <v>48</v>
      </c>
    </row>
    <row r="1313" spans="1:17" ht="16.5" x14ac:dyDescent="0.2">
      <c r="A1313" s="31">
        <v>1310</v>
      </c>
      <c r="B1313" s="31">
        <v>9</v>
      </c>
      <c r="C1313" s="31">
        <v>3</v>
      </c>
      <c r="D1313" s="31">
        <v>2</v>
      </c>
      <c r="E1313" s="31">
        <v>2</v>
      </c>
      <c r="F1313" s="31">
        <v>4</v>
      </c>
      <c r="G1313" s="31" t="str">
        <f t="shared" si="40"/>
        <v>金牛座技能2_2线2号天赋4级</v>
      </c>
      <c r="H1313" s="32">
        <f>INDEX(数值规划!$AH$33:$AK$42,(特技天赋!C1313-1)*2+特技天赋!D1313,特技天赋!E1313)</f>
        <v>49</v>
      </c>
      <c r="I1313" s="32">
        <f>INDEX(数值规划!$N$32:$Y$231,(((C1313-1)*2+(D1313-1))*4+(E1313-1))*5+F1313+1,(INDEX($T$3:$AI$3,B1313)-1)*3+1)</f>
        <v>70</v>
      </c>
      <c r="J1313" s="32">
        <f>INDEX(数值规划!$N$32:$Y$231,(((C1313-1)*2+(D1313-1))*4+(E1313-1))*5+F1313+1,(INDEX($T$3:$AI$3,B1313)-1)*3+2)</f>
        <v>35</v>
      </c>
      <c r="K1313" s="32">
        <f>INDEX(数值规划!$N$32:$Y$231,(((C1313-1)*2+(D1313-1))*4+(E1313-1))*5+F1313+1,(INDEX($T$3:$AI$3,B1313)-1)*3+3)</f>
        <v>0</v>
      </c>
      <c r="L1313" s="32">
        <f t="shared" si="41"/>
        <v>4</v>
      </c>
      <c r="M1313" s="32">
        <f>INDEX(数值规划!$AL$33:$AL$42,(特技天赋!C1313-1)*2+特技天赋!D1313)</f>
        <v>5</v>
      </c>
      <c r="N1313" s="31">
        <v>72</v>
      </c>
      <c r="Q1313" s="32">
        <f>IF(特技天赋!F1313&gt;0,INDEX(数值规划!$F$32:$F$63,(特技天赋!E1313-1)*4+特技天赋!F1313),E1313)</f>
        <v>72</v>
      </c>
    </row>
    <row r="1314" spans="1:17" ht="16.5" x14ac:dyDescent="0.2">
      <c r="A1314" s="31">
        <v>1311</v>
      </c>
      <c r="B1314" s="31">
        <v>9</v>
      </c>
      <c r="C1314" s="31">
        <v>3</v>
      </c>
      <c r="D1314" s="31">
        <v>2</v>
      </c>
      <c r="E1314" s="31">
        <v>3</v>
      </c>
      <c r="F1314" s="31">
        <v>0</v>
      </c>
      <c r="G1314" s="31" t="str">
        <f t="shared" si="40"/>
        <v>金牛座技能2_2线3号天赋解锁</v>
      </c>
      <c r="H1314" s="32">
        <f>INDEX(数值规划!$AH$33:$AK$42,(特技天赋!C1314-1)*2+特技天赋!D1314,特技天赋!E1314)</f>
        <v>69</v>
      </c>
      <c r="I1314" s="32">
        <f>INDEX(数值规划!$N$32:$Y$231,(((C1314-1)*2+(D1314-1))*4+(E1314-1))*5+F1314+1,(INDEX($T$3:$AI$3,B1314)-1)*3+1)</f>
        <v>45</v>
      </c>
      <c r="J1314" s="32">
        <f>INDEX(数值规划!$N$32:$Y$231,(((C1314-1)*2+(D1314-1))*4+(E1314-1))*5+F1314+1,(INDEX($T$3:$AI$3,B1314)-1)*3+2)</f>
        <v>23</v>
      </c>
      <c r="K1314" s="32">
        <f>INDEX(数值规划!$N$32:$Y$231,(((C1314-1)*2+(D1314-1))*4+(E1314-1))*5+F1314+1,(INDEX($T$3:$AI$3,B1314)-1)*3+3)</f>
        <v>0</v>
      </c>
      <c r="L1314" s="32">
        <f t="shared" si="41"/>
        <v>6</v>
      </c>
      <c r="M1314" s="32">
        <f>INDEX(数值规划!$AL$33:$AL$42,(特技天赋!C1314-1)*2+特技天赋!D1314)</f>
        <v>5</v>
      </c>
      <c r="N1314" s="31">
        <v>3</v>
      </c>
      <c r="Q1314" s="32">
        <f>IF(特技天赋!F1314&gt;0,INDEX(数值规划!$F$32:$F$63,(特技天赋!E1314-1)*4+特技天赋!F1314),E1314)</f>
        <v>3</v>
      </c>
    </row>
    <row r="1315" spans="1:17" ht="16.5" x14ac:dyDescent="0.2">
      <c r="A1315" s="31">
        <v>1312</v>
      </c>
      <c r="B1315" s="31">
        <v>9</v>
      </c>
      <c r="C1315" s="31">
        <v>3</v>
      </c>
      <c r="D1315" s="31">
        <v>2</v>
      </c>
      <c r="E1315" s="31">
        <v>3</v>
      </c>
      <c r="F1315" s="31">
        <v>1</v>
      </c>
      <c r="G1315" s="31" t="str">
        <f t="shared" si="40"/>
        <v>金牛座技能2_2线3号天赋1级</v>
      </c>
      <c r="H1315" s="32">
        <f>INDEX(数值规划!$AH$33:$AK$42,(特技天赋!C1315-1)*2+特技天赋!D1315,特技天赋!E1315)</f>
        <v>69</v>
      </c>
      <c r="I1315" s="32">
        <f>INDEX(数值规划!$N$32:$Y$231,(((C1315-1)*2+(D1315-1))*4+(E1315-1))*5+F1315+1,(INDEX($T$3:$AI$3,B1315)-1)*3+1)</f>
        <v>55</v>
      </c>
      <c r="J1315" s="32">
        <f>INDEX(数值规划!$N$32:$Y$231,(((C1315-1)*2+(D1315-1))*4+(E1315-1))*5+F1315+1,(INDEX($T$3:$AI$3,B1315)-1)*3+2)</f>
        <v>28</v>
      </c>
      <c r="K1315" s="32">
        <f>INDEX(数值规划!$N$32:$Y$231,(((C1315-1)*2+(D1315-1))*4+(E1315-1))*5+F1315+1,(INDEX($T$3:$AI$3,B1315)-1)*3+3)</f>
        <v>0</v>
      </c>
      <c r="L1315" s="32">
        <f t="shared" si="41"/>
        <v>6</v>
      </c>
      <c r="M1315" s="32">
        <f>INDEX(数值规划!$AL$33:$AL$42,(特技天赋!C1315-1)*2+特技天赋!D1315)</f>
        <v>5</v>
      </c>
      <c r="N1315" s="31">
        <v>29</v>
      </c>
      <c r="Q1315" s="32">
        <f>IF(特技天赋!F1315&gt;0,INDEX(数值规划!$F$32:$F$63,(特技天赋!E1315-1)*4+特技天赋!F1315),E1315)</f>
        <v>29</v>
      </c>
    </row>
    <row r="1316" spans="1:17" ht="16.5" x14ac:dyDescent="0.2">
      <c r="A1316" s="31">
        <v>1313</v>
      </c>
      <c r="B1316" s="31">
        <v>9</v>
      </c>
      <c r="C1316" s="31">
        <v>3</v>
      </c>
      <c r="D1316" s="31">
        <v>2</v>
      </c>
      <c r="E1316" s="31">
        <v>3</v>
      </c>
      <c r="F1316" s="31">
        <v>2</v>
      </c>
      <c r="G1316" s="31" t="str">
        <f t="shared" si="40"/>
        <v>金牛座技能2_2线3号天赋2级</v>
      </c>
      <c r="H1316" s="32">
        <f>INDEX(数值规划!$AH$33:$AK$42,(特技天赋!C1316-1)*2+特技天赋!D1316,特技天赋!E1316)</f>
        <v>69</v>
      </c>
      <c r="I1316" s="32">
        <f>INDEX(数值规划!$N$32:$Y$231,(((C1316-1)*2+(D1316-1))*4+(E1316-1))*5+F1316+1,(INDEX($T$3:$AI$3,B1316)-1)*3+1)</f>
        <v>65</v>
      </c>
      <c r="J1316" s="32">
        <f>INDEX(数值规划!$N$32:$Y$231,(((C1316-1)*2+(D1316-1))*4+(E1316-1))*5+F1316+1,(INDEX($T$3:$AI$3,B1316)-1)*3+2)</f>
        <v>33</v>
      </c>
      <c r="K1316" s="32">
        <f>INDEX(数值规划!$N$32:$Y$231,(((C1316-1)*2+(D1316-1))*4+(E1316-1))*5+F1316+1,(INDEX($T$3:$AI$3,B1316)-1)*3+3)</f>
        <v>0</v>
      </c>
      <c r="L1316" s="32">
        <f t="shared" si="41"/>
        <v>6</v>
      </c>
      <c r="M1316" s="32">
        <f>INDEX(数值规划!$AL$33:$AL$42,(特技天赋!C1316-1)*2+特技天赋!D1316)</f>
        <v>5</v>
      </c>
      <c r="N1316" s="31">
        <v>43</v>
      </c>
      <c r="Q1316" s="32">
        <f>IF(特技天赋!F1316&gt;0,INDEX(数值规划!$F$32:$F$63,(特技天赋!E1316-1)*4+特技天赋!F1316),E1316)</f>
        <v>43</v>
      </c>
    </row>
    <row r="1317" spans="1:17" ht="16.5" x14ac:dyDescent="0.2">
      <c r="A1317" s="31">
        <v>1314</v>
      </c>
      <c r="B1317" s="31">
        <v>9</v>
      </c>
      <c r="C1317" s="31">
        <v>3</v>
      </c>
      <c r="D1317" s="31">
        <v>2</v>
      </c>
      <c r="E1317" s="31">
        <v>3</v>
      </c>
      <c r="F1317" s="31">
        <v>3</v>
      </c>
      <c r="G1317" s="31" t="str">
        <f t="shared" si="40"/>
        <v>金牛座技能2_2线3号天赋3级</v>
      </c>
      <c r="H1317" s="32">
        <f>INDEX(数值规划!$AH$33:$AK$42,(特技天赋!C1317-1)*2+特技天赋!D1317,特技天赋!E1317)</f>
        <v>69</v>
      </c>
      <c r="I1317" s="32">
        <f>INDEX(数值规划!$N$32:$Y$231,(((C1317-1)*2+(D1317-1))*4+(E1317-1))*5+F1317+1,(INDEX($T$3:$AI$3,B1317)-1)*3+1)</f>
        <v>75</v>
      </c>
      <c r="J1317" s="32">
        <f>INDEX(数值规划!$N$32:$Y$231,(((C1317-1)*2+(D1317-1))*4+(E1317-1))*5+F1317+1,(INDEX($T$3:$AI$3,B1317)-1)*3+2)</f>
        <v>38</v>
      </c>
      <c r="K1317" s="32">
        <f>INDEX(数值规划!$N$32:$Y$231,(((C1317-1)*2+(D1317-1))*4+(E1317-1))*5+F1317+1,(INDEX($T$3:$AI$3,B1317)-1)*3+3)</f>
        <v>0</v>
      </c>
      <c r="L1317" s="32">
        <f t="shared" si="41"/>
        <v>6</v>
      </c>
      <c r="M1317" s="32">
        <f>INDEX(数值规划!$AL$33:$AL$42,(特技天赋!C1317-1)*2+特技天赋!D1317)</f>
        <v>5</v>
      </c>
      <c r="N1317" s="31">
        <v>58</v>
      </c>
      <c r="Q1317" s="32">
        <f>IF(特技天赋!F1317&gt;0,INDEX(数值规划!$F$32:$F$63,(特技天赋!E1317-1)*4+特技天赋!F1317),E1317)</f>
        <v>58</v>
      </c>
    </row>
    <row r="1318" spans="1:17" ht="16.5" x14ac:dyDescent="0.2">
      <c r="A1318" s="31">
        <v>1315</v>
      </c>
      <c r="B1318" s="31">
        <v>9</v>
      </c>
      <c r="C1318" s="31">
        <v>3</v>
      </c>
      <c r="D1318" s="31">
        <v>2</v>
      </c>
      <c r="E1318" s="31">
        <v>3</v>
      </c>
      <c r="F1318" s="31">
        <v>4</v>
      </c>
      <c r="G1318" s="31" t="str">
        <f t="shared" si="40"/>
        <v>金牛座技能2_2线3号天赋4级</v>
      </c>
      <c r="H1318" s="32">
        <f>INDEX(数值规划!$AH$33:$AK$42,(特技天赋!C1318-1)*2+特技天赋!D1318,特技天赋!E1318)</f>
        <v>69</v>
      </c>
      <c r="I1318" s="32">
        <f>INDEX(数值规划!$N$32:$Y$231,(((C1318-1)*2+(D1318-1))*4+(E1318-1))*5+F1318+1,(INDEX($T$3:$AI$3,B1318)-1)*3+1)</f>
        <v>85</v>
      </c>
      <c r="J1318" s="32">
        <f>INDEX(数值规划!$N$32:$Y$231,(((C1318-1)*2+(D1318-1))*4+(E1318-1))*5+F1318+1,(INDEX($T$3:$AI$3,B1318)-1)*3+2)</f>
        <v>43</v>
      </c>
      <c r="K1318" s="32">
        <f>INDEX(数值规划!$N$32:$Y$231,(((C1318-1)*2+(D1318-1))*4+(E1318-1))*5+F1318+1,(INDEX($T$3:$AI$3,B1318)-1)*3+3)</f>
        <v>0</v>
      </c>
      <c r="L1318" s="32">
        <f t="shared" si="41"/>
        <v>6</v>
      </c>
      <c r="M1318" s="32">
        <f>INDEX(数值规划!$AL$33:$AL$42,(特技天赋!C1318-1)*2+特技天赋!D1318)</f>
        <v>5</v>
      </c>
      <c r="N1318" s="31">
        <v>87</v>
      </c>
      <c r="Q1318" s="32">
        <f>IF(特技天赋!F1318&gt;0,INDEX(数值规划!$F$32:$F$63,(特技天赋!E1318-1)*4+特技天赋!F1318),E1318)</f>
        <v>87</v>
      </c>
    </row>
    <row r="1319" spans="1:17" ht="16.5" x14ac:dyDescent="0.2">
      <c r="A1319" s="31">
        <v>1316</v>
      </c>
      <c r="B1319" s="31">
        <v>9</v>
      </c>
      <c r="C1319" s="31">
        <v>3</v>
      </c>
      <c r="D1319" s="31">
        <v>2</v>
      </c>
      <c r="E1319" s="31">
        <v>4</v>
      </c>
      <c r="F1319" s="31">
        <v>0</v>
      </c>
      <c r="G1319" s="31" t="str">
        <f t="shared" si="40"/>
        <v>金牛座技能2_2线4号天赋解锁</v>
      </c>
      <c r="H1319" s="32">
        <f>INDEX(数值规划!$AH$33:$AK$42,(特技天赋!C1319-1)*2+特技天赋!D1319,特技天赋!E1319)</f>
        <v>89</v>
      </c>
      <c r="I1319" s="32">
        <f>INDEX(数值规划!$N$32:$Y$231,(((C1319-1)*2+(D1319-1))*4+(E1319-1))*5+F1319+1,(INDEX($T$3:$AI$3,B1319)-1)*3+1)</f>
        <v>60</v>
      </c>
      <c r="J1319" s="32">
        <f>INDEX(数值规划!$N$32:$Y$231,(((C1319-1)*2+(D1319-1))*4+(E1319-1))*5+F1319+1,(INDEX($T$3:$AI$3,B1319)-1)*3+2)</f>
        <v>30</v>
      </c>
      <c r="K1319" s="32">
        <f>INDEX(数值规划!$N$32:$Y$231,(((C1319-1)*2+(D1319-1))*4+(E1319-1))*5+F1319+1,(INDEX($T$3:$AI$3,B1319)-1)*3+3)</f>
        <v>0</v>
      </c>
      <c r="L1319" s="32">
        <f t="shared" si="41"/>
        <v>8</v>
      </c>
      <c r="M1319" s="32">
        <f>INDEX(数值规划!$AL$33:$AL$42,(特技天赋!C1319-1)*2+特技天赋!D1319)</f>
        <v>5</v>
      </c>
      <c r="N1319" s="31">
        <v>4</v>
      </c>
      <c r="Q1319" s="32">
        <f>IF(特技天赋!F1319&gt;0,INDEX(数值规划!$F$32:$F$63,(特技天赋!E1319-1)*4+特技天赋!F1319),E1319)</f>
        <v>4</v>
      </c>
    </row>
    <row r="1320" spans="1:17" ht="16.5" x14ac:dyDescent="0.2">
      <c r="A1320" s="31">
        <v>1317</v>
      </c>
      <c r="B1320" s="31">
        <v>9</v>
      </c>
      <c r="C1320" s="31">
        <v>3</v>
      </c>
      <c r="D1320" s="31">
        <v>2</v>
      </c>
      <c r="E1320" s="31">
        <v>4</v>
      </c>
      <c r="F1320" s="31">
        <v>1</v>
      </c>
      <c r="G1320" s="31" t="str">
        <f t="shared" si="40"/>
        <v>金牛座技能2_2线4号天赋1级</v>
      </c>
      <c r="H1320" s="32">
        <f>INDEX(数值规划!$AH$33:$AK$42,(特技天赋!C1320-1)*2+特技天赋!D1320,特技天赋!E1320)</f>
        <v>89</v>
      </c>
      <c r="I1320" s="32">
        <f>INDEX(数值规划!$N$32:$Y$231,(((C1320-1)*2+(D1320-1))*4+(E1320-1))*5+F1320+1,(INDEX($T$3:$AI$3,B1320)-1)*3+1)</f>
        <v>70</v>
      </c>
      <c r="J1320" s="32">
        <f>INDEX(数值规划!$N$32:$Y$231,(((C1320-1)*2+(D1320-1))*4+(E1320-1))*5+F1320+1,(INDEX($T$3:$AI$3,B1320)-1)*3+2)</f>
        <v>35</v>
      </c>
      <c r="K1320" s="32">
        <f>INDEX(数值规划!$N$32:$Y$231,(((C1320-1)*2+(D1320-1))*4+(E1320-1))*5+F1320+1,(INDEX($T$3:$AI$3,B1320)-1)*3+3)</f>
        <v>0</v>
      </c>
      <c r="L1320" s="32">
        <f t="shared" si="41"/>
        <v>8</v>
      </c>
      <c r="M1320" s="32">
        <f>INDEX(数值规划!$AL$33:$AL$42,(特技天赋!C1320-1)*2+特技天赋!D1320)</f>
        <v>5</v>
      </c>
      <c r="N1320" s="31">
        <v>29</v>
      </c>
      <c r="Q1320" s="32">
        <f>IF(特技天赋!F1320&gt;0,INDEX(数值规划!$F$32:$F$63,(特技天赋!E1320-1)*4+特技天赋!F1320),E1320)</f>
        <v>29</v>
      </c>
    </row>
    <row r="1321" spans="1:17" ht="16.5" x14ac:dyDescent="0.2">
      <c r="A1321" s="31">
        <v>1318</v>
      </c>
      <c r="B1321" s="31">
        <v>9</v>
      </c>
      <c r="C1321" s="31">
        <v>3</v>
      </c>
      <c r="D1321" s="31">
        <v>2</v>
      </c>
      <c r="E1321" s="31">
        <v>4</v>
      </c>
      <c r="F1321" s="31">
        <v>2</v>
      </c>
      <c r="G1321" s="31" t="str">
        <f t="shared" si="40"/>
        <v>金牛座技能2_2线4号天赋2级</v>
      </c>
      <c r="H1321" s="32">
        <f>INDEX(数值规划!$AH$33:$AK$42,(特技天赋!C1321-1)*2+特技天赋!D1321,特技天赋!E1321)</f>
        <v>89</v>
      </c>
      <c r="I1321" s="32">
        <f>INDEX(数值规划!$N$32:$Y$231,(((C1321-1)*2+(D1321-1))*4+(E1321-1))*5+F1321+1,(INDEX($T$3:$AI$3,B1321)-1)*3+1)</f>
        <v>80</v>
      </c>
      <c r="J1321" s="32">
        <f>INDEX(数值规划!$N$32:$Y$231,(((C1321-1)*2+(D1321-1))*4+(E1321-1))*5+F1321+1,(INDEX($T$3:$AI$3,B1321)-1)*3+2)</f>
        <v>40</v>
      </c>
      <c r="K1321" s="32">
        <f>INDEX(数值规划!$N$32:$Y$231,(((C1321-1)*2+(D1321-1))*4+(E1321-1))*5+F1321+1,(INDEX($T$3:$AI$3,B1321)-1)*3+3)</f>
        <v>0</v>
      </c>
      <c r="L1321" s="32">
        <f t="shared" si="41"/>
        <v>8</v>
      </c>
      <c r="M1321" s="32">
        <f>INDEX(数值规划!$AL$33:$AL$42,(特技天赋!C1321-1)*2+特技天赋!D1321)</f>
        <v>5</v>
      </c>
      <c r="N1321" s="31">
        <v>43</v>
      </c>
      <c r="Q1321" s="32">
        <f>IF(特技天赋!F1321&gt;0,INDEX(数值规划!$F$32:$F$63,(特技天赋!E1321-1)*4+特技天赋!F1321),E1321)</f>
        <v>43</v>
      </c>
    </row>
    <row r="1322" spans="1:17" ht="16.5" x14ac:dyDescent="0.2">
      <c r="A1322" s="31">
        <v>1319</v>
      </c>
      <c r="B1322" s="31">
        <v>9</v>
      </c>
      <c r="C1322" s="31">
        <v>3</v>
      </c>
      <c r="D1322" s="31">
        <v>2</v>
      </c>
      <c r="E1322" s="31">
        <v>4</v>
      </c>
      <c r="F1322" s="31">
        <v>3</v>
      </c>
      <c r="G1322" s="31" t="str">
        <f t="shared" si="40"/>
        <v>金牛座技能2_2线4号天赋3级</v>
      </c>
      <c r="H1322" s="32">
        <f>INDEX(数值规划!$AH$33:$AK$42,(特技天赋!C1322-1)*2+特技天赋!D1322,特技天赋!E1322)</f>
        <v>89</v>
      </c>
      <c r="I1322" s="32">
        <f>INDEX(数值规划!$N$32:$Y$231,(((C1322-1)*2+(D1322-1))*4+(E1322-1))*5+F1322+1,(INDEX($T$3:$AI$3,B1322)-1)*3+1)</f>
        <v>90</v>
      </c>
      <c r="J1322" s="32">
        <f>INDEX(数值规划!$N$32:$Y$231,(((C1322-1)*2+(D1322-1))*4+(E1322-1))*5+F1322+1,(INDEX($T$3:$AI$3,B1322)-1)*3+2)</f>
        <v>45</v>
      </c>
      <c r="K1322" s="32">
        <f>INDEX(数值规划!$N$32:$Y$231,(((C1322-1)*2+(D1322-1))*4+(E1322-1))*5+F1322+1,(INDEX($T$3:$AI$3,B1322)-1)*3+3)</f>
        <v>0</v>
      </c>
      <c r="L1322" s="32">
        <f t="shared" si="41"/>
        <v>8</v>
      </c>
      <c r="M1322" s="32">
        <f>INDEX(数值规划!$AL$33:$AL$42,(特技天赋!C1322-1)*2+特技天赋!D1322)</f>
        <v>5</v>
      </c>
      <c r="N1322" s="31">
        <v>58</v>
      </c>
      <c r="Q1322" s="32">
        <f>IF(特技天赋!F1322&gt;0,INDEX(数值规划!$F$32:$F$63,(特技天赋!E1322-1)*4+特技天赋!F1322),E1322)</f>
        <v>58</v>
      </c>
    </row>
    <row r="1323" spans="1:17" ht="16.5" x14ac:dyDescent="0.2">
      <c r="A1323" s="31">
        <v>1320</v>
      </c>
      <c r="B1323" s="31">
        <v>9</v>
      </c>
      <c r="C1323" s="31">
        <v>3</v>
      </c>
      <c r="D1323" s="31">
        <v>2</v>
      </c>
      <c r="E1323" s="31">
        <v>4</v>
      </c>
      <c r="F1323" s="31">
        <v>4</v>
      </c>
      <c r="G1323" s="31" t="str">
        <f t="shared" si="40"/>
        <v>金牛座技能2_2线4号天赋4级</v>
      </c>
      <c r="H1323" s="32">
        <f>INDEX(数值规划!$AH$33:$AK$42,(特技天赋!C1323-1)*2+特技天赋!D1323,特技天赋!E1323)</f>
        <v>89</v>
      </c>
      <c r="I1323" s="32">
        <f>INDEX(数值规划!$N$32:$Y$231,(((C1323-1)*2+(D1323-1))*4+(E1323-1))*5+F1323+1,(INDEX($T$3:$AI$3,B1323)-1)*3+1)</f>
        <v>100</v>
      </c>
      <c r="J1323" s="32">
        <f>INDEX(数值规划!$N$32:$Y$231,(((C1323-1)*2+(D1323-1))*4+(E1323-1))*5+F1323+1,(INDEX($T$3:$AI$3,B1323)-1)*3+2)</f>
        <v>50</v>
      </c>
      <c r="K1323" s="32">
        <f>INDEX(数值规划!$N$32:$Y$231,(((C1323-1)*2+(D1323-1))*4+(E1323-1))*5+F1323+1,(INDEX($T$3:$AI$3,B1323)-1)*3+3)</f>
        <v>0</v>
      </c>
      <c r="L1323" s="32">
        <f t="shared" si="41"/>
        <v>8</v>
      </c>
      <c r="M1323" s="32">
        <f>INDEX(数值规划!$AL$33:$AL$42,(特技天赋!C1323-1)*2+特技天赋!D1323)</f>
        <v>5</v>
      </c>
      <c r="N1323" s="31">
        <v>87</v>
      </c>
      <c r="Q1323" s="32">
        <f>IF(特技天赋!F1323&gt;0,INDEX(数值规划!$F$32:$F$63,(特技天赋!E1323-1)*4+特技天赋!F1323),E1323)</f>
        <v>87</v>
      </c>
    </row>
    <row r="1324" spans="1:17" ht="16.5" x14ac:dyDescent="0.2">
      <c r="A1324" s="31">
        <v>1321</v>
      </c>
      <c r="B1324" s="31">
        <v>9</v>
      </c>
      <c r="C1324" s="31">
        <v>4</v>
      </c>
      <c r="D1324" s="31">
        <v>1</v>
      </c>
      <c r="E1324" s="31">
        <v>1</v>
      </c>
      <c r="F1324" s="31">
        <v>0</v>
      </c>
      <c r="G1324" s="31" t="str">
        <f t="shared" si="40"/>
        <v>金牛座技能3_1线1号天赋解锁</v>
      </c>
      <c r="H1324" s="32">
        <f>INDEX(数值规划!$AH$33:$AK$42,(特技天赋!C1324-1)*2+特技天赋!D1324,特技天赋!E1324)</f>
        <v>21</v>
      </c>
      <c r="I1324" s="32">
        <f>INDEX(数值规划!$N$32:$Y$231,(((C1324-1)*2+(D1324-1))*4+(E1324-1))*5+F1324+1,(INDEX($T$3:$AI$3,B1324)-1)*3+1)</f>
        <v>16</v>
      </c>
      <c r="J1324" s="32">
        <f>INDEX(数值规划!$N$32:$Y$231,(((C1324-1)*2+(D1324-1))*4+(E1324-1))*5+F1324+1,(INDEX($T$3:$AI$3,B1324)-1)*3+2)</f>
        <v>10</v>
      </c>
      <c r="K1324" s="32">
        <f>INDEX(数值规划!$N$32:$Y$231,(((C1324-1)*2+(D1324-1))*4+(E1324-1))*5+F1324+1,(INDEX($T$3:$AI$3,B1324)-1)*3+3)</f>
        <v>4</v>
      </c>
      <c r="L1324" s="32">
        <f t="shared" si="41"/>
        <v>1</v>
      </c>
      <c r="M1324" s="32">
        <f>INDEX(数值规划!$AL$33:$AL$42,(特技天赋!C1324-1)*2+特技天赋!D1324)</f>
        <v>5</v>
      </c>
      <c r="N1324" s="31">
        <v>1</v>
      </c>
      <c r="Q1324" s="32">
        <f>IF(特技天赋!F1324&gt;0,INDEX(数值规划!$F$32:$F$63,(特技天赋!E1324-1)*4+特技天赋!F1324),E1324)</f>
        <v>1</v>
      </c>
    </row>
    <row r="1325" spans="1:17" ht="16.5" x14ac:dyDescent="0.2">
      <c r="A1325" s="31">
        <v>1322</v>
      </c>
      <c r="B1325" s="31">
        <v>9</v>
      </c>
      <c r="C1325" s="31">
        <v>4</v>
      </c>
      <c r="D1325" s="31">
        <v>1</v>
      </c>
      <c r="E1325" s="31">
        <v>1</v>
      </c>
      <c r="F1325" s="31">
        <v>1</v>
      </c>
      <c r="G1325" s="31" t="str">
        <f t="shared" si="40"/>
        <v>金牛座技能3_1线1号天赋1级</v>
      </c>
      <c r="H1325" s="32">
        <f>INDEX(数值规划!$AH$33:$AK$42,(特技天赋!C1325-1)*2+特技天赋!D1325,特技天赋!E1325)</f>
        <v>21</v>
      </c>
      <c r="I1325" s="32">
        <f>INDEX(数值规划!$N$32:$Y$231,(((C1325-1)*2+(D1325-1))*4+(E1325-1))*5+F1325+1,(INDEX($T$3:$AI$3,B1325)-1)*3+1)</f>
        <v>24</v>
      </c>
      <c r="J1325" s="32">
        <f>INDEX(数值规划!$N$32:$Y$231,(((C1325-1)*2+(D1325-1))*4+(E1325-1))*5+F1325+1,(INDEX($T$3:$AI$3,B1325)-1)*3+2)</f>
        <v>15</v>
      </c>
      <c r="K1325" s="32">
        <f>INDEX(数值规划!$N$32:$Y$231,(((C1325-1)*2+(D1325-1))*4+(E1325-1))*5+F1325+1,(INDEX($T$3:$AI$3,B1325)-1)*3+3)</f>
        <v>6</v>
      </c>
      <c r="L1325" s="32">
        <f t="shared" si="41"/>
        <v>1</v>
      </c>
      <c r="M1325" s="32">
        <f>INDEX(数值规划!$AL$33:$AL$42,(特技天赋!C1325-1)*2+特技天赋!D1325)</f>
        <v>5</v>
      </c>
      <c r="N1325" s="31">
        <v>19</v>
      </c>
      <c r="Q1325" s="32">
        <f>IF(特技天赋!F1325&gt;0,INDEX(数值规划!$F$32:$F$63,(特技天赋!E1325-1)*4+特技天赋!F1325),E1325)</f>
        <v>19</v>
      </c>
    </row>
    <row r="1326" spans="1:17" ht="16.5" x14ac:dyDescent="0.2">
      <c r="A1326" s="31">
        <v>1323</v>
      </c>
      <c r="B1326" s="31">
        <v>9</v>
      </c>
      <c r="C1326" s="31">
        <v>4</v>
      </c>
      <c r="D1326" s="31">
        <v>1</v>
      </c>
      <c r="E1326" s="31">
        <v>1</v>
      </c>
      <c r="F1326" s="31">
        <v>2</v>
      </c>
      <c r="G1326" s="31" t="str">
        <f t="shared" si="40"/>
        <v>金牛座技能3_1线1号天赋2级</v>
      </c>
      <c r="H1326" s="32">
        <f>INDEX(数值规划!$AH$33:$AK$42,(特技天赋!C1326-1)*2+特技天赋!D1326,特技天赋!E1326)</f>
        <v>21</v>
      </c>
      <c r="I1326" s="32">
        <f>INDEX(数值规划!$N$32:$Y$231,(((C1326-1)*2+(D1326-1))*4+(E1326-1))*5+F1326+1,(INDEX($T$3:$AI$3,B1326)-1)*3+1)</f>
        <v>32</v>
      </c>
      <c r="J1326" s="32">
        <f>INDEX(数值规划!$N$32:$Y$231,(((C1326-1)*2+(D1326-1))*4+(E1326-1))*5+F1326+1,(INDEX($T$3:$AI$3,B1326)-1)*3+2)</f>
        <v>20</v>
      </c>
      <c r="K1326" s="32">
        <f>INDEX(数值规划!$N$32:$Y$231,(((C1326-1)*2+(D1326-1))*4+(E1326-1))*5+F1326+1,(INDEX($T$3:$AI$3,B1326)-1)*3+3)</f>
        <v>8</v>
      </c>
      <c r="L1326" s="32">
        <f t="shared" si="41"/>
        <v>1</v>
      </c>
      <c r="M1326" s="32">
        <f>INDEX(数值规划!$AL$33:$AL$42,(特技天赋!C1326-1)*2+特技天赋!D1326)</f>
        <v>5</v>
      </c>
      <c r="N1326" s="31">
        <v>29</v>
      </c>
      <c r="Q1326" s="32">
        <f>IF(特技天赋!F1326&gt;0,INDEX(数值规划!$F$32:$F$63,(特技天赋!E1326-1)*4+特技天赋!F1326),E1326)</f>
        <v>29</v>
      </c>
    </row>
    <row r="1327" spans="1:17" ht="16.5" x14ac:dyDescent="0.2">
      <c r="A1327" s="31">
        <v>1324</v>
      </c>
      <c r="B1327" s="31">
        <v>9</v>
      </c>
      <c r="C1327" s="31">
        <v>4</v>
      </c>
      <c r="D1327" s="31">
        <v>1</v>
      </c>
      <c r="E1327" s="31">
        <v>1</v>
      </c>
      <c r="F1327" s="31">
        <v>3</v>
      </c>
      <c r="G1327" s="31" t="str">
        <f t="shared" si="40"/>
        <v>金牛座技能3_1线1号天赋3级</v>
      </c>
      <c r="H1327" s="32">
        <f>INDEX(数值规划!$AH$33:$AK$42,(特技天赋!C1327-1)*2+特技天赋!D1327,特技天赋!E1327)</f>
        <v>21</v>
      </c>
      <c r="I1327" s="32">
        <f>INDEX(数值规划!$N$32:$Y$231,(((C1327-1)*2+(D1327-1))*4+(E1327-1))*5+F1327+1,(INDEX($T$3:$AI$3,B1327)-1)*3+1)</f>
        <v>40</v>
      </c>
      <c r="J1327" s="32">
        <f>INDEX(数值规划!$N$32:$Y$231,(((C1327-1)*2+(D1327-1))*4+(E1327-1))*5+F1327+1,(INDEX($T$3:$AI$3,B1327)-1)*3+2)</f>
        <v>25</v>
      </c>
      <c r="K1327" s="32">
        <f>INDEX(数值规划!$N$32:$Y$231,(((C1327-1)*2+(D1327-1))*4+(E1327-1))*5+F1327+1,(INDEX($T$3:$AI$3,B1327)-1)*3+3)</f>
        <v>10</v>
      </c>
      <c r="L1327" s="32">
        <f t="shared" si="41"/>
        <v>1</v>
      </c>
      <c r="M1327" s="32">
        <f>INDEX(数值规划!$AL$33:$AL$42,(特技天赋!C1327-1)*2+特技天赋!D1327)</f>
        <v>5</v>
      </c>
      <c r="N1327" s="31">
        <v>38</v>
      </c>
      <c r="Q1327" s="32">
        <f>IF(特技天赋!F1327&gt;0,INDEX(数值规划!$F$32:$F$63,(特技天赋!E1327-1)*4+特技天赋!F1327),E1327)</f>
        <v>38</v>
      </c>
    </row>
    <row r="1328" spans="1:17" ht="16.5" x14ac:dyDescent="0.2">
      <c r="A1328" s="31">
        <v>1325</v>
      </c>
      <c r="B1328" s="31">
        <v>9</v>
      </c>
      <c r="C1328" s="31">
        <v>4</v>
      </c>
      <c r="D1328" s="31">
        <v>1</v>
      </c>
      <c r="E1328" s="31">
        <v>1</v>
      </c>
      <c r="F1328" s="31">
        <v>4</v>
      </c>
      <c r="G1328" s="31" t="str">
        <f t="shared" si="40"/>
        <v>金牛座技能3_1线1号天赋4级</v>
      </c>
      <c r="H1328" s="32">
        <f>INDEX(数值规划!$AH$33:$AK$42,(特技天赋!C1328-1)*2+特技天赋!D1328,特技天赋!E1328)</f>
        <v>21</v>
      </c>
      <c r="I1328" s="32">
        <f>INDEX(数值规划!$N$32:$Y$231,(((C1328-1)*2+(D1328-1))*4+(E1328-1))*5+F1328+1,(INDEX($T$3:$AI$3,B1328)-1)*3+1)</f>
        <v>48</v>
      </c>
      <c r="J1328" s="32">
        <f>INDEX(数值规划!$N$32:$Y$231,(((C1328-1)*2+(D1328-1))*4+(E1328-1))*5+F1328+1,(INDEX($T$3:$AI$3,B1328)-1)*3+2)</f>
        <v>30</v>
      </c>
      <c r="K1328" s="32">
        <f>INDEX(数值规划!$N$32:$Y$231,(((C1328-1)*2+(D1328-1))*4+(E1328-1))*5+F1328+1,(INDEX($T$3:$AI$3,B1328)-1)*3+3)</f>
        <v>12</v>
      </c>
      <c r="L1328" s="32">
        <f t="shared" si="41"/>
        <v>1</v>
      </c>
      <c r="M1328" s="32">
        <f>INDEX(数值规划!$AL$33:$AL$42,(特技天赋!C1328-1)*2+特技天赋!D1328)</f>
        <v>5</v>
      </c>
      <c r="N1328" s="31">
        <v>58</v>
      </c>
      <c r="Q1328" s="32">
        <f>IF(特技天赋!F1328&gt;0,INDEX(数值规划!$F$32:$F$63,(特技天赋!E1328-1)*4+特技天赋!F1328),E1328)</f>
        <v>58</v>
      </c>
    </row>
    <row r="1329" spans="1:17" ht="16.5" x14ac:dyDescent="0.2">
      <c r="A1329" s="31">
        <v>1326</v>
      </c>
      <c r="B1329" s="31">
        <v>9</v>
      </c>
      <c r="C1329" s="31">
        <v>4</v>
      </c>
      <c r="D1329" s="31">
        <v>1</v>
      </c>
      <c r="E1329" s="31">
        <v>2</v>
      </c>
      <c r="F1329" s="31">
        <v>0</v>
      </c>
      <c r="G1329" s="31" t="str">
        <f t="shared" si="40"/>
        <v>金牛座技能3_1线2号天赋解锁</v>
      </c>
      <c r="H1329" s="32">
        <f>INDEX(数值规划!$AH$33:$AK$42,(特技天赋!C1329-1)*2+特技天赋!D1329,特技天赋!E1329)</f>
        <v>41</v>
      </c>
      <c r="I1329" s="32">
        <f>INDEX(数值规划!$N$32:$Y$231,(((C1329-1)*2+(D1329-1))*4+(E1329-1))*5+F1329+1,(INDEX($T$3:$AI$3,B1329)-1)*3+1)</f>
        <v>24</v>
      </c>
      <c r="J1329" s="32">
        <f>INDEX(数值规划!$N$32:$Y$231,(((C1329-1)*2+(D1329-1))*4+(E1329-1))*5+F1329+1,(INDEX($T$3:$AI$3,B1329)-1)*3+2)</f>
        <v>15</v>
      </c>
      <c r="K1329" s="32">
        <f>INDEX(数值规划!$N$32:$Y$231,(((C1329-1)*2+(D1329-1))*4+(E1329-1))*5+F1329+1,(INDEX($T$3:$AI$3,B1329)-1)*3+3)</f>
        <v>6</v>
      </c>
      <c r="L1329" s="32">
        <f t="shared" si="41"/>
        <v>3</v>
      </c>
      <c r="M1329" s="32">
        <f>INDEX(数值规划!$AL$33:$AL$42,(特技天赋!C1329-1)*2+特技天赋!D1329)</f>
        <v>5</v>
      </c>
      <c r="N1329" s="31">
        <v>2</v>
      </c>
      <c r="Q1329" s="32">
        <f>IF(特技天赋!F1329&gt;0,INDEX(数值规划!$F$32:$F$63,(特技天赋!E1329-1)*4+特技天赋!F1329),E1329)</f>
        <v>2</v>
      </c>
    </row>
    <row r="1330" spans="1:17" ht="16.5" x14ac:dyDescent="0.2">
      <c r="A1330" s="31">
        <v>1327</v>
      </c>
      <c r="B1330" s="31">
        <v>9</v>
      </c>
      <c r="C1330" s="31">
        <v>4</v>
      </c>
      <c r="D1330" s="31">
        <v>1</v>
      </c>
      <c r="E1330" s="31">
        <v>2</v>
      </c>
      <c r="F1330" s="31">
        <v>1</v>
      </c>
      <c r="G1330" s="31" t="str">
        <f t="shared" si="40"/>
        <v>金牛座技能3_1线2号天赋1级</v>
      </c>
      <c r="H1330" s="32">
        <f>INDEX(数值规划!$AH$33:$AK$42,(特技天赋!C1330-1)*2+特技天赋!D1330,特技天赋!E1330)</f>
        <v>41</v>
      </c>
      <c r="I1330" s="32">
        <f>INDEX(数值规划!$N$32:$Y$231,(((C1330-1)*2+(D1330-1))*4+(E1330-1))*5+F1330+1,(INDEX($T$3:$AI$3,B1330)-1)*3+1)</f>
        <v>32</v>
      </c>
      <c r="J1330" s="32">
        <f>INDEX(数值规划!$N$32:$Y$231,(((C1330-1)*2+(D1330-1))*4+(E1330-1))*5+F1330+1,(INDEX($T$3:$AI$3,B1330)-1)*3+2)</f>
        <v>20</v>
      </c>
      <c r="K1330" s="32">
        <f>INDEX(数值规划!$N$32:$Y$231,(((C1330-1)*2+(D1330-1))*4+(E1330-1))*5+F1330+1,(INDEX($T$3:$AI$3,B1330)-1)*3+3)</f>
        <v>8</v>
      </c>
      <c r="L1330" s="32">
        <f t="shared" si="41"/>
        <v>3</v>
      </c>
      <c r="M1330" s="32">
        <f>INDEX(数值规划!$AL$33:$AL$42,(特技天赋!C1330-1)*2+特技天赋!D1330)</f>
        <v>5</v>
      </c>
      <c r="N1330" s="31">
        <v>24</v>
      </c>
      <c r="Q1330" s="32">
        <f>IF(特技天赋!F1330&gt;0,INDEX(数值规划!$F$32:$F$63,(特技天赋!E1330-1)*4+特技天赋!F1330),E1330)</f>
        <v>24</v>
      </c>
    </row>
    <row r="1331" spans="1:17" ht="16.5" x14ac:dyDescent="0.2">
      <c r="A1331" s="31">
        <v>1328</v>
      </c>
      <c r="B1331" s="31">
        <v>9</v>
      </c>
      <c r="C1331" s="31">
        <v>4</v>
      </c>
      <c r="D1331" s="31">
        <v>1</v>
      </c>
      <c r="E1331" s="31">
        <v>2</v>
      </c>
      <c r="F1331" s="31">
        <v>2</v>
      </c>
      <c r="G1331" s="31" t="str">
        <f t="shared" si="40"/>
        <v>金牛座技能3_1线2号天赋2级</v>
      </c>
      <c r="H1331" s="32">
        <f>INDEX(数值规划!$AH$33:$AK$42,(特技天赋!C1331-1)*2+特技天赋!D1331,特技天赋!E1331)</f>
        <v>41</v>
      </c>
      <c r="I1331" s="32">
        <f>INDEX(数值规划!$N$32:$Y$231,(((C1331-1)*2+(D1331-1))*4+(E1331-1))*5+F1331+1,(INDEX($T$3:$AI$3,B1331)-1)*3+1)</f>
        <v>40</v>
      </c>
      <c r="J1331" s="32">
        <f>INDEX(数值规划!$N$32:$Y$231,(((C1331-1)*2+(D1331-1))*4+(E1331-1))*5+F1331+1,(INDEX($T$3:$AI$3,B1331)-1)*3+2)</f>
        <v>25</v>
      </c>
      <c r="K1331" s="32">
        <f>INDEX(数值规划!$N$32:$Y$231,(((C1331-1)*2+(D1331-1))*4+(E1331-1))*5+F1331+1,(INDEX($T$3:$AI$3,B1331)-1)*3+3)</f>
        <v>10</v>
      </c>
      <c r="L1331" s="32">
        <f t="shared" si="41"/>
        <v>3</v>
      </c>
      <c r="M1331" s="32">
        <f>INDEX(数值规划!$AL$33:$AL$42,(特技天赋!C1331-1)*2+特技天赋!D1331)</f>
        <v>5</v>
      </c>
      <c r="N1331" s="31">
        <v>36</v>
      </c>
      <c r="Q1331" s="32">
        <f>IF(特技天赋!F1331&gt;0,INDEX(数值规划!$F$32:$F$63,(特技天赋!E1331-1)*4+特技天赋!F1331),E1331)</f>
        <v>36</v>
      </c>
    </row>
    <row r="1332" spans="1:17" ht="16.5" x14ac:dyDescent="0.2">
      <c r="A1332" s="31">
        <v>1329</v>
      </c>
      <c r="B1332" s="31">
        <v>9</v>
      </c>
      <c r="C1332" s="31">
        <v>4</v>
      </c>
      <c r="D1332" s="31">
        <v>1</v>
      </c>
      <c r="E1332" s="31">
        <v>2</v>
      </c>
      <c r="F1332" s="31">
        <v>3</v>
      </c>
      <c r="G1332" s="31" t="str">
        <f t="shared" si="40"/>
        <v>金牛座技能3_1线2号天赋3级</v>
      </c>
      <c r="H1332" s="32">
        <f>INDEX(数值规划!$AH$33:$AK$42,(特技天赋!C1332-1)*2+特技天赋!D1332,特技天赋!E1332)</f>
        <v>41</v>
      </c>
      <c r="I1332" s="32">
        <f>INDEX(数值规划!$N$32:$Y$231,(((C1332-1)*2+(D1332-1))*4+(E1332-1))*5+F1332+1,(INDEX($T$3:$AI$3,B1332)-1)*3+1)</f>
        <v>48</v>
      </c>
      <c r="J1332" s="32">
        <f>INDEX(数值规划!$N$32:$Y$231,(((C1332-1)*2+(D1332-1))*4+(E1332-1))*5+F1332+1,(INDEX($T$3:$AI$3,B1332)-1)*3+2)</f>
        <v>30</v>
      </c>
      <c r="K1332" s="32">
        <f>INDEX(数值规划!$N$32:$Y$231,(((C1332-1)*2+(D1332-1))*4+(E1332-1))*5+F1332+1,(INDEX($T$3:$AI$3,B1332)-1)*3+3)</f>
        <v>12</v>
      </c>
      <c r="L1332" s="32">
        <f t="shared" si="41"/>
        <v>3</v>
      </c>
      <c r="M1332" s="32">
        <f>INDEX(数值规划!$AL$33:$AL$42,(特技天赋!C1332-1)*2+特技天赋!D1332)</f>
        <v>5</v>
      </c>
      <c r="N1332" s="31">
        <v>48</v>
      </c>
      <c r="Q1332" s="32">
        <f>IF(特技天赋!F1332&gt;0,INDEX(数值规划!$F$32:$F$63,(特技天赋!E1332-1)*4+特技天赋!F1332),E1332)</f>
        <v>48</v>
      </c>
    </row>
    <row r="1333" spans="1:17" ht="16.5" x14ac:dyDescent="0.2">
      <c r="A1333" s="31">
        <v>1330</v>
      </c>
      <c r="B1333" s="31">
        <v>9</v>
      </c>
      <c r="C1333" s="31">
        <v>4</v>
      </c>
      <c r="D1333" s="31">
        <v>1</v>
      </c>
      <c r="E1333" s="31">
        <v>2</v>
      </c>
      <c r="F1333" s="31">
        <v>4</v>
      </c>
      <c r="G1333" s="31" t="str">
        <f t="shared" si="40"/>
        <v>金牛座技能3_1线2号天赋4级</v>
      </c>
      <c r="H1333" s="32">
        <f>INDEX(数值规划!$AH$33:$AK$42,(特技天赋!C1333-1)*2+特技天赋!D1333,特技天赋!E1333)</f>
        <v>41</v>
      </c>
      <c r="I1333" s="32">
        <f>INDEX(数值规划!$N$32:$Y$231,(((C1333-1)*2+(D1333-1))*4+(E1333-1))*5+F1333+1,(INDEX($T$3:$AI$3,B1333)-1)*3+1)</f>
        <v>56</v>
      </c>
      <c r="J1333" s="32">
        <f>INDEX(数值规划!$N$32:$Y$231,(((C1333-1)*2+(D1333-1))*4+(E1333-1))*5+F1333+1,(INDEX($T$3:$AI$3,B1333)-1)*3+2)</f>
        <v>35</v>
      </c>
      <c r="K1333" s="32">
        <f>INDEX(数值规划!$N$32:$Y$231,(((C1333-1)*2+(D1333-1))*4+(E1333-1))*5+F1333+1,(INDEX($T$3:$AI$3,B1333)-1)*3+3)</f>
        <v>14</v>
      </c>
      <c r="L1333" s="32">
        <f t="shared" si="41"/>
        <v>3</v>
      </c>
      <c r="M1333" s="32">
        <f>INDEX(数值规划!$AL$33:$AL$42,(特技天赋!C1333-1)*2+特技天赋!D1333)</f>
        <v>5</v>
      </c>
      <c r="N1333" s="31">
        <v>72</v>
      </c>
      <c r="Q1333" s="32">
        <f>IF(特技天赋!F1333&gt;0,INDEX(数值规划!$F$32:$F$63,(特技天赋!E1333-1)*4+特技天赋!F1333),E1333)</f>
        <v>72</v>
      </c>
    </row>
    <row r="1334" spans="1:17" ht="16.5" x14ac:dyDescent="0.2">
      <c r="A1334" s="31">
        <v>1331</v>
      </c>
      <c r="B1334" s="31">
        <v>9</v>
      </c>
      <c r="C1334" s="31">
        <v>4</v>
      </c>
      <c r="D1334" s="31">
        <v>1</v>
      </c>
      <c r="E1334" s="31">
        <v>3</v>
      </c>
      <c r="F1334" s="31">
        <v>0</v>
      </c>
      <c r="G1334" s="31" t="str">
        <f t="shared" si="40"/>
        <v>金牛座技能3_1线3号天赋解锁</v>
      </c>
      <c r="H1334" s="32">
        <f>INDEX(数值规划!$AH$33:$AK$42,(特技天赋!C1334-1)*2+特技天赋!D1334,特技天赋!E1334)</f>
        <v>61</v>
      </c>
      <c r="I1334" s="32">
        <f>INDEX(数值规划!$N$32:$Y$231,(((C1334-1)*2+(D1334-1))*4+(E1334-1))*5+F1334+1,(INDEX($T$3:$AI$3,B1334)-1)*3+1)</f>
        <v>36</v>
      </c>
      <c r="J1334" s="32">
        <f>INDEX(数值规划!$N$32:$Y$231,(((C1334-1)*2+(D1334-1))*4+(E1334-1))*5+F1334+1,(INDEX($T$3:$AI$3,B1334)-1)*3+2)</f>
        <v>23</v>
      </c>
      <c r="K1334" s="32">
        <f>INDEX(数值规划!$N$32:$Y$231,(((C1334-1)*2+(D1334-1))*4+(E1334-1))*5+F1334+1,(INDEX($T$3:$AI$3,B1334)-1)*3+3)</f>
        <v>9</v>
      </c>
      <c r="L1334" s="32">
        <f t="shared" si="41"/>
        <v>5</v>
      </c>
      <c r="M1334" s="32">
        <f>INDEX(数值规划!$AL$33:$AL$42,(特技天赋!C1334-1)*2+特技天赋!D1334)</f>
        <v>5</v>
      </c>
      <c r="N1334" s="31">
        <v>3</v>
      </c>
      <c r="Q1334" s="32">
        <f>IF(特技天赋!F1334&gt;0,INDEX(数值规划!$F$32:$F$63,(特技天赋!E1334-1)*4+特技天赋!F1334),E1334)</f>
        <v>3</v>
      </c>
    </row>
    <row r="1335" spans="1:17" ht="16.5" x14ac:dyDescent="0.2">
      <c r="A1335" s="31">
        <v>1332</v>
      </c>
      <c r="B1335" s="31">
        <v>9</v>
      </c>
      <c r="C1335" s="31">
        <v>4</v>
      </c>
      <c r="D1335" s="31">
        <v>1</v>
      </c>
      <c r="E1335" s="31">
        <v>3</v>
      </c>
      <c r="F1335" s="31">
        <v>1</v>
      </c>
      <c r="G1335" s="31" t="str">
        <f t="shared" si="40"/>
        <v>金牛座技能3_1线3号天赋1级</v>
      </c>
      <c r="H1335" s="32">
        <f>INDEX(数值规划!$AH$33:$AK$42,(特技天赋!C1335-1)*2+特技天赋!D1335,特技天赋!E1335)</f>
        <v>61</v>
      </c>
      <c r="I1335" s="32">
        <f>INDEX(数值规划!$N$32:$Y$231,(((C1335-1)*2+(D1335-1))*4+(E1335-1))*5+F1335+1,(INDEX($T$3:$AI$3,B1335)-1)*3+1)</f>
        <v>44</v>
      </c>
      <c r="J1335" s="32">
        <f>INDEX(数值规划!$N$32:$Y$231,(((C1335-1)*2+(D1335-1))*4+(E1335-1))*5+F1335+1,(INDEX($T$3:$AI$3,B1335)-1)*3+2)</f>
        <v>28</v>
      </c>
      <c r="K1335" s="32">
        <f>INDEX(数值规划!$N$32:$Y$231,(((C1335-1)*2+(D1335-1))*4+(E1335-1))*5+F1335+1,(INDEX($T$3:$AI$3,B1335)-1)*3+3)</f>
        <v>11</v>
      </c>
      <c r="L1335" s="32">
        <f t="shared" si="41"/>
        <v>5</v>
      </c>
      <c r="M1335" s="32">
        <f>INDEX(数值规划!$AL$33:$AL$42,(特技天赋!C1335-1)*2+特技天赋!D1335)</f>
        <v>5</v>
      </c>
      <c r="N1335" s="31">
        <v>29</v>
      </c>
      <c r="Q1335" s="32">
        <f>IF(特技天赋!F1335&gt;0,INDEX(数值规划!$F$32:$F$63,(特技天赋!E1335-1)*4+特技天赋!F1335),E1335)</f>
        <v>29</v>
      </c>
    </row>
    <row r="1336" spans="1:17" ht="16.5" x14ac:dyDescent="0.2">
      <c r="A1336" s="31">
        <v>1333</v>
      </c>
      <c r="B1336" s="31">
        <v>9</v>
      </c>
      <c r="C1336" s="31">
        <v>4</v>
      </c>
      <c r="D1336" s="31">
        <v>1</v>
      </c>
      <c r="E1336" s="31">
        <v>3</v>
      </c>
      <c r="F1336" s="31">
        <v>2</v>
      </c>
      <c r="G1336" s="31" t="str">
        <f t="shared" si="40"/>
        <v>金牛座技能3_1线3号天赋2级</v>
      </c>
      <c r="H1336" s="32">
        <f>INDEX(数值规划!$AH$33:$AK$42,(特技天赋!C1336-1)*2+特技天赋!D1336,特技天赋!E1336)</f>
        <v>61</v>
      </c>
      <c r="I1336" s="32">
        <f>INDEX(数值规划!$N$32:$Y$231,(((C1336-1)*2+(D1336-1))*4+(E1336-1))*5+F1336+1,(INDEX($T$3:$AI$3,B1336)-1)*3+1)</f>
        <v>52</v>
      </c>
      <c r="J1336" s="32">
        <f>INDEX(数值规划!$N$32:$Y$231,(((C1336-1)*2+(D1336-1))*4+(E1336-1))*5+F1336+1,(INDEX($T$3:$AI$3,B1336)-1)*3+2)</f>
        <v>33</v>
      </c>
      <c r="K1336" s="32">
        <f>INDEX(数值规划!$N$32:$Y$231,(((C1336-1)*2+(D1336-1))*4+(E1336-1))*5+F1336+1,(INDEX($T$3:$AI$3,B1336)-1)*3+3)</f>
        <v>13</v>
      </c>
      <c r="L1336" s="32">
        <f t="shared" si="41"/>
        <v>5</v>
      </c>
      <c r="M1336" s="32">
        <f>INDEX(数值规划!$AL$33:$AL$42,(特技天赋!C1336-1)*2+特技天赋!D1336)</f>
        <v>5</v>
      </c>
      <c r="N1336" s="31">
        <v>43</v>
      </c>
      <c r="Q1336" s="32">
        <f>IF(特技天赋!F1336&gt;0,INDEX(数值规划!$F$32:$F$63,(特技天赋!E1336-1)*4+特技天赋!F1336),E1336)</f>
        <v>43</v>
      </c>
    </row>
    <row r="1337" spans="1:17" ht="16.5" x14ac:dyDescent="0.2">
      <c r="A1337" s="31">
        <v>1334</v>
      </c>
      <c r="B1337" s="31">
        <v>9</v>
      </c>
      <c r="C1337" s="31">
        <v>4</v>
      </c>
      <c r="D1337" s="31">
        <v>1</v>
      </c>
      <c r="E1337" s="31">
        <v>3</v>
      </c>
      <c r="F1337" s="31">
        <v>3</v>
      </c>
      <c r="G1337" s="31" t="str">
        <f t="shared" si="40"/>
        <v>金牛座技能3_1线3号天赋3级</v>
      </c>
      <c r="H1337" s="32">
        <f>INDEX(数值规划!$AH$33:$AK$42,(特技天赋!C1337-1)*2+特技天赋!D1337,特技天赋!E1337)</f>
        <v>61</v>
      </c>
      <c r="I1337" s="32">
        <f>INDEX(数值规划!$N$32:$Y$231,(((C1337-1)*2+(D1337-1))*4+(E1337-1))*5+F1337+1,(INDEX($T$3:$AI$3,B1337)-1)*3+1)</f>
        <v>60</v>
      </c>
      <c r="J1337" s="32">
        <f>INDEX(数值规划!$N$32:$Y$231,(((C1337-1)*2+(D1337-1))*4+(E1337-1))*5+F1337+1,(INDEX($T$3:$AI$3,B1337)-1)*3+2)</f>
        <v>38</v>
      </c>
      <c r="K1337" s="32">
        <f>INDEX(数值规划!$N$32:$Y$231,(((C1337-1)*2+(D1337-1))*4+(E1337-1))*5+F1337+1,(INDEX($T$3:$AI$3,B1337)-1)*3+3)</f>
        <v>15</v>
      </c>
      <c r="L1337" s="32">
        <f t="shared" si="41"/>
        <v>5</v>
      </c>
      <c r="M1337" s="32">
        <f>INDEX(数值规划!$AL$33:$AL$42,(特技天赋!C1337-1)*2+特技天赋!D1337)</f>
        <v>5</v>
      </c>
      <c r="N1337" s="31">
        <v>58</v>
      </c>
      <c r="Q1337" s="32">
        <f>IF(特技天赋!F1337&gt;0,INDEX(数值规划!$F$32:$F$63,(特技天赋!E1337-1)*4+特技天赋!F1337),E1337)</f>
        <v>58</v>
      </c>
    </row>
    <row r="1338" spans="1:17" ht="16.5" x14ac:dyDescent="0.2">
      <c r="A1338" s="31">
        <v>1335</v>
      </c>
      <c r="B1338" s="31">
        <v>9</v>
      </c>
      <c r="C1338" s="31">
        <v>4</v>
      </c>
      <c r="D1338" s="31">
        <v>1</v>
      </c>
      <c r="E1338" s="31">
        <v>3</v>
      </c>
      <c r="F1338" s="31">
        <v>4</v>
      </c>
      <c r="G1338" s="31" t="str">
        <f t="shared" si="40"/>
        <v>金牛座技能3_1线3号天赋4级</v>
      </c>
      <c r="H1338" s="32">
        <f>INDEX(数值规划!$AH$33:$AK$42,(特技天赋!C1338-1)*2+特技天赋!D1338,特技天赋!E1338)</f>
        <v>61</v>
      </c>
      <c r="I1338" s="32">
        <f>INDEX(数值规划!$N$32:$Y$231,(((C1338-1)*2+(D1338-1))*4+(E1338-1))*5+F1338+1,(INDEX($T$3:$AI$3,B1338)-1)*3+1)</f>
        <v>68</v>
      </c>
      <c r="J1338" s="32">
        <f>INDEX(数值规划!$N$32:$Y$231,(((C1338-1)*2+(D1338-1))*4+(E1338-1))*5+F1338+1,(INDEX($T$3:$AI$3,B1338)-1)*3+2)</f>
        <v>43</v>
      </c>
      <c r="K1338" s="32">
        <f>INDEX(数值规划!$N$32:$Y$231,(((C1338-1)*2+(D1338-1))*4+(E1338-1))*5+F1338+1,(INDEX($T$3:$AI$3,B1338)-1)*3+3)</f>
        <v>17</v>
      </c>
      <c r="L1338" s="32">
        <f t="shared" si="41"/>
        <v>5</v>
      </c>
      <c r="M1338" s="32">
        <f>INDEX(数值规划!$AL$33:$AL$42,(特技天赋!C1338-1)*2+特技天赋!D1338)</f>
        <v>5</v>
      </c>
      <c r="N1338" s="31">
        <v>87</v>
      </c>
      <c r="Q1338" s="32">
        <f>IF(特技天赋!F1338&gt;0,INDEX(数值规划!$F$32:$F$63,(特技天赋!E1338-1)*4+特技天赋!F1338),E1338)</f>
        <v>87</v>
      </c>
    </row>
    <row r="1339" spans="1:17" ht="16.5" x14ac:dyDescent="0.2">
      <c r="A1339" s="31">
        <v>1336</v>
      </c>
      <c r="B1339" s="31">
        <v>9</v>
      </c>
      <c r="C1339" s="31">
        <v>4</v>
      </c>
      <c r="D1339" s="31">
        <v>1</v>
      </c>
      <c r="E1339" s="31">
        <v>4</v>
      </c>
      <c r="F1339" s="31">
        <v>0</v>
      </c>
      <c r="G1339" s="31" t="str">
        <f t="shared" si="40"/>
        <v>金牛座技能3_1线4号天赋解锁</v>
      </c>
      <c r="H1339" s="32">
        <f>INDEX(数值规划!$AH$33:$AK$42,(特技天赋!C1339-1)*2+特技天赋!D1339,特技天赋!E1339)</f>
        <v>81</v>
      </c>
      <c r="I1339" s="32">
        <f>INDEX(数值规划!$N$32:$Y$231,(((C1339-1)*2+(D1339-1))*4+(E1339-1))*5+F1339+1,(INDEX($T$3:$AI$3,B1339)-1)*3+1)</f>
        <v>48</v>
      </c>
      <c r="J1339" s="32">
        <f>INDEX(数值规划!$N$32:$Y$231,(((C1339-1)*2+(D1339-1))*4+(E1339-1))*5+F1339+1,(INDEX($T$3:$AI$3,B1339)-1)*3+2)</f>
        <v>30</v>
      </c>
      <c r="K1339" s="32">
        <f>INDEX(数值规划!$N$32:$Y$231,(((C1339-1)*2+(D1339-1))*4+(E1339-1))*5+F1339+1,(INDEX($T$3:$AI$3,B1339)-1)*3+3)</f>
        <v>12</v>
      </c>
      <c r="L1339" s="32">
        <f t="shared" si="41"/>
        <v>7</v>
      </c>
      <c r="M1339" s="32">
        <f>INDEX(数值规划!$AL$33:$AL$42,(特技天赋!C1339-1)*2+特技天赋!D1339)</f>
        <v>5</v>
      </c>
      <c r="N1339" s="31">
        <v>4</v>
      </c>
      <c r="Q1339" s="32">
        <f>IF(特技天赋!F1339&gt;0,INDEX(数值规划!$F$32:$F$63,(特技天赋!E1339-1)*4+特技天赋!F1339),E1339)</f>
        <v>4</v>
      </c>
    </row>
    <row r="1340" spans="1:17" ht="16.5" x14ac:dyDescent="0.2">
      <c r="A1340" s="31">
        <v>1337</v>
      </c>
      <c r="B1340" s="31">
        <v>9</v>
      </c>
      <c r="C1340" s="31">
        <v>4</v>
      </c>
      <c r="D1340" s="31">
        <v>1</v>
      </c>
      <c r="E1340" s="31">
        <v>4</v>
      </c>
      <c r="F1340" s="31">
        <v>1</v>
      </c>
      <c r="G1340" s="31" t="str">
        <f t="shared" si="40"/>
        <v>金牛座技能3_1线4号天赋1级</v>
      </c>
      <c r="H1340" s="32">
        <f>INDEX(数值规划!$AH$33:$AK$42,(特技天赋!C1340-1)*2+特技天赋!D1340,特技天赋!E1340)</f>
        <v>81</v>
      </c>
      <c r="I1340" s="32">
        <f>INDEX(数值规划!$N$32:$Y$231,(((C1340-1)*2+(D1340-1))*4+(E1340-1))*5+F1340+1,(INDEX($T$3:$AI$3,B1340)-1)*3+1)</f>
        <v>56</v>
      </c>
      <c r="J1340" s="32">
        <f>INDEX(数值规划!$N$32:$Y$231,(((C1340-1)*2+(D1340-1))*4+(E1340-1))*5+F1340+1,(INDEX($T$3:$AI$3,B1340)-1)*3+2)</f>
        <v>35</v>
      </c>
      <c r="K1340" s="32">
        <f>INDEX(数值规划!$N$32:$Y$231,(((C1340-1)*2+(D1340-1))*4+(E1340-1))*5+F1340+1,(INDEX($T$3:$AI$3,B1340)-1)*3+3)</f>
        <v>14</v>
      </c>
      <c r="L1340" s="32">
        <f t="shared" si="41"/>
        <v>7</v>
      </c>
      <c r="M1340" s="32">
        <f>INDEX(数值规划!$AL$33:$AL$42,(特技天赋!C1340-1)*2+特技天赋!D1340)</f>
        <v>5</v>
      </c>
      <c r="N1340" s="31">
        <v>29</v>
      </c>
      <c r="Q1340" s="32">
        <f>IF(特技天赋!F1340&gt;0,INDEX(数值规划!$F$32:$F$63,(特技天赋!E1340-1)*4+特技天赋!F1340),E1340)</f>
        <v>29</v>
      </c>
    </row>
    <row r="1341" spans="1:17" ht="16.5" x14ac:dyDescent="0.2">
      <c r="A1341" s="31">
        <v>1338</v>
      </c>
      <c r="B1341" s="31">
        <v>9</v>
      </c>
      <c r="C1341" s="31">
        <v>4</v>
      </c>
      <c r="D1341" s="31">
        <v>1</v>
      </c>
      <c r="E1341" s="31">
        <v>4</v>
      </c>
      <c r="F1341" s="31">
        <v>2</v>
      </c>
      <c r="G1341" s="31" t="str">
        <f t="shared" si="40"/>
        <v>金牛座技能3_1线4号天赋2级</v>
      </c>
      <c r="H1341" s="32">
        <f>INDEX(数值规划!$AH$33:$AK$42,(特技天赋!C1341-1)*2+特技天赋!D1341,特技天赋!E1341)</f>
        <v>81</v>
      </c>
      <c r="I1341" s="32">
        <f>INDEX(数值规划!$N$32:$Y$231,(((C1341-1)*2+(D1341-1))*4+(E1341-1))*5+F1341+1,(INDEX($T$3:$AI$3,B1341)-1)*3+1)</f>
        <v>64</v>
      </c>
      <c r="J1341" s="32">
        <f>INDEX(数值规划!$N$32:$Y$231,(((C1341-1)*2+(D1341-1))*4+(E1341-1))*5+F1341+1,(INDEX($T$3:$AI$3,B1341)-1)*3+2)</f>
        <v>40</v>
      </c>
      <c r="K1341" s="32">
        <f>INDEX(数值规划!$N$32:$Y$231,(((C1341-1)*2+(D1341-1))*4+(E1341-1))*5+F1341+1,(INDEX($T$3:$AI$3,B1341)-1)*3+3)</f>
        <v>16</v>
      </c>
      <c r="L1341" s="32">
        <f t="shared" si="41"/>
        <v>7</v>
      </c>
      <c r="M1341" s="32">
        <f>INDEX(数值规划!$AL$33:$AL$42,(特技天赋!C1341-1)*2+特技天赋!D1341)</f>
        <v>5</v>
      </c>
      <c r="N1341" s="31">
        <v>43</v>
      </c>
      <c r="Q1341" s="32">
        <f>IF(特技天赋!F1341&gt;0,INDEX(数值规划!$F$32:$F$63,(特技天赋!E1341-1)*4+特技天赋!F1341),E1341)</f>
        <v>43</v>
      </c>
    </row>
    <row r="1342" spans="1:17" ht="16.5" x14ac:dyDescent="0.2">
      <c r="A1342" s="31">
        <v>1339</v>
      </c>
      <c r="B1342" s="31">
        <v>9</v>
      </c>
      <c r="C1342" s="31">
        <v>4</v>
      </c>
      <c r="D1342" s="31">
        <v>1</v>
      </c>
      <c r="E1342" s="31">
        <v>4</v>
      </c>
      <c r="F1342" s="31">
        <v>3</v>
      </c>
      <c r="G1342" s="31" t="str">
        <f t="shared" si="40"/>
        <v>金牛座技能3_1线4号天赋3级</v>
      </c>
      <c r="H1342" s="32">
        <f>INDEX(数值规划!$AH$33:$AK$42,(特技天赋!C1342-1)*2+特技天赋!D1342,特技天赋!E1342)</f>
        <v>81</v>
      </c>
      <c r="I1342" s="32">
        <f>INDEX(数值规划!$N$32:$Y$231,(((C1342-1)*2+(D1342-1))*4+(E1342-1))*5+F1342+1,(INDEX($T$3:$AI$3,B1342)-1)*3+1)</f>
        <v>72</v>
      </c>
      <c r="J1342" s="32">
        <f>INDEX(数值规划!$N$32:$Y$231,(((C1342-1)*2+(D1342-1))*4+(E1342-1))*5+F1342+1,(INDEX($T$3:$AI$3,B1342)-1)*3+2)</f>
        <v>45</v>
      </c>
      <c r="K1342" s="32">
        <f>INDEX(数值规划!$N$32:$Y$231,(((C1342-1)*2+(D1342-1))*4+(E1342-1))*5+F1342+1,(INDEX($T$3:$AI$3,B1342)-1)*3+3)</f>
        <v>18</v>
      </c>
      <c r="L1342" s="32">
        <f t="shared" si="41"/>
        <v>7</v>
      </c>
      <c r="M1342" s="32">
        <f>INDEX(数值规划!$AL$33:$AL$42,(特技天赋!C1342-1)*2+特技天赋!D1342)</f>
        <v>5</v>
      </c>
      <c r="N1342" s="31">
        <v>58</v>
      </c>
      <c r="Q1342" s="32">
        <f>IF(特技天赋!F1342&gt;0,INDEX(数值规划!$F$32:$F$63,(特技天赋!E1342-1)*4+特技天赋!F1342),E1342)</f>
        <v>58</v>
      </c>
    </row>
    <row r="1343" spans="1:17" ht="16.5" x14ac:dyDescent="0.2">
      <c r="A1343" s="31">
        <v>1340</v>
      </c>
      <c r="B1343" s="31">
        <v>9</v>
      </c>
      <c r="C1343" s="31">
        <v>4</v>
      </c>
      <c r="D1343" s="31">
        <v>1</v>
      </c>
      <c r="E1343" s="31">
        <v>4</v>
      </c>
      <c r="F1343" s="31">
        <v>4</v>
      </c>
      <c r="G1343" s="31" t="str">
        <f t="shared" si="40"/>
        <v>金牛座技能3_1线4号天赋4级</v>
      </c>
      <c r="H1343" s="32">
        <f>INDEX(数值规划!$AH$33:$AK$42,(特技天赋!C1343-1)*2+特技天赋!D1343,特技天赋!E1343)</f>
        <v>81</v>
      </c>
      <c r="I1343" s="32">
        <f>INDEX(数值规划!$N$32:$Y$231,(((C1343-1)*2+(D1343-1))*4+(E1343-1))*5+F1343+1,(INDEX($T$3:$AI$3,B1343)-1)*3+1)</f>
        <v>80</v>
      </c>
      <c r="J1343" s="32">
        <f>INDEX(数值规划!$N$32:$Y$231,(((C1343-1)*2+(D1343-1))*4+(E1343-1))*5+F1343+1,(INDEX($T$3:$AI$3,B1343)-1)*3+2)</f>
        <v>50</v>
      </c>
      <c r="K1343" s="32">
        <f>INDEX(数值规划!$N$32:$Y$231,(((C1343-1)*2+(D1343-1))*4+(E1343-1))*5+F1343+1,(INDEX($T$3:$AI$3,B1343)-1)*3+3)</f>
        <v>20</v>
      </c>
      <c r="L1343" s="32">
        <f t="shared" si="41"/>
        <v>7</v>
      </c>
      <c r="M1343" s="32">
        <f>INDEX(数值规划!$AL$33:$AL$42,(特技天赋!C1343-1)*2+特技天赋!D1343)</f>
        <v>5</v>
      </c>
      <c r="N1343" s="31">
        <v>87</v>
      </c>
      <c r="Q1343" s="32">
        <f>IF(特技天赋!F1343&gt;0,INDEX(数值规划!$F$32:$F$63,(特技天赋!E1343-1)*4+特技天赋!F1343),E1343)</f>
        <v>87</v>
      </c>
    </row>
    <row r="1344" spans="1:17" ht="16.5" x14ac:dyDescent="0.2">
      <c r="A1344" s="31">
        <v>1341</v>
      </c>
      <c r="B1344" s="31">
        <v>9</v>
      </c>
      <c r="C1344" s="31">
        <v>4</v>
      </c>
      <c r="D1344" s="31">
        <v>2</v>
      </c>
      <c r="E1344" s="31">
        <v>1</v>
      </c>
      <c r="F1344" s="31">
        <v>0</v>
      </c>
      <c r="G1344" s="31" t="str">
        <f t="shared" si="40"/>
        <v>金牛座技能3_2线1号天赋解锁</v>
      </c>
      <c r="H1344" s="32">
        <f>INDEX(数值规划!$AH$33:$AK$42,(特技天赋!C1344-1)*2+特技天赋!D1344,特技天赋!E1344)</f>
        <v>31</v>
      </c>
      <c r="I1344" s="32">
        <f>INDEX(数值规划!$N$32:$Y$231,(((C1344-1)*2+(D1344-1))*4+(E1344-1))*5+F1344+1,(INDEX($T$3:$AI$3,B1344)-1)*3+1)</f>
        <v>0</v>
      </c>
      <c r="J1344" s="32">
        <f>INDEX(数值规划!$N$32:$Y$231,(((C1344-1)*2+(D1344-1))*4+(E1344-1))*5+F1344+1,(INDEX($T$3:$AI$3,B1344)-1)*3+2)</f>
        <v>10</v>
      </c>
      <c r="K1344" s="32">
        <f>INDEX(数值规划!$N$32:$Y$231,(((C1344-1)*2+(D1344-1))*4+(E1344-1))*5+F1344+1,(INDEX($T$3:$AI$3,B1344)-1)*3+3)</f>
        <v>20</v>
      </c>
      <c r="L1344" s="32">
        <f t="shared" si="41"/>
        <v>2</v>
      </c>
      <c r="M1344" s="32">
        <f>INDEX(数值规划!$AL$33:$AL$42,(特技天赋!C1344-1)*2+特技天赋!D1344)</f>
        <v>6</v>
      </c>
      <c r="N1344" s="31">
        <v>1</v>
      </c>
      <c r="Q1344" s="32">
        <f>IF(特技天赋!F1344&gt;0,INDEX(数值规划!$F$32:$F$63,(特技天赋!E1344-1)*4+特技天赋!F1344),E1344)</f>
        <v>1</v>
      </c>
    </row>
    <row r="1345" spans="1:17" ht="16.5" x14ac:dyDescent="0.2">
      <c r="A1345" s="31">
        <v>1342</v>
      </c>
      <c r="B1345" s="31">
        <v>9</v>
      </c>
      <c r="C1345" s="31">
        <v>4</v>
      </c>
      <c r="D1345" s="31">
        <v>2</v>
      </c>
      <c r="E1345" s="31">
        <v>1</v>
      </c>
      <c r="F1345" s="31">
        <v>1</v>
      </c>
      <c r="G1345" s="31" t="str">
        <f t="shared" si="40"/>
        <v>金牛座技能3_2线1号天赋1级</v>
      </c>
      <c r="H1345" s="32">
        <f>INDEX(数值规划!$AH$33:$AK$42,(特技天赋!C1345-1)*2+特技天赋!D1345,特技天赋!E1345)</f>
        <v>31</v>
      </c>
      <c r="I1345" s="32">
        <f>INDEX(数值规划!$N$32:$Y$231,(((C1345-1)*2+(D1345-1))*4+(E1345-1))*5+F1345+1,(INDEX($T$3:$AI$3,B1345)-1)*3+1)</f>
        <v>0</v>
      </c>
      <c r="J1345" s="32">
        <f>INDEX(数值规划!$N$32:$Y$231,(((C1345-1)*2+(D1345-1))*4+(E1345-1))*5+F1345+1,(INDEX($T$3:$AI$3,B1345)-1)*3+2)</f>
        <v>15</v>
      </c>
      <c r="K1345" s="32">
        <f>INDEX(数值规划!$N$32:$Y$231,(((C1345-1)*2+(D1345-1))*4+(E1345-1))*5+F1345+1,(INDEX($T$3:$AI$3,B1345)-1)*3+3)</f>
        <v>30</v>
      </c>
      <c r="L1345" s="32">
        <f t="shared" si="41"/>
        <v>2</v>
      </c>
      <c r="M1345" s="32">
        <f>INDEX(数值规划!$AL$33:$AL$42,(特技天赋!C1345-1)*2+特技天赋!D1345)</f>
        <v>6</v>
      </c>
      <c r="N1345" s="31">
        <v>19</v>
      </c>
      <c r="Q1345" s="32">
        <f>IF(特技天赋!F1345&gt;0,INDEX(数值规划!$F$32:$F$63,(特技天赋!E1345-1)*4+特技天赋!F1345),E1345)</f>
        <v>19</v>
      </c>
    </row>
    <row r="1346" spans="1:17" ht="16.5" x14ac:dyDescent="0.2">
      <c r="A1346" s="31">
        <v>1343</v>
      </c>
      <c r="B1346" s="31">
        <v>9</v>
      </c>
      <c r="C1346" s="31">
        <v>4</v>
      </c>
      <c r="D1346" s="31">
        <v>2</v>
      </c>
      <c r="E1346" s="31">
        <v>1</v>
      </c>
      <c r="F1346" s="31">
        <v>2</v>
      </c>
      <c r="G1346" s="31" t="str">
        <f t="shared" si="40"/>
        <v>金牛座技能3_2线1号天赋2级</v>
      </c>
      <c r="H1346" s="32">
        <f>INDEX(数值规划!$AH$33:$AK$42,(特技天赋!C1346-1)*2+特技天赋!D1346,特技天赋!E1346)</f>
        <v>31</v>
      </c>
      <c r="I1346" s="32">
        <f>INDEX(数值规划!$N$32:$Y$231,(((C1346-1)*2+(D1346-1))*4+(E1346-1))*5+F1346+1,(INDEX($T$3:$AI$3,B1346)-1)*3+1)</f>
        <v>0</v>
      </c>
      <c r="J1346" s="32">
        <f>INDEX(数值规划!$N$32:$Y$231,(((C1346-1)*2+(D1346-1))*4+(E1346-1))*5+F1346+1,(INDEX($T$3:$AI$3,B1346)-1)*3+2)</f>
        <v>20</v>
      </c>
      <c r="K1346" s="32">
        <f>INDEX(数值规划!$N$32:$Y$231,(((C1346-1)*2+(D1346-1))*4+(E1346-1))*5+F1346+1,(INDEX($T$3:$AI$3,B1346)-1)*3+3)</f>
        <v>40</v>
      </c>
      <c r="L1346" s="32">
        <f t="shared" si="41"/>
        <v>2</v>
      </c>
      <c r="M1346" s="32">
        <f>INDEX(数值规划!$AL$33:$AL$42,(特技天赋!C1346-1)*2+特技天赋!D1346)</f>
        <v>6</v>
      </c>
      <c r="N1346" s="31">
        <v>29</v>
      </c>
      <c r="Q1346" s="32">
        <f>IF(特技天赋!F1346&gt;0,INDEX(数值规划!$F$32:$F$63,(特技天赋!E1346-1)*4+特技天赋!F1346),E1346)</f>
        <v>29</v>
      </c>
    </row>
    <row r="1347" spans="1:17" ht="16.5" x14ac:dyDescent="0.2">
      <c r="A1347" s="31">
        <v>1344</v>
      </c>
      <c r="B1347" s="31">
        <v>9</v>
      </c>
      <c r="C1347" s="31">
        <v>4</v>
      </c>
      <c r="D1347" s="31">
        <v>2</v>
      </c>
      <c r="E1347" s="31">
        <v>1</v>
      </c>
      <c r="F1347" s="31">
        <v>3</v>
      </c>
      <c r="G1347" s="31" t="str">
        <f t="shared" si="40"/>
        <v>金牛座技能3_2线1号天赋3级</v>
      </c>
      <c r="H1347" s="32">
        <f>INDEX(数值规划!$AH$33:$AK$42,(特技天赋!C1347-1)*2+特技天赋!D1347,特技天赋!E1347)</f>
        <v>31</v>
      </c>
      <c r="I1347" s="32">
        <f>INDEX(数值规划!$N$32:$Y$231,(((C1347-1)*2+(D1347-1))*4+(E1347-1))*5+F1347+1,(INDEX($T$3:$AI$3,B1347)-1)*3+1)</f>
        <v>0</v>
      </c>
      <c r="J1347" s="32">
        <f>INDEX(数值规划!$N$32:$Y$231,(((C1347-1)*2+(D1347-1))*4+(E1347-1))*5+F1347+1,(INDEX($T$3:$AI$3,B1347)-1)*3+2)</f>
        <v>25</v>
      </c>
      <c r="K1347" s="32">
        <f>INDEX(数值规划!$N$32:$Y$231,(((C1347-1)*2+(D1347-1))*4+(E1347-1))*5+F1347+1,(INDEX($T$3:$AI$3,B1347)-1)*3+3)</f>
        <v>50</v>
      </c>
      <c r="L1347" s="32">
        <f t="shared" si="41"/>
        <v>2</v>
      </c>
      <c r="M1347" s="32">
        <f>INDEX(数值规划!$AL$33:$AL$42,(特技天赋!C1347-1)*2+特技天赋!D1347)</f>
        <v>6</v>
      </c>
      <c r="N1347" s="31">
        <v>38</v>
      </c>
      <c r="Q1347" s="32">
        <f>IF(特技天赋!F1347&gt;0,INDEX(数值规划!$F$32:$F$63,(特技天赋!E1347-1)*4+特技天赋!F1347),E1347)</f>
        <v>38</v>
      </c>
    </row>
    <row r="1348" spans="1:17" ht="16.5" x14ac:dyDescent="0.2">
      <c r="A1348" s="31">
        <v>1345</v>
      </c>
      <c r="B1348" s="31">
        <v>9</v>
      </c>
      <c r="C1348" s="31">
        <v>4</v>
      </c>
      <c r="D1348" s="31">
        <v>2</v>
      </c>
      <c r="E1348" s="31">
        <v>1</v>
      </c>
      <c r="F1348" s="31">
        <v>4</v>
      </c>
      <c r="G1348" s="31" t="str">
        <f t="shared" si="40"/>
        <v>金牛座技能3_2线1号天赋4级</v>
      </c>
      <c r="H1348" s="32">
        <f>INDEX(数值规划!$AH$33:$AK$42,(特技天赋!C1348-1)*2+特技天赋!D1348,特技天赋!E1348)</f>
        <v>31</v>
      </c>
      <c r="I1348" s="32">
        <f>INDEX(数值规划!$N$32:$Y$231,(((C1348-1)*2+(D1348-1))*4+(E1348-1))*5+F1348+1,(INDEX($T$3:$AI$3,B1348)-1)*3+1)</f>
        <v>0</v>
      </c>
      <c r="J1348" s="32">
        <f>INDEX(数值规划!$N$32:$Y$231,(((C1348-1)*2+(D1348-1))*4+(E1348-1))*5+F1348+1,(INDEX($T$3:$AI$3,B1348)-1)*3+2)</f>
        <v>30</v>
      </c>
      <c r="K1348" s="32">
        <f>INDEX(数值规划!$N$32:$Y$231,(((C1348-1)*2+(D1348-1))*4+(E1348-1))*5+F1348+1,(INDEX($T$3:$AI$3,B1348)-1)*3+3)</f>
        <v>60</v>
      </c>
      <c r="L1348" s="32">
        <f t="shared" si="41"/>
        <v>2</v>
      </c>
      <c r="M1348" s="32">
        <f>INDEX(数值规划!$AL$33:$AL$42,(特技天赋!C1348-1)*2+特技天赋!D1348)</f>
        <v>6</v>
      </c>
      <c r="N1348" s="31">
        <v>58</v>
      </c>
      <c r="Q1348" s="32">
        <f>IF(特技天赋!F1348&gt;0,INDEX(数值规划!$F$32:$F$63,(特技天赋!E1348-1)*4+特技天赋!F1348),E1348)</f>
        <v>58</v>
      </c>
    </row>
    <row r="1349" spans="1:17" ht="16.5" x14ac:dyDescent="0.2">
      <c r="A1349" s="31">
        <v>1346</v>
      </c>
      <c r="B1349" s="31">
        <v>9</v>
      </c>
      <c r="C1349" s="31">
        <v>4</v>
      </c>
      <c r="D1349" s="31">
        <v>2</v>
      </c>
      <c r="E1349" s="31">
        <v>2</v>
      </c>
      <c r="F1349" s="31">
        <v>0</v>
      </c>
      <c r="G1349" s="31" t="str">
        <f t="shared" ref="G1349:G1412" si="42">INDEX($T$4:$AI$4,B1349)&amp;INDEX($T$5:$X$5,C1349)&amp;"_"&amp;D1349&amp;"线"&amp;E1349&amp;"号天赋"&amp;IF(F1349&gt;0,F1349&amp;"级","解锁")</f>
        <v>金牛座技能3_2线2号天赋解锁</v>
      </c>
      <c r="H1349" s="32">
        <f>INDEX(数值规划!$AH$33:$AK$42,(特技天赋!C1349-1)*2+特技天赋!D1349,特技天赋!E1349)</f>
        <v>51</v>
      </c>
      <c r="I1349" s="32">
        <f>INDEX(数值规划!$N$32:$Y$231,(((C1349-1)*2+(D1349-1))*4+(E1349-1))*5+F1349+1,(INDEX($T$3:$AI$3,B1349)-1)*3+1)</f>
        <v>0</v>
      </c>
      <c r="J1349" s="32">
        <f>INDEX(数值规划!$N$32:$Y$231,(((C1349-1)*2+(D1349-1))*4+(E1349-1))*5+F1349+1,(INDEX($T$3:$AI$3,B1349)-1)*3+2)</f>
        <v>15</v>
      </c>
      <c r="K1349" s="32">
        <f>INDEX(数值规划!$N$32:$Y$231,(((C1349-1)*2+(D1349-1))*4+(E1349-1))*5+F1349+1,(INDEX($T$3:$AI$3,B1349)-1)*3+3)</f>
        <v>30</v>
      </c>
      <c r="L1349" s="32">
        <f t="shared" ref="L1349:L1412" si="43">(E1349-1)*2+D1349</f>
        <v>4</v>
      </c>
      <c r="M1349" s="32">
        <f>INDEX(数值规划!$AL$33:$AL$42,(特技天赋!C1349-1)*2+特技天赋!D1349)</f>
        <v>6</v>
      </c>
      <c r="N1349" s="31">
        <v>2</v>
      </c>
      <c r="Q1349" s="32">
        <f>IF(特技天赋!F1349&gt;0,INDEX(数值规划!$F$32:$F$63,(特技天赋!E1349-1)*4+特技天赋!F1349),E1349)</f>
        <v>2</v>
      </c>
    </row>
    <row r="1350" spans="1:17" ht="16.5" x14ac:dyDescent="0.2">
      <c r="A1350" s="31">
        <v>1347</v>
      </c>
      <c r="B1350" s="31">
        <v>9</v>
      </c>
      <c r="C1350" s="31">
        <v>4</v>
      </c>
      <c r="D1350" s="31">
        <v>2</v>
      </c>
      <c r="E1350" s="31">
        <v>2</v>
      </c>
      <c r="F1350" s="31">
        <v>1</v>
      </c>
      <c r="G1350" s="31" t="str">
        <f t="shared" si="42"/>
        <v>金牛座技能3_2线2号天赋1级</v>
      </c>
      <c r="H1350" s="32">
        <f>INDEX(数值规划!$AH$33:$AK$42,(特技天赋!C1350-1)*2+特技天赋!D1350,特技天赋!E1350)</f>
        <v>51</v>
      </c>
      <c r="I1350" s="32">
        <f>INDEX(数值规划!$N$32:$Y$231,(((C1350-1)*2+(D1350-1))*4+(E1350-1))*5+F1350+1,(INDEX($T$3:$AI$3,B1350)-1)*3+1)</f>
        <v>0</v>
      </c>
      <c r="J1350" s="32">
        <f>INDEX(数值规划!$N$32:$Y$231,(((C1350-1)*2+(D1350-1))*4+(E1350-1))*5+F1350+1,(INDEX($T$3:$AI$3,B1350)-1)*3+2)</f>
        <v>20</v>
      </c>
      <c r="K1350" s="32">
        <f>INDEX(数值规划!$N$32:$Y$231,(((C1350-1)*2+(D1350-1))*4+(E1350-1))*5+F1350+1,(INDEX($T$3:$AI$3,B1350)-1)*3+3)</f>
        <v>40</v>
      </c>
      <c r="L1350" s="32">
        <f t="shared" si="43"/>
        <v>4</v>
      </c>
      <c r="M1350" s="32">
        <f>INDEX(数值规划!$AL$33:$AL$42,(特技天赋!C1350-1)*2+特技天赋!D1350)</f>
        <v>6</v>
      </c>
      <c r="N1350" s="31">
        <v>24</v>
      </c>
      <c r="Q1350" s="32">
        <f>IF(特技天赋!F1350&gt;0,INDEX(数值规划!$F$32:$F$63,(特技天赋!E1350-1)*4+特技天赋!F1350),E1350)</f>
        <v>24</v>
      </c>
    </row>
    <row r="1351" spans="1:17" ht="16.5" x14ac:dyDescent="0.2">
      <c r="A1351" s="31">
        <v>1348</v>
      </c>
      <c r="B1351" s="31">
        <v>9</v>
      </c>
      <c r="C1351" s="31">
        <v>4</v>
      </c>
      <c r="D1351" s="31">
        <v>2</v>
      </c>
      <c r="E1351" s="31">
        <v>2</v>
      </c>
      <c r="F1351" s="31">
        <v>2</v>
      </c>
      <c r="G1351" s="31" t="str">
        <f t="shared" si="42"/>
        <v>金牛座技能3_2线2号天赋2级</v>
      </c>
      <c r="H1351" s="32">
        <f>INDEX(数值规划!$AH$33:$AK$42,(特技天赋!C1351-1)*2+特技天赋!D1351,特技天赋!E1351)</f>
        <v>51</v>
      </c>
      <c r="I1351" s="32">
        <f>INDEX(数值规划!$N$32:$Y$231,(((C1351-1)*2+(D1351-1))*4+(E1351-1))*5+F1351+1,(INDEX($T$3:$AI$3,B1351)-1)*3+1)</f>
        <v>0</v>
      </c>
      <c r="J1351" s="32">
        <f>INDEX(数值规划!$N$32:$Y$231,(((C1351-1)*2+(D1351-1))*4+(E1351-1))*5+F1351+1,(INDEX($T$3:$AI$3,B1351)-1)*3+2)</f>
        <v>25</v>
      </c>
      <c r="K1351" s="32">
        <f>INDEX(数值规划!$N$32:$Y$231,(((C1351-1)*2+(D1351-1))*4+(E1351-1))*5+F1351+1,(INDEX($T$3:$AI$3,B1351)-1)*3+3)</f>
        <v>50</v>
      </c>
      <c r="L1351" s="32">
        <f t="shared" si="43"/>
        <v>4</v>
      </c>
      <c r="M1351" s="32">
        <f>INDEX(数值规划!$AL$33:$AL$42,(特技天赋!C1351-1)*2+特技天赋!D1351)</f>
        <v>6</v>
      </c>
      <c r="N1351" s="31">
        <v>36</v>
      </c>
      <c r="Q1351" s="32">
        <f>IF(特技天赋!F1351&gt;0,INDEX(数值规划!$F$32:$F$63,(特技天赋!E1351-1)*4+特技天赋!F1351),E1351)</f>
        <v>36</v>
      </c>
    </row>
    <row r="1352" spans="1:17" ht="16.5" x14ac:dyDescent="0.2">
      <c r="A1352" s="31">
        <v>1349</v>
      </c>
      <c r="B1352" s="31">
        <v>9</v>
      </c>
      <c r="C1352" s="31">
        <v>4</v>
      </c>
      <c r="D1352" s="31">
        <v>2</v>
      </c>
      <c r="E1352" s="31">
        <v>2</v>
      </c>
      <c r="F1352" s="31">
        <v>3</v>
      </c>
      <c r="G1352" s="31" t="str">
        <f t="shared" si="42"/>
        <v>金牛座技能3_2线2号天赋3级</v>
      </c>
      <c r="H1352" s="32">
        <f>INDEX(数值规划!$AH$33:$AK$42,(特技天赋!C1352-1)*2+特技天赋!D1352,特技天赋!E1352)</f>
        <v>51</v>
      </c>
      <c r="I1352" s="32">
        <f>INDEX(数值规划!$N$32:$Y$231,(((C1352-1)*2+(D1352-1))*4+(E1352-1))*5+F1352+1,(INDEX($T$3:$AI$3,B1352)-1)*3+1)</f>
        <v>0</v>
      </c>
      <c r="J1352" s="32">
        <f>INDEX(数值规划!$N$32:$Y$231,(((C1352-1)*2+(D1352-1))*4+(E1352-1))*5+F1352+1,(INDEX($T$3:$AI$3,B1352)-1)*3+2)</f>
        <v>30</v>
      </c>
      <c r="K1352" s="32">
        <f>INDEX(数值规划!$N$32:$Y$231,(((C1352-1)*2+(D1352-1))*4+(E1352-1))*5+F1352+1,(INDEX($T$3:$AI$3,B1352)-1)*3+3)</f>
        <v>60</v>
      </c>
      <c r="L1352" s="32">
        <f t="shared" si="43"/>
        <v>4</v>
      </c>
      <c r="M1352" s="32">
        <f>INDEX(数值规划!$AL$33:$AL$42,(特技天赋!C1352-1)*2+特技天赋!D1352)</f>
        <v>6</v>
      </c>
      <c r="N1352" s="31">
        <v>48</v>
      </c>
      <c r="Q1352" s="32">
        <f>IF(特技天赋!F1352&gt;0,INDEX(数值规划!$F$32:$F$63,(特技天赋!E1352-1)*4+特技天赋!F1352),E1352)</f>
        <v>48</v>
      </c>
    </row>
    <row r="1353" spans="1:17" ht="16.5" x14ac:dyDescent="0.2">
      <c r="A1353" s="31">
        <v>1350</v>
      </c>
      <c r="B1353" s="31">
        <v>9</v>
      </c>
      <c r="C1353" s="31">
        <v>4</v>
      </c>
      <c r="D1353" s="31">
        <v>2</v>
      </c>
      <c r="E1353" s="31">
        <v>2</v>
      </c>
      <c r="F1353" s="31">
        <v>4</v>
      </c>
      <c r="G1353" s="31" t="str">
        <f t="shared" si="42"/>
        <v>金牛座技能3_2线2号天赋4级</v>
      </c>
      <c r="H1353" s="32">
        <f>INDEX(数值规划!$AH$33:$AK$42,(特技天赋!C1353-1)*2+特技天赋!D1353,特技天赋!E1353)</f>
        <v>51</v>
      </c>
      <c r="I1353" s="32">
        <f>INDEX(数值规划!$N$32:$Y$231,(((C1353-1)*2+(D1353-1))*4+(E1353-1))*5+F1353+1,(INDEX($T$3:$AI$3,B1353)-1)*3+1)</f>
        <v>0</v>
      </c>
      <c r="J1353" s="32">
        <f>INDEX(数值规划!$N$32:$Y$231,(((C1353-1)*2+(D1353-1))*4+(E1353-1))*5+F1353+1,(INDEX($T$3:$AI$3,B1353)-1)*3+2)</f>
        <v>35</v>
      </c>
      <c r="K1353" s="32">
        <f>INDEX(数值规划!$N$32:$Y$231,(((C1353-1)*2+(D1353-1))*4+(E1353-1))*5+F1353+1,(INDEX($T$3:$AI$3,B1353)-1)*3+3)</f>
        <v>70</v>
      </c>
      <c r="L1353" s="32">
        <f t="shared" si="43"/>
        <v>4</v>
      </c>
      <c r="M1353" s="32">
        <f>INDEX(数值规划!$AL$33:$AL$42,(特技天赋!C1353-1)*2+特技天赋!D1353)</f>
        <v>6</v>
      </c>
      <c r="N1353" s="31">
        <v>72</v>
      </c>
      <c r="Q1353" s="32">
        <f>IF(特技天赋!F1353&gt;0,INDEX(数值规划!$F$32:$F$63,(特技天赋!E1353-1)*4+特技天赋!F1353),E1353)</f>
        <v>72</v>
      </c>
    </row>
    <row r="1354" spans="1:17" ht="16.5" x14ac:dyDescent="0.2">
      <c r="A1354" s="31">
        <v>1351</v>
      </c>
      <c r="B1354" s="31">
        <v>9</v>
      </c>
      <c r="C1354" s="31">
        <v>4</v>
      </c>
      <c r="D1354" s="31">
        <v>2</v>
      </c>
      <c r="E1354" s="31">
        <v>3</v>
      </c>
      <c r="F1354" s="31">
        <v>0</v>
      </c>
      <c r="G1354" s="31" t="str">
        <f t="shared" si="42"/>
        <v>金牛座技能3_2线3号天赋解锁</v>
      </c>
      <c r="H1354" s="32">
        <f>INDEX(数值规划!$AH$33:$AK$42,(特技天赋!C1354-1)*2+特技天赋!D1354,特技天赋!E1354)</f>
        <v>71</v>
      </c>
      <c r="I1354" s="32">
        <f>INDEX(数值规划!$N$32:$Y$231,(((C1354-1)*2+(D1354-1))*4+(E1354-1))*5+F1354+1,(INDEX($T$3:$AI$3,B1354)-1)*3+1)</f>
        <v>0</v>
      </c>
      <c r="J1354" s="32">
        <f>INDEX(数值规划!$N$32:$Y$231,(((C1354-1)*2+(D1354-1))*4+(E1354-1))*5+F1354+1,(INDEX($T$3:$AI$3,B1354)-1)*3+2)</f>
        <v>23</v>
      </c>
      <c r="K1354" s="32">
        <f>INDEX(数值规划!$N$32:$Y$231,(((C1354-1)*2+(D1354-1))*4+(E1354-1))*5+F1354+1,(INDEX($T$3:$AI$3,B1354)-1)*3+3)</f>
        <v>45</v>
      </c>
      <c r="L1354" s="32">
        <f t="shared" si="43"/>
        <v>6</v>
      </c>
      <c r="M1354" s="32">
        <f>INDEX(数值规划!$AL$33:$AL$42,(特技天赋!C1354-1)*2+特技天赋!D1354)</f>
        <v>6</v>
      </c>
      <c r="N1354" s="31">
        <v>3</v>
      </c>
      <c r="Q1354" s="32">
        <f>IF(特技天赋!F1354&gt;0,INDEX(数值规划!$F$32:$F$63,(特技天赋!E1354-1)*4+特技天赋!F1354),E1354)</f>
        <v>3</v>
      </c>
    </row>
    <row r="1355" spans="1:17" ht="16.5" x14ac:dyDescent="0.2">
      <c r="A1355" s="31">
        <v>1352</v>
      </c>
      <c r="B1355" s="31">
        <v>9</v>
      </c>
      <c r="C1355" s="31">
        <v>4</v>
      </c>
      <c r="D1355" s="31">
        <v>2</v>
      </c>
      <c r="E1355" s="31">
        <v>3</v>
      </c>
      <c r="F1355" s="31">
        <v>1</v>
      </c>
      <c r="G1355" s="31" t="str">
        <f t="shared" si="42"/>
        <v>金牛座技能3_2线3号天赋1级</v>
      </c>
      <c r="H1355" s="32">
        <f>INDEX(数值规划!$AH$33:$AK$42,(特技天赋!C1355-1)*2+特技天赋!D1355,特技天赋!E1355)</f>
        <v>71</v>
      </c>
      <c r="I1355" s="32">
        <f>INDEX(数值规划!$N$32:$Y$231,(((C1355-1)*2+(D1355-1))*4+(E1355-1))*5+F1355+1,(INDEX($T$3:$AI$3,B1355)-1)*3+1)</f>
        <v>0</v>
      </c>
      <c r="J1355" s="32">
        <f>INDEX(数值规划!$N$32:$Y$231,(((C1355-1)*2+(D1355-1))*4+(E1355-1))*5+F1355+1,(INDEX($T$3:$AI$3,B1355)-1)*3+2)</f>
        <v>28</v>
      </c>
      <c r="K1355" s="32">
        <f>INDEX(数值规划!$N$32:$Y$231,(((C1355-1)*2+(D1355-1))*4+(E1355-1))*5+F1355+1,(INDEX($T$3:$AI$3,B1355)-1)*3+3)</f>
        <v>55</v>
      </c>
      <c r="L1355" s="32">
        <f t="shared" si="43"/>
        <v>6</v>
      </c>
      <c r="M1355" s="32">
        <f>INDEX(数值规划!$AL$33:$AL$42,(特技天赋!C1355-1)*2+特技天赋!D1355)</f>
        <v>6</v>
      </c>
      <c r="N1355" s="31">
        <v>29</v>
      </c>
      <c r="Q1355" s="32">
        <f>IF(特技天赋!F1355&gt;0,INDEX(数值规划!$F$32:$F$63,(特技天赋!E1355-1)*4+特技天赋!F1355),E1355)</f>
        <v>29</v>
      </c>
    </row>
    <row r="1356" spans="1:17" ht="16.5" x14ac:dyDescent="0.2">
      <c r="A1356" s="31">
        <v>1353</v>
      </c>
      <c r="B1356" s="31">
        <v>9</v>
      </c>
      <c r="C1356" s="31">
        <v>4</v>
      </c>
      <c r="D1356" s="31">
        <v>2</v>
      </c>
      <c r="E1356" s="31">
        <v>3</v>
      </c>
      <c r="F1356" s="31">
        <v>2</v>
      </c>
      <c r="G1356" s="31" t="str">
        <f t="shared" si="42"/>
        <v>金牛座技能3_2线3号天赋2级</v>
      </c>
      <c r="H1356" s="32">
        <f>INDEX(数值规划!$AH$33:$AK$42,(特技天赋!C1356-1)*2+特技天赋!D1356,特技天赋!E1356)</f>
        <v>71</v>
      </c>
      <c r="I1356" s="32">
        <f>INDEX(数值规划!$N$32:$Y$231,(((C1356-1)*2+(D1356-1))*4+(E1356-1))*5+F1356+1,(INDEX($T$3:$AI$3,B1356)-1)*3+1)</f>
        <v>0</v>
      </c>
      <c r="J1356" s="32">
        <f>INDEX(数值规划!$N$32:$Y$231,(((C1356-1)*2+(D1356-1))*4+(E1356-1))*5+F1356+1,(INDEX($T$3:$AI$3,B1356)-1)*3+2)</f>
        <v>33</v>
      </c>
      <c r="K1356" s="32">
        <f>INDEX(数值规划!$N$32:$Y$231,(((C1356-1)*2+(D1356-1))*4+(E1356-1))*5+F1356+1,(INDEX($T$3:$AI$3,B1356)-1)*3+3)</f>
        <v>65</v>
      </c>
      <c r="L1356" s="32">
        <f t="shared" si="43"/>
        <v>6</v>
      </c>
      <c r="M1356" s="32">
        <f>INDEX(数值规划!$AL$33:$AL$42,(特技天赋!C1356-1)*2+特技天赋!D1356)</f>
        <v>6</v>
      </c>
      <c r="N1356" s="31">
        <v>43</v>
      </c>
      <c r="Q1356" s="32">
        <f>IF(特技天赋!F1356&gt;0,INDEX(数值规划!$F$32:$F$63,(特技天赋!E1356-1)*4+特技天赋!F1356),E1356)</f>
        <v>43</v>
      </c>
    </row>
    <row r="1357" spans="1:17" ht="16.5" x14ac:dyDescent="0.2">
      <c r="A1357" s="31">
        <v>1354</v>
      </c>
      <c r="B1357" s="31">
        <v>9</v>
      </c>
      <c r="C1357" s="31">
        <v>4</v>
      </c>
      <c r="D1357" s="31">
        <v>2</v>
      </c>
      <c r="E1357" s="31">
        <v>3</v>
      </c>
      <c r="F1357" s="31">
        <v>3</v>
      </c>
      <c r="G1357" s="31" t="str">
        <f t="shared" si="42"/>
        <v>金牛座技能3_2线3号天赋3级</v>
      </c>
      <c r="H1357" s="32">
        <f>INDEX(数值规划!$AH$33:$AK$42,(特技天赋!C1357-1)*2+特技天赋!D1357,特技天赋!E1357)</f>
        <v>71</v>
      </c>
      <c r="I1357" s="32">
        <f>INDEX(数值规划!$N$32:$Y$231,(((C1357-1)*2+(D1357-1))*4+(E1357-1))*5+F1357+1,(INDEX($T$3:$AI$3,B1357)-1)*3+1)</f>
        <v>0</v>
      </c>
      <c r="J1357" s="32">
        <f>INDEX(数值规划!$N$32:$Y$231,(((C1357-1)*2+(D1357-1))*4+(E1357-1))*5+F1357+1,(INDEX($T$3:$AI$3,B1357)-1)*3+2)</f>
        <v>38</v>
      </c>
      <c r="K1357" s="32">
        <f>INDEX(数值规划!$N$32:$Y$231,(((C1357-1)*2+(D1357-1))*4+(E1357-1))*5+F1357+1,(INDEX($T$3:$AI$3,B1357)-1)*3+3)</f>
        <v>75</v>
      </c>
      <c r="L1357" s="32">
        <f t="shared" si="43"/>
        <v>6</v>
      </c>
      <c r="M1357" s="32">
        <f>INDEX(数值规划!$AL$33:$AL$42,(特技天赋!C1357-1)*2+特技天赋!D1357)</f>
        <v>6</v>
      </c>
      <c r="N1357" s="31">
        <v>58</v>
      </c>
      <c r="Q1357" s="32">
        <f>IF(特技天赋!F1357&gt;0,INDEX(数值规划!$F$32:$F$63,(特技天赋!E1357-1)*4+特技天赋!F1357),E1357)</f>
        <v>58</v>
      </c>
    </row>
    <row r="1358" spans="1:17" ht="16.5" x14ac:dyDescent="0.2">
      <c r="A1358" s="31">
        <v>1355</v>
      </c>
      <c r="B1358" s="31">
        <v>9</v>
      </c>
      <c r="C1358" s="31">
        <v>4</v>
      </c>
      <c r="D1358" s="31">
        <v>2</v>
      </c>
      <c r="E1358" s="31">
        <v>3</v>
      </c>
      <c r="F1358" s="31">
        <v>4</v>
      </c>
      <c r="G1358" s="31" t="str">
        <f t="shared" si="42"/>
        <v>金牛座技能3_2线3号天赋4级</v>
      </c>
      <c r="H1358" s="32">
        <f>INDEX(数值规划!$AH$33:$AK$42,(特技天赋!C1358-1)*2+特技天赋!D1358,特技天赋!E1358)</f>
        <v>71</v>
      </c>
      <c r="I1358" s="32">
        <f>INDEX(数值规划!$N$32:$Y$231,(((C1358-1)*2+(D1358-1))*4+(E1358-1))*5+F1358+1,(INDEX($T$3:$AI$3,B1358)-1)*3+1)</f>
        <v>0</v>
      </c>
      <c r="J1358" s="32">
        <f>INDEX(数值规划!$N$32:$Y$231,(((C1358-1)*2+(D1358-1))*4+(E1358-1))*5+F1358+1,(INDEX($T$3:$AI$3,B1358)-1)*3+2)</f>
        <v>43</v>
      </c>
      <c r="K1358" s="32">
        <f>INDEX(数值规划!$N$32:$Y$231,(((C1358-1)*2+(D1358-1))*4+(E1358-1))*5+F1358+1,(INDEX($T$3:$AI$3,B1358)-1)*3+3)</f>
        <v>85</v>
      </c>
      <c r="L1358" s="32">
        <f t="shared" si="43"/>
        <v>6</v>
      </c>
      <c r="M1358" s="32">
        <f>INDEX(数值规划!$AL$33:$AL$42,(特技天赋!C1358-1)*2+特技天赋!D1358)</f>
        <v>6</v>
      </c>
      <c r="N1358" s="31">
        <v>87</v>
      </c>
      <c r="Q1358" s="32">
        <f>IF(特技天赋!F1358&gt;0,INDEX(数值规划!$F$32:$F$63,(特技天赋!E1358-1)*4+特技天赋!F1358),E1358)</f>
        <v>87</v>
      </c>
    </row>
    <row r="1359" spans="1:17" ht="16.5" x14ac:dyDescent="0.2">
      <c r="A1359" s="31">
        <v>1356</v>
      </c>
      <c r="B1359" s="31">
        <v>9</v>
      </c>
      <c r="C1359" s="31">
        <v>4</v>
      </c>
      <c r="D1359" s="31">
        <v>2</v>
      </c>
      <c r="E1359" s="31">
        <v>4</v>
      </c>
      <c r="F1359" s="31">
        <v>0</v>
      </c>
      <c r="G1359" s="31" t="str">
        <f t="shared" si="42"/>
        <v>金牛座技能3_2线4号天赋解锁</v>
      </c>
      <c r="H1359" s="32">
        <f>INDEX(数值规划!$AH$33:$AK$42,(特技天赋!C1359-1)*2+特技天赋!D1359,特技天赋!E1359)</f>
        <v>91</v>
      </c>
      <c r="I1359" s="32">
        <f>INDEX(数值规划!$N$32:$Y$231,(((C1359-1)*2+(D1359-1))*4+(E1359-1))*5+F1359+1,(INDEX($T$3:$AI$3,B1359)-1)*3+1)</f>
        <v>0</v>
      </c>
      <c r="J1359" s="32">
        <f>INDEX(数值规划!$N$32:$Y$231,(((C1359-1)*2+(D1359-1))*4+(E1359-1))*5+F1359+1,(INDEX($T$3:$AI$3,B1359)-1)*3+2)</f>
        <v>30</v>
      </c>
      <c r="K1359" s="32">
        <f>INDEX(数值规划!$N$32:$Y$231,(((C1359-1)*2+(D1359-1))*4+(E1359-1))*5+F1359+1,(INDEX($T$3:$AI$3,B1359)-1)*3+3)</f>
        <v>60</v>
      </c>
      <c r="L1359" s="32">
        <f t="shared" si="43"/>
        <v>8</v>
      </c>
      <c r="M1359" s="32">
        <f>INDEX(数值规划!$AL$33:$AL$42,(特技天赋!C1359-1)*2+特技天赋!D1359)</f>
        <v>6</v>
      </c>
      <c r="N1359" s="31">
        <v>4</v>
      </c>
      <c r="Q1359" s="32">
        <f>IF(特技天赋!F1359&gt;0,INDEX(数值规划!$F$32:$F$63,(特技天赋!E1359-1)*4+特技天赋!F1359),E1359)</f>
        <v>4</v>
      </c>
    </row>
    <row r="1360" spans="1:17" ht="16.5" x14ac:dyDescent="0.2">
      <c r="A1360" s="31">
        <v>1357</v>
      </c>
      <c r="B1360" s="31">
        <v>9</v>
      </c>
      <c r="C1360" s="31">
        <v>4</v>
      </c>
      <c r="D1360" s="31">
        <v>2</v>
      </c>
      <c r="E1360" s="31">
        <v>4</v>
      </c>
      <c r="F1360" s="31">
        <v>1</v>
      </c>
      <c r="G1360" s="31" t="str">
        <f t="shared" si="42"/>
        <v>金牛座技能3_2线4号天赋1级</v>
      </c>
      <c r="H1360" s="32">
        <f>INDEX(数值规划!$AH$33:$AK$42,(特技天赋!C1360-1)*2+特技天赋!D1360,特技天赋!E1360)</f>
        <v>91</v>
      </c>
      <c r="I1360" s="32">
        <f>INDEX(数值规划!$N$32:$Y$231,(((C1360-1)*2+(D1360-1))*4+(E1360-1))*5+F1360+1,(INDEX($T$3:$AI$3,B1360)-1)*3+1)</f>
        <v>0</v>
      </c>
      <c r="J1360" s="32">
        <f>INDEX(数值规划!$N$32:$Y$231,(((C1360-1)*2+(D1360-1))*4+(E1360-1))*5+F1360+1,(INDEX($T$3:$AI$3,B1360)-1)*3+2)</f>
        <v>35</v>
      </c>
      <c r="K1360" s="32">
        <f>INDEX(数值规划!$N$32:$Y$231,(((C1360-1)*2+(D1360-1))*4+(E1360-1))*5+F1360+1,(INDEX($T$3:$AI$3,B1360)-1)*3+3)</f>
        <v>70</v>
      </c>
      <c r="L1360" s="32">
        <f t="shared" si="43"/>
        <v>8</v>
      </c>
      <c r="M1360" s="32">
        <f>INDEX(数值规划!$AL$33:$AL$42,(特技天赋!C1360-1)*2+特技天赋!D1360)</f>
        <v>6</v>
      </c>
      <c r="N1360" s="31">
        <v>29</v>
      </c>
      <c r="Q1360" s="32">
        <f>IF(特技天赋!F1360&gt;0,INDEX(数值规划!$F$32:$F$63,(特技天赋!E1360-1)*4+特技天赋!F1360),E1360)</f>
        <v>29</v>
      </c>
    </row>
    <row r="1361" spans="1:17" ht="16.5" x14ac:dyDescent="0.2">
      <c r="A1361" s="31">
        <v>1358</v>
      </c>
      <c r="B1361" s="31">
        <v>9</v>
      </c>
      <c r="C1361" s="31">
        <v>4</v>
      </c>
      <c r="D1361" s="31">
        <v>2</v>
      </c>
      <c r="E1361" s="31">
        <v>4</v>
      </c>
      <c r="F1361" s="31">
        <v>2</v>
      </c>
      <c r="G1361" s="31" t="str">
        <f t="shared" si="42"/>
        <v>金牛座技能3_2线4号天赋2级</v>
      </c>
      <c r="H1361" s="32">
        <f>INDEX(数值规划!$AH$33:$AK$42,(特技天赋!C1361-1)*2+特技天赋!D1361,特技天赋!E1361)</f>
        <v>91</v>
      </c>
      <c r="I1361" s="32">
        <f>INDEX(数值规划!$N$32:$Y$231,(((C1361-1)*2+(D1361-1))*4+(E1361-1))*5+F1361+1,(INDEX($T$3:$AI$3,B1361)-1)*3+1)</f>
        <v>0</v>
      </c>
      <c r="J1361" s="32">
        <f>INDEX(数值规划!$N$32:$Y$231,(((C1361-1)*2+(D1361-1))*4+(E1361-1))*5+F1361+1,(INDEX($T$3:$AI$3,B1361)-1)*3+2)</f>
        <v>40</v>
      </c>
      <c r="K1361" s="32">
        <f>INDEX(数值规划!$N$32:$Y$231,(((C1361-1)*2+(D1361-1))*4+(E1361-1))*5+F1361+1,(INDEX($T$3:$AI$3,B1361)-1)*3+3)</f>
        <v>80</v>
      </c>
      <c r="L1361" s="32">
        <f t="shared" si="43"/>
        <v>8</v>
      </c>
      <c r="M1361" s="32">
        <f>INDEX(数值规划!$AL$33:$AL$42,(特技天赋!C1361-1)*2+特技天赋!D1361)</f>
        <v>6</v>
      </c>
      <c r="N1361" s="31">
        <v>43</v>
      </c>
      <c r="Q1361" s="32">
        <f>IF(特技天赋!F1361&gt;0,INDEX(数值规划!$F$32:$F$63,(特技天赋!E1361-1)*4+特技天赋!F1361),E1361)</f>
        <v>43</v>
      </c>
    </row>
    <row r="1362" spans="1:17" ht="16.5" x14ac:dyDescent="0.2">
      <c r="A1362" s="31">
        <v>1359</v>
      </c>
      <c r="B1362" s="31">
        <v>9</v>
      </c>
      <c r="C1362" s="31">
        <v>4</v>
      </c>
      <c r="D1362" s="31">
        <v>2</v>
      </c>
      <c r="E1362" s="31">
        <v>4</v>
      </c>
      <c r="F1362" s="31">
        <v>3</v>
      </c>
      <c r="G1362" s="31" t="str">
        <f t="shared" si="42"/>
        <v>金牛座技能3_2线4号天赋3级</v>
      </c>
      <c r="H1362" s="32">
        <f>INDEX(数值规划!$AH$33:$AK$42,(特技天赋!C1362-1)*2+特技天赋!D1362,特技天赋!E1362)</f>
        <v>91</v>
      </c>
      <c r="I1362" s="32">
        <f>INDEX(数值规划!$N$32:$Y$231,(((C1362-1)*2+(D1362-1))*4+(E1362-1))*5+F1362+1,(INDEX($T$3:$AI$3,B1362)-1)*3+1)</f>
        <v>0</v>
      </c>
      <c r="J1362" s="32">
        <f>INDEX(数值规划!$N$32:$Y$231,(((C1362-1)*2+(D1362-1))*4+(E1362-1))*5+F1362+1,(INDEX($T$3:$AI$3,B1362)-1)*3+2)</f>
        <v>45</v>
      </c>
      <c r="K1362" s="32">
        <f>INDEX(数值规划!$N$32:$Y$231,(((C1362-1)*2+(D1362-1))*4+(E1362-1))*5+F1362+1,(INDEX($T$3:$AI$3,B1362)-1)*3+3)</f>
        <v>90</v>
      </c>
      <c r="L1362" s="32">
        <f t="shared" si="43"/>
        <v>8</v>
      </c>
      <c r="M1362" s="32">
        <f>INDEX(数值规划!$AL$33:$AL$42,(特技天赋!C1362-1)*2+特技天赋!D1362)</f>
        <v>6</v>
      </c>
      <c r="N1362" s="31">
        <v>58</v>
      </c>
      <c r="Q1362" s="32">
        <f>IF(特技天赋!F1362&gt;0,INDEX(数值规划!$F$32:$F$63,(特技天赋!E1362-1)*4+特技天赋!F1362),E1362)</f>
        <v>58</v>
      </c>
    </row>
    <row r="1363" spans="1:17" ht="16.5" x14ac:dyDescent="0.2">
      <c r="A1363" s="31">
        <v>1360</v>
      </c>
      <c r="B1363" s="31">
        <v>9</v>
      </c>
      <c r="C1363" s="31">
        <v>4</v>
      </c>
      <c r="D1363" s="31">
        <v>2</v>
      </c>
      <c r="E1363" s="31">
        <v>4</v>
      </c>
      <c r="F1363" s="31">
        <v>4</v>
      </c>
      <c r="G1363" s="31" t="str">
        <f t="shared" si="42"/>
        <v>金牛座技能3_2线4号天赋4级</v>
      </c>
      <c r="H1363" s="32">
        <f>INDEX(数值规划!$AH$33:$AK$42,(特技天赋!C1363-1)*2+特技天赋!D1363,特技天赋!E1363)</f>
        <v>91</v>
      </c>
      <c r="I1363" s="32">
        <f>INDEX(数值规划!$N$32:$Y$231,(((C1363-1)*2+(D1363-1))*4+(E1363-1))*5+F1363+1,(INDEX($T$3:$AI$3,B1363)-1)*3+1)</f>
        <v>0</v>
      </c>
      <c r="J1363" s="32">
        <f>INDEX(数值规划!$N$32:$Y$231,(((C1363-1)*2+(D1363-1))*4+(E1363-1))*5+F1363+1,(INDEX($T$3:$AI$3,B1363)-1)*3+2)</f>
        <v>50</v>
      </c>
      <c r="K1363" s="32">
        <f>INDEX(数值规划!$N$32:$Y$231,(((C1363-1)*2+(D1363-1))*4+(E1363-1))*5+F1363+1,(INDEX($T$3:$AI$3,B1363)-1)*3+3)</f>
        <v>100</v>
      </c>
      <c r="L1363" s="32">
        <f t="shared" si="43"/>
        <v>8</v>
      </c>
      <c r="M1363" s="32">
        <f>INDEX(数值规划!$AL$33:$AL$42,(特技天赋!C1363-1)*2+特技天赋!D1363)</f>
        <v>6</v>
      </c>
      <c r="N1363" s="31">
        <v>87</v>
      </c>
      <c r="Q1363" s="32">
        <f>IF(特技天赋!F1363&gt;0,INDEX(数值规划!$F$32:$F$63,(特技天赋!E1363-1)*4+特技天赋!F1363),E1363)</f>
        <v>87</v>
      </c>
    </row>
    <row r="1364" spans="1:17" ht="16.5" x14ac:dyDescent="0.2">
      <c r="A1364" s="31">
        <v>1361</v>
      </c>
      <c r="B1364" s="31">
        <v>9</v>
      </c>
      <c r="C1364" s="31">
        <v>5</v>
      </c>
      <c r="D1364" s="31">
        <v>1</v>
      </c>
      <c r="E1364" s="31">
        <v>1</v>
      </c>
      <c r="F1364" s="31">
        <v>0</v>
      </c>
      <c r="G1364" s="31" t="str">
        <f t="shared" si="42"/>
        <v>金牛座大招_1线1号天赋解锁</v>
      </c>
      <c r="H1364" s="32">
        <f>INDEX(数值规划!$AH$33:$AK$42,(特技天赋!C1364-1)*2+特技天赋!D1364,特技天赋!E1364)</f>
        <v>23</v>
      </c>
      <c r="I1364" s="32">
        <f>INDEX(数值规划!$N$32:$Y$231,(((C1364-1)*2+(D1364-1))*4+(E1364-1))*5+F1364+1,(INDEX($T$3:$AI$3,B1364)-1)*3+1)</f>
        <v>6</v>
      </c>
      <c r="J1364" s="32">
        <f>INDEX(数值规划!$N$32:$Y$231,(((C1364-1)*2+(D1364-1))*4+(E1364-1))*5+F1364+1,(INDEX($T$3:$AI$3,B1364)-1)*3+2)</f>
        <v>24</v>
      </c>
      <c r="K1364" s="32">
        <f>INDEX(数值规划!$N$32:$Y$231,(((C1364-1)*2+(D1364-1))*4+(E1364-1))*5+F1364+1,(INDEX($T$3:$AI$3,B1364)-1)*3+3)</f>
        <v>6</v>
      </c>
      <c r="L1364" s="32">
        <f t="shared" si="43"/>
        <v>1</v>
      </c>
      <c r="M1364" s="32">
        <f>INDEX(数值规划!$AL$33:$AL$42,(特技天赋!C1364-1)*2+特技天赋!D1364)</f>
        <v>6</v>
      </c>
      <c r="N1364" s="31">
        <v>1</v>
      </c>
      <c r="Q1364" s="32">
        <f>IF(特技天赋!F1364&gt;0,INDEX(数值规划!$F$32:$F$63,(特技天赋!E1364-1)*4+特技天赋!F1364),E1364)</f>
        <v>1</v>
      </c>
    </row>
    <row r="1365" spans="1:17" ht="16.5" x14ac:dyDescent="0.2">
      <c r="A1365" s="31">
        <v>1362</v>
      </c>
      <c r="B1365" s="31">
        <v>9</v>
      </c>
      <c r="C1365" s="31">
        <v>5</v>
      </c>
      <c r="D1365" s="31">
        <v>1</v>
      </c>
      <c r="E1365" s="31">
        <v>1</v>
      </c>
      <c r="F1365" s="31">
        <v>1</v>
      </c>
      <c r="G1365" s="31" t="str">
        <f t="shared" si="42"/>
        <v>金牛座大招_1线1号天赋1级</v>
      </c>
      <c r="H1365" s="32">
        <f>INDEX(数值规划!$AH$33:$AK$42,(特技天赋!C1365-1)*2+特技天赋!D1365,特技天赋!E1365)</f>
        <v>23</v>
      </c>
      <c r="I1365" s="32">
        <f>INDEX(数值规划!$N$32:$Y$231,(((C1365-1)*2+(D1365-1))*4+(E1365-1))*5+F1365+1,(INDEX($T$3:$AI$3,B1365)-1)*3+1)</f>
        <v>9</v>
      </c>
      <c r="J1365" s="32">
        <f>INDEX(数值规划!$N$32:$Y$231,(((C1365-1)*2+(D1365-1))*4+(E1365-1))*5+F1365+1,(INDEX($T$3:$AI$3,B1365)-1)*3+2)</f>
        <v>36</v>
      </c>
      <c r="K1365" s="32">
        <f>INDEX(数值规划!$N$32:$Y$231,(((C1365-1)*2+(D1365-1))*4+(E1365-1))*5+F1365+1,(INDEX($T$3:$AI$3,B1365)-1)*3+3)</f>
        <v>9</v>
      </c>
      <c r="L1365" s="32">
        <f t="shared" si="43"/>
        <v>1</v>
      </c>
      <c r="M1365" s="32">
        <f>INDEX(数值规划!$AL$33:$AL$42,(特技天赋!C1365-1)*2+特技天赋!D1365)</f>
        <v>6</v>
      </c>
      <c r="N1365" s="31">
        <v>19</v>
      </c>
      <c r="Q1365" s="32">
        <f>IF(特技天赋!F1365&gt;0,INDEX(数值规划!$F$32:$F$63,(特技天赋!E1365-1)*4+特技天赋!F1365),E1365)</f>
        <v>19</v>
      </c>
    </row>
    <row r="1366" spans="1:17" ht="16.5" x14ac:dyDescent="0.2">
      <c r="A1366" s="31">
        <v>1363</v>
      </c>
      <c r="B1366" s="31">
        <v>9</v>
      </c>
      <c r="C1366" s="31">
        <v>5</v>
      </c>
      <c r="D1366" s="31">
        <v>1</v>
      </c>
      <c r="E1366" s="31">
        <v>1</v>
      </c>
      <c r="F1366" s="31">
        <v>2</v>
      </c>
      <c r="G1366" s="31" t="str">
        <f t="shared" si="42"/>
        <v>金牛座大招_1线1号天赋2级</v>
      </c>
      <c r="H1366" s="32">
        <f>INDEX(数值规划!$AH$33:$AK$42,(特技天赋!C1366-1)*2+特技天赋!D1366,特技天赋!E1366)</f>
        <v>23</v>
      </c>
      <c r="I1366" s="32">
        <f>INDEX(数值规划!$N$32:$Y$231,(((C1366-1)*2+(D1366-1))*4+(E1366-1))*5+F1366+1,(INDEX($T$3:$AI$3,B1366)-1)*3+1)</f>
        <v>12</v>
      </c>
      <c r="J1366" s="32">
        <f>INDEX(数值规划!$N$32:$Y$231,(((C1366-1)*2+(D1366-1))*4+(E1366-1))*5+F1366+1,(INDEX($T$3:$AI$3,B1366)-1)*3+2)</f>
        <v>48</v>
      </c>
      <c r="K1366" s="32">
        <f>INDEX(数值规划!$N$32:$Y$231,(((C1366-1)*2+(D1366-1))*4+(E1366-1))*5+F1366+1,(INDEX($T$3:$AI$3,B1366)-1)*3+3)</f>
        <v>12</v>
      </c>
      <c r="L1366" s="32">
        <f t="shared" si="43"/>
        <v>1</v>
      </c>
      <c r="M1366" s="32">
        <f>INDEX(数值规划!$AL$33:$AL$42,(特技天赋!C1366-1)*2+特技天赋!D1366)</f>
        <v>6</v>
      </c>
      <c r="N1366" s="31">
        <v>29</v>
      </c>
      <c r="Q1366" s="32">
        <f>IF(特技天赋!F1366&gt;0,INDEX(数值规划!$F$32:$F$63,(特技天赋!E1366-1)*4+特技天赋!F1366),E1366)</f>
        <v>29</v>
      </c>
    </row>
    <row r="1367" spans="1:17" ht="16.5" x14ac:dyDescent="0.2">
      <c r="A1367" s="31">
        <v>1364</v>
      </c>
      <c r="B1367" s="31">
        <v>9</v>
      </c>
      <c r="C1367" s="31">
        <v>5</v>
      </c>
      <c r="D1367" s="31">
        <v>1</v>
      </c>
      <c r="E1367" s="31">
        <v>1</v>
      </c>
      <c r="F1367" s="31">
        <v>3</v>
      </c>
      <c r="G1367" s="31" t="str">
        <f t="shared" si="42"/>
        <v>金牛座大招_1线1号天赋3级</v>
      </c>
      <c r="H1367" s="32">
        <f>INDEX(数值规划!$AH$33:$AK$42,(特技天赋!C1367-1)*2+特技天赋!D1367,特技天赋!E1367)</f>
        <v>23</v>
      </c>
      <c r="I1367" s="32">
        <f>INDEX(数值规划!$N$32:$Y$231,(((C1367-1)*2+(D1367-1))*4+(E1367-1))*5+F1367+1,(INDEX($T$3:$AI$3,B1367)-1)*3+1)</f>
        <v>15</v>
      </c>
      <c r="J1367" s="32">
        <f>INDEX(数值规划!$N$32:$Y$231,(((C1367-1)*2+(D1367-1))*4+(E1367-1))*5+F1367+1,(INDEX($T$3:$AI$3,B1367)-1)*3+2)</f>
        <v>60</v>
      </c>
      <c r="K1367" s="32">
        <f>INDEX(数值规划!$N$32:$Y$231,(((C1367-1)*2+(D1367-1))*4+(E1367-1))*5+F1367+1,(INDEX($T$3:$AI$3,B1367)-1)*3+3)</f>
        <v>15</v>
      </c>
      <c r="L1367" s="32">
        <f t="shared" si="43"/>
        <v>1</v>
      </c>
      <c r="M1367" s="32">
        <f>INDEX(数值规划!$AL$33:$AL$42,(特技天赋!C1367-1)*2+特技天赋!D1367)</f>
        <v>6</v>
      </c>
      <c r="N1367" s="31">
        <v>38</v>
      </c>
      <c r="Q1367" s="32">
        <f>IF(特技天赋!F1367&gt;0,INDEX(数值规划!$F$32:$F$63,(特技天赋!E1367-1)*4+特技天赋!F1367),E1367)</f>
        <v>38</v>
      </c>
    </row>
    <row r="1368" spans="1:17" ht="16.5" x14ac:dyDescent="0.2">
      <c r="A1368" s="31">
        <v>1365</v>
      </c>
      <c r="B1368" s="31">
        <v>9</v>
      </c>
      <c r="C1368" s="31">
        <v>5</v>
      </c>
      <c r="D1368" s="31">
        <v>1</v>
      </c>
      <c r="E1368" s="31">
        <v>1</v>
      </c>
      <c r="F1368" s="31">
        <v>4</v>
      </c>
      <c r="G1368" s="31" t="str">
        <f t="shared" si="42"/>
        <v>金牛座大招_1线1号天赋4级</v>
      </c>
      <c r="H1368" s="32">
        <f>INDEX(数值规划!$AH$33:$AK$42,(特技天赋!C1368-1)*2+特技天赋!D1368,特技天赋!E1368)</f>
        <v>23</v>
      </c>
      <c r="I1368" s="32">
        <f>INDEX(数值规划!$N$32:$Y$231,(((C1368-1)*2+(D1368-1))*4+(E1368-1))*5+F1368+1,(INDEX($T$3:$AI$3,B1368)-1)*3+1)</f>
        <v>18</v>
      </c>
      <c r="J1368" s="32">
        <f>INDEX(数值规划!$N$32:$Y$231,(((C1368-1)*2+(D1368-1))*4+(E1368-1))*5+F1368+1,(INDEX($T$3:$AI$3,B1368)-1)*3+2)</f>
        <v>72</v>
      </c>
      <c r="K1368" s="32">
        <f>INDEX(数值规划!$N$32:$Y$231,(((C1368-1)*2+(D1368-1))*4+(E1368-1))*5+F1368+1,(INDEX($T$3:$AI$3,B1368)-1)*3+3)</f>
        <v>18</v>
      </c>
      <c r="L1368" s="32">
        <f t="shared" si="43"/>
        <v>1</v>
      </c>
      <c r="M1368" s="32">
        <f>INDEX(数值规划!$AL$33:$AL$42,(特技天赋!C1368-1)*2+特技天赋!D1368)</f>
        <v>6</v>
      </c>
      <c r="N1368" s="31">
        <v>58</v>
      </c>
      <c r="Q1368" s="32">
        <f>IF(特技天赋!F1368&gt;0,INDEX(数值规划!$F$32:$F$63,(特技天赋!E1368-1)*4+特技天赋!F1368),E1368)</f>
        <v>58</v>
      </c>
    </row>
    <row r="1369" spans="1:17" ht="16.5" x14ac:dyDescent="0.2">
      <c r="A1369" s="31">
        <v>1366</v>
      </c>
      <c r="B1369" s="31">
        <v>9</v>
      </c>
      <c r="C1369" s="31">
        <v>5</v>
      </c>
      <c r="D1369" s="31">
        <v>1</v>
      </c>
      <c r="E1369" s="31">
        <v>2</v>
      </c>
      <c r="F1369" s="31">
        <v>0</v>
      </c>
      <c r="G1369" s="31" t="str">
        <f t="shared" si="42"/>
        <v>金牛座大招_1线2号天赋解锁</v>
      </c>
      <c r="H1369" s="32">
        <f>INDEX(数值规划!$AH$33:$AK$42,(特技天赋!C1369-1)*2+特技天赋!D1369,特技天赋!E1369)</f>
        <v>43</v>
      </c>
      <c r="I1369" s="32">
        <f>INDEX(数值规划!$N$32:$Y$231,(((C1369-1)*2+(D1369-1))*4+(E1369-1))*5+F1369+1,(INDEX($T$3:$AI$3,B1369)-1)*3+1)</f>
        <v>9</v>
      </c>
      <c r="J1369" s="32">
        <f>INDEX(数值规划!$N$32:$Y$231,(((C1369-1)*2+(D1369-1))*4+(E1369-1))*5+F1369+1,(INDEX($T$3:$AI$3,B1369)-1)*3+2)</f>
        <v>36</v>
      </c>
      <c r="K1369" s="32">
        <f>INDEX(数值规划!$N$32:$Y$231,(((C1369-1)*2+(D1369-1))*4+(E1369-1))*5+F1369+1,(INDEX($T$3:$AI$3,B1369)-1)*3+3)</f>
        <v>9</v>
      </c>
      <c r="L1369" s="32">
        <f t="shared" si="43"/>
        <v>3</v>
      </c>
      <c r="M1369" s="32">
        <f>INDEX(数值规划!$AL$33:$AL$42,(特技天赋!C1369-1)*2+特技天赋!D1369)</f>
        <v>6</v>
      </c>
      <c r="N1369" s="31">
        <v>2</v>
      </c>
      <c r="Q1369" s="32">
        <f>IF(特技天赋!F1369&gt;0,INDEX(数值规划!$F$32:$F$63,(特技天赋!E1369-1)*4+特技天赋!F1369),E1369)</f>
        <v>2</v>
      </c>
    </row>
    <row r="1370" spans="1:17" ht="16.5" x14ac:dyDescent="0.2">
      <c r="A1370" s="31">
        <v>1367</v>
      </c>
      <c r="B1370" s="31">
        <v>9</v>
      </c>
      <c r="C1370" s="31">
        <v>5</v>
      </c>
      <c r="D1370" s="31">
        <v>1</v>
      </c>
      <c r="E1370" s="31">
        <v>2</v>
      </c>
      <c r="F1370" s="31">
        <v>1</v>
      </c>
      <c r="G1370" s="31" t="str">
        <f t="shared" si="42"/>
        <v>金牛座大招_1线2号天赋1级</v>
      </c>
      <c r="H1370" s="32">
        <f>INDEX(数值规划!$AH$33:$AK$42,(特技天赋!C1370-1)*2+特技天赋!D1370,特技天赋!E1370)</f>
        <v>43</v>
      </c>
      <c r="I1370" s="32">
        <f>INDEX(数值规划!$N$32:$Y$231,(((C1370-1)*2+(D1370-1))*4+(E1370-1))*5+F1370+1,(INDEX($T$3:$AI$3,B1370)-1)*3+1)</f>
        <v>12</v>
      </c>
      <c r="J1370" s="32">
        <f>INDEX(数值规划!$N$32:$Y$231,(((C1370-1)*2+(D1370-1))*4+(E1370-1))*5+F1370+1,(INDEX($T$3:$AI$3,B1370)-1)*3+2)</f>
        <v>48</v>
      </c>
      <c r="K1370" s="32">
        <f>INDEX(数值规划!$N$32:$Y$231,(((C1370-1)*2+(D1370-1))*4+(E1370-1))*5+F1370+1,(INDEX($T$3:$AI$3,B1370)-1)*3+3)</f>
        <v>12</v>
      </c>
      <c r="L1370" s="32">
        <f t="shared" si="43"/>
        <v>3</v>
      </c>
      <c r="M1370" s="32">
        <f>INDEX(数值规划!$AL$33:$AL$42,(特技天赋!C1370-1)*2+特技天赋!D1370)</f>
        <v>6</v>
      </c>
      <c r="N1370" s="31">
        <v>24</v>
      </c>
      <c r="Q1370" s="32">
        <f>IF(特技天赋!F1370&gt;0,INDEX(数值规划!$F$32:$F$63,(特技天赋!E1370-1)*4+特技天赋!F1370),E1370)</f>
        <v>24</v>
      </c>
    </row>
    <row r="1371" spans="1:17" ht="16.5" x14ac:dyDescent="0.2">
      <c r="A1371" s="31">
        <v>1368</v>
      </c>
      <c r="B1371" s="31">
        <v>9</v>
      </c>
      <c r="C1371" s="31">
        <v>5</v>
      </c>
      <c r="D1371" s="31">
        <v>1</v>
      </c>
      <c r="E1371" s="31">
        <v>2</v>
      </c>
      <c r="F1371" s="31">
        <v>2</v>
      </c>
      <c r="G1371" s="31" t="str">
        <f t="shared" si="42"/>
        <v>金牛座大招_1线2号天赋2级</v>
      </c>
      <c r="H1371" s="32">
        <f>INDEX(数值规划!$AH$33:$AK$42,(特技天赋!C1371-1)*2+特技天赋!D1371,特技天赋!E1371)</f>
        <v>43</v>
      </c>
      <c r="I1371" s="32">
        <f>INDEX(数值规划!$N$32:$Y$231,(((C1371-1)*2+(D1371-1))*4+(E1371-1))*5+F1371+1,(INDEX($T$3:$AI$3,B1371)-1)*3+1)</f>
        <v>15</v>
      </c>
      <c r="J1371" s="32">
        <f>INDEX(数值规划!$N$32:$Y$231,(((C1371-1)*2+(D1371-1))*4+(E1371-1))*5+F1371+1,(INDEX($T$3:$AI$3,B1371)-1)*3+2)</f>
        <v>60</v>
      </c>
      <c r="K1371" s="32">
        <f>INDEX(数值规划!$N$32:$Y$231,(((C1371-1)*2+(D1371-1))*4+(E1371-1))*5+F1371+1,(INDEX($T$3:$AI$3,B1371)-1)*3+3)</f>
        <v>15</v>
      </c>
      <c r="L1371" s="32">
        <f t="shared" si="43"/>
        <v>3</v>
      </c>
      <c r="M1371" s="32">
        <f>INDEX(数值规划!$AL$33:$AL$42,(特技天赋!C1371-1)*2+特技天赋!D1371)</f>
        <v>6</v>
      </c>
      <c r="N1371" s="31">
        <v>36</v>
      </c>
      <c r="Q1371" s="32">
        <f>IF(特技天赋!F1371&gt;0,INDEX(数值规划!$F$32:$F$63,(特技天赋!E1371-1)*4+特技天赋!F1371),E1371)</f>
        <v>36</v>
      </c>
    </row>
    <row r="1372" spans="1:17" ht="16.5" x14ac:dyDescent="0.2">
      <c r="A1372" s="31">
        <v>1369</v>
      </c>
      <c r="B1372" s="31">
        <v>9</v>
      </c>
      <c r="C1372" s="31">
        <v>5</v>
      </c>
      <c r="D1372" s="31">
        <v>1</v>
      </c>
      <c r="E1372" s="31">
        <v>2</v>
      </c>
      <c r="F1372" s="31">
        <v>3</v>
      </c>
      <c r="G1372" s="31" t="str">
        <f t="shared" si="42"/>
        <v>金牛座大招_1线2号天赋3级</v>
      </c>
      <c r="H1372" s="32">
        <f>INDEX(数值规划!$AH$33:$AK$42,(特技天赋!C1372-1)*2+特技天赋!D1372,特技天赋!E1372)</f>
        <v>43</v>
      </c>
      <c r="I1372" s="32">
        <f>INDEX(数值规划!$N$32:$Y$231,(((C1372-1)*2+(D1372-1))*4+(E1372-1))*5+F1372+1,(INDEX($T$3:$AI$3,B1372)-1)*3+1)</f>
        <v>18</v>
      </c>
      <c r="J1372" s="32">
        <f>INDEX(数值规划!$N$32:$Y$231,(((C1372-1)*2+(D1372-1))*4+(E1372-1))*5+F1372+1,(INDEX($T$3:$AI$3,B1372)-1)*3+2)</f>
        <v>72</v>
      </c>
      <c r="K1372" s="32">
        <f>INDEX(数值规划!$N$32:$Y$231,(((C1372-1)*2+(D1372-1))*4+(E1372-1))*5+F1372+1,(INDEX($T$3:$AI$3,B1372)-1)*3+3)</f>
        <v>18</v>
      </c>
      <c r="L1372" s="32">
        <f t="shared" si="43"/>
        <v>3</v>
      </c>
      <c r="M1372" s="32">
        <f>INDEX(数值规划!$AL$33:$AL$42,(特技天赋!C1372-1)*2+特技天赋!D1372)</f>
        <v>6</v>
      </c>
      <c r="N1372" s="31">
        <v>48</v>
      </c>
      <c r="Q1372" s="32">
        <f>IF(特技天赋!F1372&gt;0,INDEX(数值规划!$F$32:$F$63,(特技天赋!E1372-1)*4+特技天赋!F1372),E1372)</f>
        <v>48</v>
      </c>
    </row>
    <row r="1373" spans="1:17" ht="16.5" x14ac:dyDescent="0.2">
      <c r="A1373" s="31">
        <v>1370</v>
      </c>
      <c r="B1373" s="31">
        <v>9</v>
      </c>
      <c r="C1373" s="31">
        <v>5</v>
      </c>
      <c r="D1373" s="31">
        <v>1</v>
      </c>
      <c r="E1373" s="31">
        <v>2</v>
      </c>
      <c r="F1373" s="31">
        <v>4</v>
      </c>
      <c r="G1373" s="31" t="str">
        <f t="shared" si="42"/>
        <v>金牛座大招_1线2号天赋4级</v>
      </c>
      <c r="H1373" s="32">
        <f>INDEX(数值规划!$AH$33:$AK$42,(特技天赋!C1373-1)*2+特技天赋!D1373,特技天赋!E1373)</f>
        <v>43</v>
      </c>
      <c r="I1373" s="32">
        <f>INDEX(数值规划!$N$32:$Y$231,(((C1373-1)*2+(D1373-1))*4+(E1373-1))*5+F1373+1,(INDEX($T$3:$AI$3,B1373)-1)*3+1)</f>
        <v>21</v>
      </c>
      <c r="J1373" s="32">
        <f>INDEX(数值规划!$N$32:$Y$231,(((C1373-1)*2+(D1373-1))*4+(E1373-1))*5+F1373+1,(INDEX($T$3:$AI$3,B1373)-1)*3+2)</f>
        <v>84</v>
      </c>
      <c r="K1373" s="32">
        <f>INDEX(数值规划!$N$32:$Y$231,(((C1373-1)*2+(D1373-1))*4+(E1373-1))*5+F1373+1,(INDEX($T$3:$AI$3,B1373)-1)*3+3)</f>
        <v>21</v>
      </c>
      <c r="L1373" s="32">
        <f t="shared" si="43"/>
        <v>3</v>
      </c>
      <c r="M1373" s="32">
        <f>INDEX(数值规划!$AL$33:$AL$42,(特技天赋!C1373-1)*2+特技天赋!D1373)</f>
        <v>6</v>
      </c>
      <c r="N1373" s="31">
        <v>72</v>
      </c>
      <c r="Q1373" s="32">
        <f>IF(特技天赋!F1373&gt;0,INDEX(数值规划!$F$32:$F$63,(特技天赋!E1373-1)*4+特技天赋!F1373),E1373)</f>
        <v>72</v>
      </c>
    </row>
    <row r="1374" spans="1:17" ht="16.5" x14ac:dyDescent="0.2">
      <c r="A1374" s="31">
        <v>1371</v>
      </c>
      <c r="B1374" s="31">
        <v>9</v>
      </c>
      <c r="C1374" s="31">
        <v>5</v>
      </c>
      <c r="D1374" s="31">
        <v>1</v>
      </c>
      <c r="E1374" s="31">
        <v>3</v>
      </c>
      <c r="F1374" s="31">
        <v>0</v>
      </c>
      <c r="G1374" s="31" t="str">
        <f t="shared" si="42"/>
        <v>金牛座大招_1线3号天赋解锁</v>
      </c>
      <c r="H1374" s="32">
        <f>INDEX(数值规划!$AH$33:$AK$42,(特技天赋!C1374-1)*2+特技天赋!D1374,特技天赋!E1374)</f>
        <v>63</v>
      </c>
      <c r="I1374" s="32">
        <f>INDEX(数值规划!$N$32:$Y$231,(((C1374-1)*2+(D1374-1))*4+(E1374-1))*5+F1374+1,(INDEX($T$3:$AI$3,B1374)-1)*3+1)</f>
        <v>14</v>
      </c>
      <c r="J1374" s="32">
        <f>INDEX(数值规划!$N$32:$Y$231,(((C1374-1)*2+(D1374-1))*4+(E1374-1))*5+F1374+1,(INDEX($T$3:$AI$3,B1374)-1)*3+2)</f>
        <v>54</v>
      </c>
      <c r="K1374" s="32">
        <f>INDEX(数值规划!$N$32:$Y$231,(((C1374-1)*2+(D1374-1))*4+(E1374-1))*5+F1374+1,(INDEX($T$3:$AI$3,B1374)-1)*3+3)</f>
        <v>14</v>
      </c>
      <c r="L1374" s="32">
        <f t="shared" si="43"/>
        <v>5</v>
      </c>
      <c r="M1374" s="32">
        <f>INDEX(数值规划!$AL$33:$AL$42,(特技天赋!C1374-1)*2+特技天赋!D1374)</f>
        <v>6</v>
      </c>
      <c r="N1374" s="31">
        <v>3</v>
      </c>
      <c r="Q1374" s="32">
        <f>IF(特技天赋!F1374&gt;0,INDEX(数值规划!$F$32:$F$63,(特技天赋!E1374-1)*4+特技天赋!F1374),E1374)</f>
        <v>3</v>
      </c>
    </row>
    <row r="1375" spans="1:17" ht="16.5" x14ac:dyDescent="0.2">
      <c r="A1375" s="31">
        <v>1372</v>
      </c>
      <c r="B1375" s="31">
        <v>9</v>
      </c>
      <c r="C1375" s="31">
        <v>5</v>
      </c>
      <c r="D1375" s="31">
        <v>1</v>
      </c>
      <c r="E1375" s="31">
        <v>3</v>
      </c>
      <c r="F1375" s="31">
        <v>1</v>
      </c>
      <c r="G1375" s="31" t="str">
        <f t="shared" si="42"/>
        <v>金牛座大招_1线3号天赋1级</v>
      </c>
      <c r="H1375" s="32">
        <f>INDEX(数值规划!$AH$33:$AK$42,(特技天赋!C1375-1)*2+特技天赋!D1375,特技天赋!E1375)</f>
        <v>63</v>
      </c>
      <c r="I1375" s="32">
        <f>INDEX(数值规划!$N$32:$Y$231,(((C1375-1)*2+(D1375-1))*4+(E1375-1))*5+F1375+1,(INDEX($T$3:$AI$3,B1375)-1)*3+1)</f>
        <v>17</v>
      </c>
      <c r="J1375" s="32">
        <f>INDEX(数值规划!$N$32:$Y$231,(((C1375-1)*2+(D1375-1))*4+(E1375-1))*5+F1375+1,(INDEX($T$3:$AI$3,B1375)-1)*3+2)</f>
        <v>66</v>
      </c>
      <c r="K1375" s="32">
        <f>INDEX(数值规划!$N$32:$Y$231,(((C1375-1)*2+(D1375-1))*4+(E1375-1))*5+F1375+1,(INDEX($T$3:$AI$3,B1375)-1)*3+3)</f>
        <v>17</v>
      </c>
      <c r="L1375" s="32">
        <f t="shared" si="43"/>
        <v>5</v>
      </c>
      <c r="M1375" s="32">
        <f>INDEX(数值规划!$AL$33:$AL$42,(特技天赋!C1375-1)*2+特技天赋!D1375)</f>
        <v>6</v>
      </c>
      <c r="N1375" s="31">
        <v>29</v>
      </c>
      <c r="Q1375" s="32">
        <f>IF(特技天赋!F1375&gt;0,INDEX(数值规划!$F$32:$F$63,(特技天赋!E1375-1)*4+特技天赋!F1375),E1375)</f>
        <v>29</v>
      </c>
    </row>
    <row r="1376" spans="1:17" ht="16.5" x14ac:dyDescent="0.2">
      <c r="A1376" s="31">
        <v>1373</v>
      </c>
      <c r="B1376" s="31">
        <v>9</v>
      </c>
      <c r="C1376" s="31">
        <v>5</v>
      </c>
      <c r="D1376" s="31">
        <v>1</v>
      </c>
      <c r="E1376" s="31">
        <v>3</v>
      </c>
      <c r="F1376" s="31">
        <v>2</v>
      </c>
      <c r="G1376" s="31" t="str">
        <f t="shared" si="42"/>
        <v>金牛座大招_1线3号天赋2级</v>
      </c>
      <c r="H1376" s="32">
        <f>INDEX(数值规划!$AH$33:$AK$42,(特技天赋!C1376-1)*2+特技天赋!D1376,特技天赋!E1376)</f>
        <v>63</v>
      </c>
      <c r="I1376" s="32">
        <f>INDEX(数值规划!$N$32:$Y$231,(((C1376-1)*2+(D1376-1))*4+(E1376-1))*5+F1376+1,(INDEX($T$3:$AI$3,B1376)-1)*3+1)</f>
        <v>20</v>
      </c>
      <c r="J1376" s="32">
        <f>INDEX(数值规划!$N$32:$Y$231,(((C1376-1)*2+(D1376-1))*4+(E1376-1))*5+F1376+1,(INDEX($T$3:$AI$3,B1376)-1)*3+2)</f>
        <v>78</v>
      </c>
      <c r="K1376" s="32">
        <f>INDEX(数值规划!$N$32:$Y$231,(((C1376-1)*2+(D1376-1))*4+(E1376-1))*5+F1376+1,(INDEX($T$3:$AI$3,B1376)-1)*3+3)</f>
        <v>20</v>
      </c>
      <c r="L1376" s="32">
        <f t="shared" si="43"/>
        <v>5</v>
      </c>
      <c r="M1376" s="32">
        <f>INDEX(数值规划!$AL$33:$AL$42,(特技天赋!C1376-1)*2+特技天赋!D1376)</f>
        <v>6</v>
      </c>
      <c r="N1376" s="31">
        <v>43</v>
      </c>
      <c r="Q1376" s="32">
        <f>IF(特技天赋!F1376&gt;0,INDEX(数值规划!$F$32:$F$63,(特技天赋!E1376-1)*4+特技天赋!F1376),E1376)</f>
        <v>43</v>
      </c>
    </row>
    <row r="1377" spans="1:17" ht="16.5" x14ac:dyDescent="0.2">
      <c r="A1377" s="31">
        <v>1374</v>
      </c>
      <c r="B1377" s="31">
        <v>9</v>
      </c>
      <c r="C1377" s="31">
        <v>5</v>
      </c>
      <c r="D1377" s="31">
        <v>1</v>
      </c>
      <c r="E1377" s="31">
        <v>3</v>
      </c>
      <c r="F1377" s="31">
        <v>3</v>
      </c>
      <c r="G1377" s="31" t="str">
        <f t="shared" si="42"/>
        <v>金牛座大招_1线3号天赋3级</v>
      </c>
      <c r="H1377" s="32">
        <f>INDEX(数值规划!$AH$33:$AK$42,(特技天赋!C1377-1)*2+特技天赋!D1377,特技天赋!E1377)</f>
        <v>63</v>
      </c>
      <c r="I1377" s="32">
        <f>INDEX(数值规划!$N$32:$Y$231,(((C1377-1)*2+(D1377-1))*4+(E1377-1))*5+F1377+1,(INDEX($T$3:$AI$3,B1377)-1)*3+1)</f>
        <v>23</v>
      </c>
      <c r="J1377" s="32">
        <f>INDEX(数值规划!$N$32:$Y$231,(((C1377-1)*2+(D1377-1))*4+(E1377-1))*5+F1377+1,(INDEX($T$3:$AI$3,B1377)-1)*3+2)</f>
        <v>90</v>
      </c>
      <c r="K1377" s="32">
        <f>INDEX(数值规划!$N$32:$Y$231,(((C1377-1)*2+(D1377-1))*4+(E1377-1))*5+F1377+1,(INDEX($T$3:$AI$3,B1377)-1)*3+3)</f>
        <v>23</v>
      </c>
      <c r="L1377" s="32">
        <f t="shared" si="43"/>
        <v>5</v>
      </c>
      <c r="M1377" s="32">
        <f>INDEX(数值规划!$AL$33:$AL$42,(特技天赋!C1377-1)*2+特技天赋!D1377)</f>
        <v>6</v>
      </c>
      <c r="N1377" s="31">
        <v>58</v>
      </c>
      <c r="Q1377" s="32">
        <f>IF(特技天赋!F1377&gt;0,INDEX(数值规划!$F$32:$F$63,(特技天赋!E1377-1)*4+特技天赋!F1377),E1377)</f>
        <v>58</v>
      </c>
    </row>
    <row r="1378" spans="1:17" ht="16.5" x14ac:dyDescent="0.2">
      <c r="A1378" s="31">
        <v>1375</v>
      </c>
      <c r="B1378" s="31">
        <v>9</v>
      </c>
      <c r="C1378" s="31">
        <v>5</v>
      </c>
      <c r="D1378" s="31">
        <v>1</v>
      </c>
      <c r="E1378" s="31">
        <v>3</v>
      </c>
      <c r="F1378" s="31">
        <v>4</v>
      </c>
      <c r="G1378" s="31" t="str">
        <f t="shared" si="42"/>
        <v>金牛座大招_1线3号天赋4级</v>
      </c>
      <c r="H1378" s="32">
        <f>INDEX(数值规划!$AH$33:$AK$42,(特技天赋!C1378-1)*2+特技天赋!D1378,特技天赋!E1378)</f>
        <v>63</v>
      </c>
      <c r="I1378" s="32">
        <f>INDEX(数值规划!$N$32:$Y$231,(((C1378-1)*2+(D1378-1))*4+(E1378-1))*5+F1378+1,(INDEX($T$3:$AI$3,B1378)-1)*3+1)</f>
        <v>26</v>
      </c>
      <c r="J1378" s="32">
        <f>INDEX(数值规划!$N$32:$Y$231,(((C1378-1)*2+(D1378-1))*4+(E1378-1))*5+F1378+1,(INDEX($T$3:$AI$3,B1378)-1)*3+2)</f>
        <v>102</v>
      </c>
      <c r="K1378" s="32">
        <f>INDEX(数值规划!$N$32:$Y$231,(((C1378-1)*2+(D1378-1))*4+(E1378-1))*5+F1378+1,(INDEX($T$3:$AI$3,B1378)-1)*3+3)</f>
        <v>26</v>
      </c>
      <c r="L1378" s="32">
        <f t="shared" si="43"/>
        <v>5</v>
      </c>
      <c r="M1378" s="32">
        <f>INDEX(数值规划!$AL$33:$AL$42,(特技天赋!C1378-1)*2+特技天赋!D1378)</f>
        <v>6</v>
      </c>
      <c r="N1378" s="31">
        <v>87</v>
      </c>
      <c r="Q1378" s="32">
        <f>IF(特技天赋!F1378&gt;0,INDEX(数值规划!$F$32:$F$63,(特技天赋!E1378-1)*4+特技天赋!F1378),E1378)</f>
        <v>87</v>
      </c>
    </row>
    <row r="1379" spans="1:17" ht="16.5" x14ac:dyDescent="0.2">
      <c r="A1379" s="31">
        <v>1376</v>
      </c>
      <c r="B1379" s="31">
        <v>9</v>
      </c>
      <c r="C1379" s="31">
        <v>5</v>
      </c>
      <c r="D1379" s="31">
        <v>1</v>
      </c>
      <c r="E1379" s="31">
        <v>4</v>
      </c>
      <c r="F1379" s="31">
        <v>0</v>
      </c>
      <c r="G1379" s="31" t="str">
        <f t="shared" si="42"/>
        <v>金牛座大招_1线4号天赋解锁</v>
      </c>
      <c r="H1379" s="32">
        <f>INDEX(数值规划!$AH$33:$AK$42,(特技天赋!C1379-1)*2+特技天赋!D1379,特技天赋!E1379)</f>
        <v>83</v>
      </c>
      <c r="I1379" s="32">
        <f>INDEX(数值规划!$N$32:$Y$231,(((C1379-1)*2+(D1379-1))*4+(E1379-1))*5+F1379+1,(INDEX($T$3:$AI$3,B1379)-1)*3+1)</f>
        <v>18</v>
      </c>
      <c r="J1379" s="32">
        <f>INDEX(数值规划!$N$32:$Y$231,(((C1379-1)*2+(D1379-1))*4+(E1379-1))*5+F1379+1,(INDEX($T$3:$AI$3,B1379)-1)*3+2)</f>
        <v>72</v>
      </c>
      <c r="K1379" s="32">
        <f>INDEX(数值规划!$N$32:$Y$231,(((C1379-1)*2+(D1379-1))*4+(E1379-1))*5+F1379+1,(INDEX($T$3:$AI$3,B1379)-1)*3+3)</f>
        <v>18</v>
      </c>
      <c r="L1379" s="32">
        <f t="shared" si="43"/>
        <v>7</v>
      </c>
      <c r="M1379" s="32">
        <f>INDEX(数值规划!$AL$33:$AL$42,(特技天赋!C1379-1)*2+特技天赋!D1379)</f>
        <v>6</v>
      </c>
      <c r="N1379" s="31">
        <v>4</v>
      </c>
      <c r="Q1379" s="32">
        <f>IF(特技天赋!F1379&gt;0,INDEX(数值规划!$F$32:$F$63,(特技天赋!E1379-1)*4+特技天赋!F1379),E1379)</f>
        <v>4</v>
      </c>
    </row>
    <row r="1380" spans="1:17" ht="16.5" x14ac:dyDescent="0.2">
      <c r="A1380" s="31">
        <v>1377</v>
      </c>
      <c r="B1380" s="31">
        <v>9</v>
      </c>
      <c r="C1380" s="31">
        <v>5</v>
      </c>
      <c r="D1380" s="31">
        <v>1</v>
      </c>
      <c r="E1380" s="31">
        <v>4</v>
      </c>
      <c r="F1380" s="31">
        <v>1</v>
      </c>
      <c r="G1380" s="31" t="str">
        <f t="shared" si="42"/>
        <v>金牛座大招_1线4号天赋1级</v>
      </c>
      <c r="H1380" s="32">
        <f>INDEX(数值规划!$AH$33:$AK$42,(特技天赋!C1380-1)*2+特技天赋!D1380,特技天赋!E1380)</f>
        <v>83</v>
      </c>
      <c r="I1380" s="32">
        <f>INDEX(数值规划!$N$32:$Y$231,(((C1380-1)*2+(D1380-1))*4+(E1380-1))*5+F1380+1,(INDEX($T$3:$AI$3,B1380)-1)*3+1)</f>
        <v>21</v>
      </c>
      <c r="J1380" s="32">
        <f>INDEX(数值规划!$N$32:$Y$231,(((C1380-1)*2+(D1380-1))*4+(E1380-1))*5+F1380+1,(INDEX($T$3:$AI$3,B1380)-1)*3+2)</f>
        <v>84</v>
      </c>
      <c r="K1380" s="32">
        <f>INDEX(数值规划!$N$32:$Y$231,(((C1380-1)*2+(D1380-1))*4+(E1380-1))*5+F1380+1,(INDEX($T$3:$AI$3,B1380)-1)*3+3)</f>
        <v>21</v>
      </c>
      <c r="L1380" s="32">
        <f t="shared" si="43"/>
        <v>7</v>
      </c>
      <c r="M1380" s="32">
        <f>INDEX(数值规划!$AL$33:$AL$42,(特技天赋!C1380-1)*2+特技天赋!D1380)</f>
        <v>6</v>
      </c>
      <c r="N1380" s="31">
        <v>29</v>
      </c>
      <c r="Q1380" s="32">
        <f>IF(特技天赋!F1380&gt;0,INDEX(数值规划!$F$32:$F$63,(特技天赋!E1380-1)*4+特技天赋!F1380),E1380)</f>
        <v>29</v>
      </c>
    </row>
    <row r="1381" spans="1:17" ht="16.5" x14ac:dyDescent="0.2">
      <c r="A1381" s="31">
        <v>1378</v>
      </c>
      <c r="B1381" s="31">
        <v>9</v>
      </c>
      <c r="C1381" s="31">
        <v>5</v>
      </c>
      <c r="D1381" s="31">
        <v>1</v>
      </c>
      <c r="E1381" s="31">
        <v>4</v>
      </c>
      <c r="F1381" s="31">
        <v>2</v>
      </c>
      <c r="G1381" s="31" t="str">
        <f t="shared" si="42"/>
        <v>金牛座大招_1线4号天赋2级</v>
      </c>
      <c r="H1381" s="32">
        <f>INDEX(数值规划!$AH$33:$AK$42,(特技天赋!C1381-1)*2+特技天赋!D1381,特技天赋!E1381)</f>
        <v>83</v>
      </c>
      <c r="I1381" s="32">
        <f>INDEX(数值规划!$N$32:$Y$231,(((C1381-1)*2+(D1381-1))*4+(E1381-1))*5+F1381+1,(INDEX($T$3:$AI$3,B1381)-1)*3+1)</f>
        <v>24</v>
      </c>
      <c r="J1381" s="32">
        <f>INDEX(数值规划!$N$32:$Y$231,(((C1381-1)*2+(D1381-1))*4+(E1381-1))*5+F1381+1,(INDEX($T$3:$AI$3,B1381)-1)*3+2)</f>
        <v>96</v>
      </c>
      <c r="K1381" s="32">
        <f>INDEX(数值规划!$N$32:$Y$231,(((C1381-1)*2+(D1381-1))*4+(E1381-1))*5+F1381+1,(INDEX($T$3:$AI$3,B1381)-1)*3+3)</f>
        <v>24</v>
      </c>
      <c r="L1381" s="32">
        <f t="shared" si="43"/>
        <v>7</v>
      </c>
      <c r="M1381" s="32">
        <f>INDEX(数值规划!$AL$33:$AL$42,(特技天赋!C1381-1)*2+特技天赋!D1381)</f>
        <v>6</v>
      </c>
      <c r="N1381" s="31">
        <v>43</v>
      </c>
      <c r="Q1381" s="32">
        <f>IF(特技天赋!F1381&gt;0,INDEX(数值规划!$F$32:$F$63,(特技天赋!E1381-1)*4+特技天赋!F1381),E1381)</f>
        <v>43</v>
      </c>
    </row>
    <row r="1382" spans="1:17" ht="16.5" x14ac:dyDescent="0.2">
      <c r="A1382" s="31">
        <v>1379</v>
      </c>
      <c r="B1382" s="31">
        <v>9</v>
      </c>
      <c r="C1382" s="31">
        <v>5</v>
      </c>
      <c r="D1382" s="31">
        <v>1</v>
      </c>
      <c r="E1382" s="31">
        <v>4</v>
      </c>
      <c r="F1382" s="31">
        <v>3</v>
      </c>
      <c r="G1382" s="31" t="str">
        <f t="shared" si="42"/>
        <v>金牛座大招_1线4号天赋3级</v>
      </c>
      <c r="H1382" s="32">
        <f>INDEX(数值规划!$AH$33:$AK$42,(特技天赋!C1382-1)*2+特技天赋!D1382,特技天赋!E1382)</f>
        <v>83</v>
      </c>
      <c r="I1382" s="32">
        <f>INDEX(数值规划!$N$32:$Y$231,(((C1382-1)*2+(D1382-1))*4+(E1382-1))*5+F1382+1,(INDEX($T$3:$AI$3,B1382)-1)*3+1)</f>
        <v>27</v>
      </c>
      <c r="J1382" s="32">
        <f>INDEX(数值规划!$N$32:$Y$231,(((C1382-1)*2+(D1382-1))*4+(E1382-1))*5+F1382+1,(INDEX($T$3:$AI$3,B1382)-1)*3+2)</f>
        <v>108</v>
      </c>
      <c r="K1382" s="32">
        <f>INDEX(数值规划!$N$32:$Y$231,(((C1382-1)*2+(D1382-1))*4+(E1382-1))*5+F1382+1,(INDEX($T$3:$AI$3,B1382)-1)*3+3)</f>
        <v>27</v>
      </c>
      <c r="L1382" s="32">
        <f t="shared" si="43"/>
        <v>7</v>
      </c>
      <c r="M1382" s="32">
        <f>INDEX(数值规划!$AL$33:$AL$42,(特技天赋!C1382-1)*2+特技天赋!D1382)</f>
        <v>6</v>
      </c>
      <c r="N1382" s="31">
        <v>58</v>
      </c>
      <c r="Q1382" s="32">
        <f>IF(特技天赋!F1382&gt;0,INDEX(数值规划!$F$32:$F$63,(特技天赋!E1382-1)*4+特技天赋!F1382),E1382)</f>
        <v>58</v>
      </c>
    </row>
    <row r="1383" spans="1:17" ht="16.5" x14ac:dyDescent="0.2">
      <c r="A1383" s="31">
        <v>1380</v>
      </c>
      <c r="B1383" s="31">
        <v>9</v>
      </c>
      <c r="C1383" s="31">
        <v>5</v>
      </c>
      <c r="D1383" s="31">
        <v>1</v>
      </c>
      <c r="E1383" s="31">
        <v>4</v>
      </c>
      <c r="F1383" s="31">
        <v>4</v>
      </c>
      <c r="G1383" s="31" t="str">
        <f t="shared" si="42"/>
        <v>金牛座大招_1线4号天赋4级</v>
      </c>
      <c r="H1383" s="32">
        <f>INDEX(数值规划!$AH$33:$AK$42,(特技天赋!C1383-1)*2+特技天赋!D1383,特技天赋!E1383)</f>
        <v>83</v>
      </c>
      <c r="I1383" s="32">
        <f>INDEX(数值规划!$N$32:$Y$231,(((C1383-1)*2+(D1383-1))*4+(E1383-1))*5+F1383+1,(INDEX($T$3:$AI$3,B1383)-1)*3+1)</f>
        <v>30</v>
      </c>
      <c r="J1383" s="32">
        <f>INDEX(数值规划!$N$32:$Y$231,(((C1383-1)*2+(D1383-1))*4+(E1383-1))*5+F1383+1,(INDEX($T$3:$AI$3,B1383)-1)*3+2)</f>
        <v>120</v>
      </c>
      <c r="K1383" s="32">
        <f>INDEX(数值规划!$N$32:$Y$231,(((C1383-1)*2+(D1383-1))*4+(E1383-1))*5+F1383+1,(INDEX($T$3:$AI$3,B1383)-1)*3+3)</f>
        <v>30</v>
      </c>
      <c r="L1383" s="32">
        <f t="shared" si="43"/>
        <v>7</v>
      </c>
      <c r="M1383" s="32">
        <f>INDEX(数值规划!$AL$33:$AL$42,(特技天赋!C1383-1)*2+特技天赋!D1383)</f>
        <v>6</v>
      </c>
      <c r="N1383" s="31">
        <v>87</v>
      </c>
      <c r="Q1383" s="32">
        <f>IF(特技天赋!F1383&gt;0,INDEX(数值规划!$F$32:$F$63,(特技天赋!E1383-1)*4+特技天赋!F1383),E1383)</f>
        <v>87</v>
      </c>
    </row>
    <row r="1384" spans="1:17" ht="16.5" x14ac:dyDescent="0.2">
      <c r="A1384" s="31">
        <v>1381</v>
      </c>
      <c r="B1384" s="31">
        <v>9</v>
      </c>
      <c r="C1384" s="31">
        <v>5</v>
      </c>
      <c r="D1384" s="31">
        <v>2</v>
      </c>
      <c r="E1384" s="31">
        <v>1</v>
      </c>
      <c r="F1384" s="31">
        <v>0</v>
      </c>
      <c r="G1384" s="31" t="str">
        <f t="shared" si="42"/>
        <v>金牛座大招_2线1号天赋解锁</v>
      </c>
      <c r="H1384" s="32">
        <f>INDEX(数值规划!$AH$33:$AK$42,(特技天赋!C1384-1)*2+特技天赋!D1384,特技天赋!E1384)</f>
        <v>33</v>
      </c>
      <c r="I1384" s="32">
        <f>INDEX(数值规划!$N$32:$Y$231,(((C1384-1)*2+(D1384-1))*4+(E1384-1))*5+F1384+1,(INDEX($T$3:$AI$3,B1384)-1)*3+1)</f>
        <v>10</v>
      </c>
      <c r="J1384" s="32">
        <f>INDEX(数值规划!$N$32:$Y$231,(((C1384-1)*2+(D1384-1))*4+(E1384-1))*5+F1384+1,(INDEX($T$3:$AI$3,B1384)-1)*3+2)</f>
        <v>12</v>
      </c>
      <c r="K1384" s="32">
        <f>INDEX(数值规划!$N$32:$Y$231,(((C1384-1)*2+(D1384-1))*4+(E1384-1))*5+F1384+1,(INDEX($T$3:$AI$3,B1384)-1)*3+3)</f>
        <v>10</v>
      </c>
      <c r="L1384" s="32">
        <f t="shared" si="43"/>
        <v>2</v>
      </c>
      <c r="M1384" s="32">
        <f>INDEX(数值规划!$AL$33:$AL$42,(特技天赋!C1384-1)*2+特技天赋!D1384)</f>
        <v>2</v>
      </c>
      <c r="N1384" s="31">
        <v>1</v>
      </c>
      <c r="Q1384" s="32">
        <f>IF(特技天赋!F1384&gt;0,INDEX(数值规划!$F$32:$F$63,(特技天赋!E1384-1)*4+特技天赋!F1384),E1384)</f>
        <v>1</v>
      </c>
    </row>
    <row r="1385" spans="1:17" ht="16.5" x14ac:dyDescent="0.2">
      <c r="A1385" s="31">
        <v>1382</v>
      </c>
      <c r="B1385" s="31">
        <v>9</v>
      </c>
      <c r="C1385" s="31">
        <v>5</v>
      </c>
      <c r="D1385" s="31">
        <v>2</v>
      </c>
      <c r="E1385" s="31">
        <v>1</v>
      </c>
      <c r="F1385" s="31">
        <v>1</v>
      </c>
      <c r="G1385" s="31" t="str">
        <f t="shared" si="42"/>
        <v>金牛座大招_2线1号天赋1级</v>
      </c>
      <c r="H1385" s="32">
        <f>INDEX(数值规划!$AH$33:$AK$42,(特技天赋!C1385-1)*2+特技天赋!D1385,特技天赋!E1385)</f>
        <v>33</v>
      </c>
      <c r="I1385" s="32">
        <f>INDEX(数值规划!$N$32:$Y$231,(((C1385-1)*2+(D1385-1))*4+(E1385-1))*5+F1385+1,(INDEX($T$3:$AI$3,B1385)-1)*3+1)</f>
        <v>15</v>
      </c>
      <c r="J1385" s="32">
        <f>INDEX(数值规划!$N$32:$Y$231,(((C1385-1)*2+(D1385-1))*4+(E1385-1))*5+F1385+1,(INDEX($T$3:$AI$3,B1385)-1)*3+2)</f>
        <v>18</v>
      </c>
      <c r="K1385" s="32">
        <f>INDEX(数值规划!$N$32:$Y$231,(((C1385-1)*2+(D1385-1))*4+(E1385-1))*5+F1385+1,(INDEX($T$3:$AI$3,B1385)-1)*3+3)</f>
        <v>15</v>
      </c>
      <c r="L1385" s="32">
        <f t="shared" si="43"/>
        <v>2</v>
      </c>
      <c r="M1385" s="32">
        <f>INDEX(数值规划!$AL$33:$AL$42,(特技天赋!C1385-1)*2+特技天赋!D1385)</f>
        <v>2</v>
      </c>
      <c r="N1385" s="31">
        <v>19</v>
      </c>
      <c r="Q1385" s="32">
        <f>IF(特技天赋!F1385&gt;0,INDEX(数值规划!$F$32:$F$63,(特技天赋!E1385-1)*4+特技天赋!F1385),E1385)</f>
        <v>19</v>
      </c>
    </row>
    <row r="1386" spans="1:17" ht="16.5" x14ac:dyDescent="0.2">
      <c r="A1386" s="31">
        <v>1383</v>
      </c>
      <c r="B1386" s="31">
        <v>9</v>
      </c>
      <c r="C1386" s="31">
        <v>5</v>
      </c>
      <c r="D1386" s="31">
        <v>2</v>
      </c>
      <c r="E1386" s="31">
        <v>1</v>
      </c>
      <c r="F1386" s="31">
        <v>2</v>
      </c>
      <c r="G1386" s="31" t="str">
        <f t="shared" si="42"/>
        <v>金牛座大招_2线1号天赋2级</v>
      </c>
      <c r="H1386" s="32">
        <f>INDEX(数值规划!$AH$33:$AK$42,(特技天赋!C1386-1)*2+特技天赋!D1386,特技天赋!E1386)</f>
        <v>33</v>
      </c>
      <c r="I1386" s="32">
        <f>INDEX(数值规划!$N$32:$Y$231,(((C1386-1)*2+(D1386-1))*4+(E1386-1))*5+F1386+1,(INDEX($T$3:$AI$3,B1386)-1)*3+1)</f>
        <v>20</v>
      </c>
      <c r="J1386" s="32">
        <f>INDEX(数值规划!$N$32:$Y$231,(((C1386-1)*2+(D1386-1))*4+(E1386-1))*5+F1386+1,(INDEX($T$3:$AI$3,B1386)-1)*3+2)</f>
        <v>24</v>
      </c>
      <c r="K1386" s="32">
        <f>INDEX(数值规划!$N$32:$Y$231,(((C1386-1)*2+(D1386-1))*4+(E1386-1))*5+F1386+1,(INDEX($T$3:$AI$3,B1386)-1)*3+3)</f>
        <v>20</v>
      </c>
      <c r="L1386" s="32">
        <f t="shared" si="43"/>
        <v>2</v>
      </c>
      <c r="M1386" s="32">
        <f>INDEX(数值规划!$AL$33:$AL$42,(特技天赋!C1386-1)*2+特技天赋!D1386)</f>
        <v>2</v>
      </c>
      <c r="N1386" s="31">
        <v>29</v>
      </c>
      <c r="Q1386" s="32">
        <f>IF(特技天赋!F1386&gt;0,INDEX(数值规划!$F$32:$F$63,(特技天赋!E1386-1)*4+特技天赋!F1386),E1386)</f>
        <v>29</v>
      </c>
    </row>
    <row r="1387" spans="1:17" ht="16.5" x14ac:dyDescent="0.2">
      <c r="A1387" s="31">
        <v>1384</v>
      </c>
      <c r="B1387" s="31">
        <v>9</v>
      </c>
      <c r="C1387" s="31">
        <v>5</v>
      </c>
      <c r="D1387" s="31">
        <v>2</v>
      </c>
      <c r="E1387" s="31">
        <v>1</v>
      </c>
      <c r="F1387" s="31">
        <v>3</v>
      </c>
      <c r="G1387" s="31" t="str">
        <f t="shared" si="42"/>
        <v>金牛座大招_2线1号天赋3级</v>
      </c>
      <c r="H1387" s="32">
        <f>INDEX(数值规划!$AH$33:$AK$42,(特技天赋!C1387-1)*2+特技天赋!D1387,特技天赋!E1387)</f>
        <v>33</v>
      </c>
      <c r="I1387" s="32">
        <f>INDEX(数值规划!$N$32:$Y$231,(((C1387-1)*2+(D1387-1))*4+(E1387-1))*5+F1387+1,(INDEX($T$3:$AI$3,B1387)-1)*3+1)</f>
        <v>25</v>
      </c>
      <c r="J1387" s="32">
        <f>INDEX(数值规划!$N$32:$Y$231,(((C1387-1)*2+(D1387-1))*4+(E1387-1))*5+F1387+1,(INDEX($T$3:$AI$3,B1387)-1)*3+2)</f>
        <v>30</v>
      </c>
      <c r="K1387" s="32">
        <f>INDEX(数值规划!$N$32:$Y$231,(((C1387-1)*2+(D1387-1))*4+(E1387-1))*5+F1387+1,(INDEX($T$3:$AI$3,B1387)-1)*3+3)</f>
        <v>25</v>
      </c>
      <c r="L1387" s="32">
        <f t="shared" si="43"/>
        <v>2</v>
      </c>
      <c r="M1387" s="32">
        <f>INDEX(数值规划!$AL$33:$AL$42,(特技天赋!C1387-1)*2+特技天赋!D1387)</f>
        <v>2</v>
      </c>
      <c r="N1387" s="31">
        <v>38</v>
      </c>
      <c r="Q1387" s="32">
        <f>IF(特技天赋!F1387&gt;0,INDEX(数值规划!$F$32:$F$63,(特技天赋!E1387-1)*4+特技天赋!F1387),E1387)</f>
        <v>38</v>
      </c>
    </row>
    <row r="1388" spans="1:17" ht="16.5" x14ac:dyDescent="0.2">
      <c r="A1388" s="31">
        <v>1385</v>
      </c>
      <c r="B1388" s="31">
        <v>9</v>
      </c>
      <c r="C1388" s="31">
        <v>5</v>
      </c>
      <c r="D1388" s="31">
        <v>2</v>
      </c>
      <c r="E1388" s="31">
        <v>1</v>
      </c>
      <c r="F1388" s="31">
        <v>4</v>
      </c>
      <c r="G1388" s="31" t="str">
        <f t="shared" si="42"/>
        <v>金牛座大招_2线1号天赋4级</v>
      </c>
      <c r="H1388" s="32">
        <f>INDEX(数值规划!$AH$33:$AK$42,(特技天赋!C1388-1)*2+特技天赋!D1388,特技天赋!E1388)</f>
        <v>33</v>
      </c>
      <c r="I1388" s="32">
        <f>INDEX(数值规划!$N$32:$Y$231,(((C1388-1)*2+(D1388-1))*4+(E1388-1))*5+F1388+1,(INDEX($T$3:$AI$3,B1388)-1)*3+1)</f>
        <v>30</v>
      </c>
      <c r="J1388" s="32">
        <f>INDEX(数值规划!$N$32:$Y$231,(((C1388-1)*2+(D1388-1))*4+(E1388-1))*5+F1388+1,(INDEX($T$3:$AI$3,B1388)-1)*3+2)</f>
        <v>36</v>
      </c>
      <c r="K1388" s="32">
        <f>INDEX(数值规划!$N$32:$Y$231,(((C1388-1)*2+(D1388-1))*4+(E1388-1))*5+F1388+1,(INDEX($T$3:$AI$3,B1388)-1)*3+3)</f>
        <v>30</v>
      </c>
      <c r="L1388" s="32">
        <f t="shared" si="43"/>
        <v>2</v>
      </c>
      <c r="M1388" s="32">
        <f>INDEX(数值规划!$AL$33:$AL$42,(特技天赋!C1388-1)*2+特技天赋!D1388)</f>
        <v>2</v>
      </c>
      <c r="N1388" s="31">
        <v>58</v>
      </c>
      <c r="Q1388" s="32">
        <f>IF(特技天赋!F1388&gt;0,INDEX(数值规划!$F$32:$F$63,(特技天赋!E1388-1)*4+特技天赋!F1388),E1388)</f>
        <v>58</v>
      </c>
    </row>
    <row r="1389" spans="1:17" ht="16.5" x14ac:dyDescent="0.2">
      <c r="A1389" s="31">
        <v>1386</v>
      </c>
      <c r="B1389" s="31">
        <v>9</v>
      </c>
      <c r="C1389" s="31">
        <v>5</v>
      </c>
      <c r="D1389" s="31">
        <v>2</v>
      </c>
      <c r="E1389" s="31">
        <v>2</v>
      </c>
      <c r="F1389" s="31">
        <v>0</v>
      </c>
      <c r="G1389" s="31" t="str">
        <f t="shared" si="42"/>
        <v>金牛座大招_2线2号天赋解锁</v>
      </c>
      <c r="H1389" s="32">
        <f>INDEX(数值规划!$AH$33:$AK$42,(特技天赋!C1389-1)*2+特技天赋!D1389,特技天赋!E1389)</f>
        <v>53</v>
      </c>
      <c r="I1389" s="32">
        <f>INDEX(数值规划!$N$32:$Y$231,(((C1389-1)*2+(D1389-1))*4+(E1389-1))*5+F1389+1,(INDEX($T$3:$AI$3,B1389)-1)*3+1)</f>
        <v>15</v>
      </c>
      <c r="J1389" s="32">
        <f>INDEX(数值规划!$N$32:$Y$231,(((C1389-1)*2+(D1389-1))*4+(E1389-1))*5+F1389+1,(INDEX($T$3:$AI$3,B1389)-1)*3+2)</f>
        <v>18</v>
      </c>
      <c r="K1389" s="32">
        <f>INDEX(数值规划!$N$32:$Y$231,(((C1389-1)*2+(D1389-1))*4+(E1389-1))*5+F1389+1,(INDEX($T$3:$AI$3,B1389)-1)*3+3)</f>
        <v>15</v>
      </c>
      <c r="L1389" s="32">
        <f t="shared" si="43"/>
        <v>4</v>
      </c>
      <c r="M1389" s="32">
        <f>INDEX(数值规划!$AL$33:$AL$42,(特技天赋!C1389-1)*2+特技天赋!D1389)</f>
        <v>2</v>
      </c>
      <c r="N1389" s="31">
        <v>2</v>
      </c>
      <c r="Q1389" s="32">
        <f>IF(特技天赋!F1389&gt;0,INDEX(数值规划!$F$32:$F$63,(特技天赋!E1389-1)*4+特技天赋!F1389),E1389)</f>
        <v>2</v>
      </c>
    </row>
    <row r="1390" spans="1:17" ht="16.5" x14ac:dyDescent="0.2">
      <c r="A1390" s="31">
        <v>1387</v>
      </c>
      <c r="B1390" s="31">
        <v>9</v>
      </c>
      <c r="C1390" s="31">
        <v>5</v>
      </c>
      <c r="D1390" s="31">
        <v>2</v>
      </c>
      <c r="E1390" s="31">
        <v>2</v>
      </c>
      <c r="F1390" s="31">
        <v>1</v>
      </c>
      <c r="G1390" s="31" t="str">
        <f t="shared" si="42"/>
        <v>金牛座大招_2线2号天赋1级</v>
      </c>
      <c r="H1390" s="32">
        <f>INDEX(数值规划!$AH$33:$AK$42,(特技天赋!C1390-1)*2+特技天赋!D1390,特技天赋!E1390)</f>
        <v>53</v>
      </c>
      <c r="I1390" s="32">
        <f>INDEX(数值规划!$N$32:$Y$231,(((C1390-1)*2+(D1390-1))*4+(E1390-1))*5+F1390+1,(INDEX($T$3:$AI$3,B1390)-1)*3+1)</f>
        <v>20</v>
      </c>
      <c r="J1390" s="32">
        <f>INDEX(数值规划!$N$32:$Y$231,(((C1390-1)*2+(D1390-1))*4+(E1390-1))*5+F1390+1,(INDEX($T$3:$AI$3,B1390)-1)*3+2)</f>
        <v>24</v>
      </c>
      <c r="K1390" s="32">
        <f>INDEX(数值规划!$N$32:$Y$231,(((C1390-1)*2+(D1390-1))*4+(E1390-1))*5+F1390+1,(INDEX($T$3:$AI$3,B1390)-1)*3+3)</f>
        <v>20</v>
      </c>
      <c r="L1390" s="32">
        <f t="shared" si="43"/>
        <v>4</v>
      </c>
      <c r="M1390" s="32">
        <f>INDEX(数值规划!$AL$33:$AL$42,(特技天赋!C1390-1)*2+特技天赋!D1390)</f>
        <v>2</v>
      </c>
      <c r="N1390" s="31">
        <v>24</v>
      </c>
      <c r="Q1390" s="32">
        <f>IF(特技天赋!F1390&gt;0,INDEX(数值规划!$F$32:$F$63,(特技天赋!E1390-1)*4+特技天赋!F1390),E1390)</f>
        <v>24</v>
      </c>
    </row>
    <row r="1391" spans="1:17" ht="16.5" x14ac:dyDescent="0.2">
      <c r="A1391" s="31">
        <v>1388</v>
      </c>
      <c r="B1391" s="31">
        <v>9</v>
      </c>
      <c r="C1391" s="31">
        <v>5</v>
      </c>
      <c r="D1391" s="31">
        <v>2</v>
      </c>
      <c r="E1391" s="31">
        <v>2</v>
      </c>
      <c r="F1391" s="31">
        <v>2</v>
      </c>
      <c r="G1391" s="31" t="str">
        <f t="shared" si="42"/>
        <v>金牛座大招_2线2号天赋2级</v>
      </c>
      <c r="H1391" s="32">
        <f>INDEX(数值规划!$AH$33:$AK$42,(特技天赋!C1391-1)*2+特技天赋!D1391,特技天赋!E1391)</f>
        <v>53</v>
      </c>
      <c r="I1391" s="32">
        <f>INDEX(数值规划!$N$32:$Y$231,(((C1391-1)*2+(D1391-1))*4+(E1391-1))*5+F1391+1,(INDEX($T$3:$AI$3,B1391)-1)*3+1)</f>
        <v>25</v>
      </c>
      <c r="J1391" s="32">
        <f>INDEX(数值规划!$N$32:$Y$231,(((C1391-1)*2+(D1391-1))*4+(E1391-1))*5+F1391+1,(INDEX($T$3:$AI$3,B1391)-1)*3+2)</f>
        <v>30</v>
      </c>
      <c r="K1391" s="32">
        <f>INDEX(数值规划!$N$32:$Y$231,(((C1391-1)*2+(D1391-1))*4+(E1391-1))*5+F1391+1,(INDEX($T$3:$AI$3,B1391)-1)*3+3)</f>
        <v>25</v>
      </c>
      <c r="L1391" s="32">
        <f t="shared" si="43"/>
        <v>4</v>
      </c>
      <c r="M1391" s="32">
        <f>INDEX(数值规划!$AL$33:$AL$42,(特技天赋!C1391-1)*2+特技天赋!D1391)</f>
        <v>2</v>
      </c>
      <c r="N1391" s="31">
        <v>36</v>
      </c>
      <c r="Q1391" s="32">
        <f>IF(特技天赋!F1391&gt;0,INDEX(数值规划!$F$32:$F$63,(特技天赋!E1391-1)*4+特技天赋!F1391),E1391)</f>
        <v>36</v>
      </c>
    </row>
    <row r="1392" spans="1:17" ht="16.5" x14ac:dyDescent="0.2">
      <c r="A1392" s="31">
        <v>1389</v>
      </c>
      <c r="B1392" s="31">
        <v>9</v>
      </c>
      <c r="C1392" s="31">
        <v>5</v>
      </c>
      <c r="D1392" s="31">
        <v>2</v>
      </c>
      <c r="E1392" s="31">
        <v>2</v>
      </c>
      <c r="F1392" s="31">
        <v>3</v>
      </c>
      <c r="G1392" s="31" t="str">
        <f t="shared" si="42"/>
        <v>金牛座大招_2线2号天赋3级</v>
      </c>
      <c r="H1392" s="32">
        <f>INDEX(数值规划!$AH$33:$AK$42,(特技天赋!C1392-1)*2+特技天赋!D1392,特技天赋!E1392)</f>
        <v>53</v>
      </c>
      <c r="I1392" s="32">
        <f>INDEX(数值规划!$N$32:$Y$231,(((C1392-1)*2+(D1392-1))*4+(E1392-1))*5+F1392+1,(INDEX($T$3:$AI$3,B1392)-1)*3+1)</f>
        <v>30</v>
      </c>
      <c r="J1392" s="32">
        <f>INDEX(数值规划!$N$32:$Y$231,(((C1392-1)*2+(D1392-1))*4+(E1392-1))*5+F1392+1,(INDEX($T$3:$AI$3,B1392)-1)*3+2)</f>
        <v>36</v>
      </c>
      <c r="K1392" s="32">
        <f>INDEX(数值规划!$N$32:$Y$231,(((C1392-1)*2+(D1392-1))*4+(E1392-1))*5+F1392+1,(INDEX($T$3:$AI$3,B1392)-1)*3+3)</f>
        <v>30</v>
      </c>
      <c r="L1392" s="32">
        <f t="shared" si="43"/>
        <v>4</v>
      </c>
      <c r="M1392" s="32">
        <f>INDEX(数值规划!$AL$33:$AL$42,(特技天赋!C1392-1)*2+特技天赋!D1392)</f>
        <v>2</v>
      </c>
      <c r="N1392" s="31">
        <v>48</v>
      </c>
      <c r="Q1392" s="32">
        <f>IF(特技天赋!F1392&gt;0,INDEX(数值规划!$F$32:$F$63,(特技天赋!E1392-1)*4+特技天赋!F1392),E1392)</f>
        <v>48</v>
      </c>
    </row>
    <row r="1393" spans="1:17" ht="16.5" x14ac:dyDescent="0.2">
      <c r="A1393" s="31">
        <v>1390</v>
      </c>
      <c r="B1393" s="31">
        <v>9</v>
      </c>
      <c r="C1393" s="31">
        <v>5</v>
      </c>
      <c r="D1393" s="31">
        <v>2</v>
      </c>
      <c r="E1393" s="31">
        <v>2</v>
      </c>
      <c r="F1393" s="31">
        <v>4</v>
      </c>
      <c r="G1393" s="31" t="str">
        <f t="shared" si="42"/>
        <v>金牛座大招_2线2号天赋4级</v>
      </c>
      <c r="H1393" s="32">
        <f>INDEX(数值规划!$AH$33:$AK$42,(特技天赋!C1393-1)*2+特技天赋!D1393,特技天赋!E1393)</f>
        <v>53</v>
      </c>
      <c r="I1393" s="32">
        <f>INDEX(数值规划!$N$32:$Y$231,(((C1393-1)*2+(D1393-1))*4+(E1393-1))*5+F1393+1,(INDEX($T$3:$AI$3,B1393)-1)*3+1)</f>
        <v>35</v>
      </c>
      <c r="J1393" s="32">
        <f>INDEX(数值规划!$N$32:$Y$231,(((C1393-1)*2+(D1393-1))*4+(E1393-1))*5+F1393+1,(INDEX($T$3:$AI$3,B1393)-1)*3+2)</f>
        <v>42</v>
      </c>
      <c r="K1393" s="32">
        <f>INDEX(数值规划!$N$32:$Y$231,(((C1393-1)*2+(D1393-1))*4+(E1393-1))*5+F1393+1,(INDEX($T$3:$AI$3,B1393)-1)*3+3)</f>
        <v>35</v>
      </c>
      <c r="L1393" s="32">
        <f t="shared" si="43"/>
        <v>4</v>
      </c>
      <c r="M1393" s="32">
        <f>INDEX(数值规划!$AL$33:$AL$42,(特技天赋!C1393-1)*2+特技天赋!D1393)</f>
        <v>2</v>
      </c>
      <c r="N1393" s="31">
        <v>72</v>
      </c>
      <c r="Q1393" s="32">
        <f>IF(特技天赋!F1393&gt;0,INDEX(数值规划!$F$32:$F$63,(特技天赋!E1393-1)*4+特技天赋!F1393),E1393)</f>
        <v>72</v>
      </c>
    </row>
    <row r="1394" spans="1:17" ht="16.5" x14ac:dyDescent="0.2">
      <c r="A1394" s="31">
        <v>1391</v>
      </c>
      <c r="B1394" s="31">
        <v>9</v>
      </c>
      <c r="C1394" s="31">
        <v>5</v>
      </c>
      <c r="D1394" s="31">
        <v>2</v>
      </c>
      <c r="E1394" s="31">
        <v>3</v>
      </c>
      <c r="F1394" s="31">
        <v>0</v>
      </c>
      <c r="G1394" s="31" t="str">
        <f t="shared" si="42"/>
        <v>金牛座大招_2线3号天赋解锁</v>
      </c>
      <c r="H1394" s="32">
        <f>INDEX(数值规划!$AH$33:$AK$42,(特技天赋!C1394-1)*2+特技天赋!D1394,特技天赋!E1394)</f>
        <v>73</v>
      </c>
      <c r="I1394" s="32">
        <f>INDEX(数值规划!$N$32:$Y$231,(((C1394-1)*2+(D1394-1))*4+(E1394-1))*5+F1394+1,(INDEX($T$3:$AI$3,B1394)-1)*3+1)</f>
        <v>23</v>
      </c>
      <c r="J1394" s="32">
        <f>INDEX(数值规划!$N$32:$Y$231,(((C1394-1)*2+(D1394-1))*4+(E1394-1))*5+F1394+1,(INDEX($T$3:$AI$3,B1394)-1)*3+2)</f>
        <v>27</v>
      </c>
      <c r="K1394" s="32">
        <f>INDEX(数值规划!$N$32:$Y$231,(((C1394-1)*2+(D1394-1))*4+(E1394-1))*5+F1394+1,(INDEX($T$3:$AI$3,B1394)-1)*3+3)</f>
        <v>23</v>
      </c>
      <c r="L1394" s="32">
        <f t="shared" si="43"/>
        <v>6</v>
      </c>
      <c r="M1394" s="32">
        <f>INDEX(数值规划!$AL$33:$AL$42,(特技天赋!C1394-1)*2+特技天赋!D1394)</f>
        <v>2</v>
      </c>
      <c r="N1394" s="31">
        <v>3</v>
      </c>
      <c r="Q1394" s="32">
        <f>IF(特技天赋!F1394&gt;0,INDEX(数值规划!$F$32:$F$63,(特技天赋!E1394-1)*4+特技天赋!F1394),E1394)</f>
        <v>3</v>
      </c>
    </row>
    <row r="1395" spans="1:17" ht="16.5" x14ac:dyDescent="0.2">
      <c r="A1395" s="31">
        <v>1392</v>
      </c>
      <c r="B1395" s="31">
        <v>9</v>
      </c>
      <c r="C1395" s="31">
        <v>5</v>
      </c>
      <c r="D1395" s="31">
        <v>2</v>
      </c>
      <c r="E1395" s="31">
        <v>3</v>
      </c>
      <c r="F1395" s="31">
        <v>1</v>
      </c>
      <c r="G1395" s="31" t="str">
        <f t="shared" si="42"/>
        <v>金牛座大招_2线3号天赋1级</v>
      </c>
      <c r="H1395" s="32">
        <f>INDEX(数值规划!$AH$33:$AK$42,(特技天赋!C1395-1)*2+特技天赋!D1395,特技天赋!E1395)</f>
        <v>73</v>
      </c>
      <c r="I1395" s="32">
        <f>INDEX(数值规划!$N$32:$Y$231,(((C1395-1)*2+(D1395-1))*4+(E1395-1))*5+F1395+1,(INDEX($T$3:$AI$3,B1395)-1)*3+1)</f>
        <v>28</v>
      </c>
      <c r="J1395" s="32">
        <f>INDEX(数值规划!$N$32:$Y$231,(((C1395-1)*2+(D1395-1))*4+(E1395-1))*5+F1395+1,(INDEX($T$3:$AI$3,B1395)-1)*3+2)</f>
        <v>33</v>
      </c>
      <c r="K1395" s="32">
        <f>INDEX(数值规划!$N$32:$Y$231,(((C1395-1)*2+(D1395-1))*4+(E1395-1))*5+F1395+1,(INDEX($T$3:$AI$3,B1395)-1)*3+3)</f>
        <v>28</v>
      </c>
      <c r="L1395" s="32">
        <f t="shared" si="43"/>
        <v>6</v>
      </c>
      <c r="M1395" s="32">
        <f>INDEX(数值规划!$AL$33:$AL$42,(特技天赋!C1395-1)*2+特技天赋!D1395)</f>
        <v>2</v>
      </c>
      <c r="N1395" s="31">
        <v>29</v>
      </c>
      <c r="Q1395" s="32">
        <f>IF(特技天赋!F1395&gt;0,INDEX(数值规划!$F$32:$F$63,(特技天赋!E1395-1)*4+特技天赋!F1395),E1395)</f>
        <v>29</v>
      </c>
    </row>
    <row r="1396" spans="1:17" ht="16.5" x14ac:dyDescent="0.2">
      <c r="A1396" s="31">
        <v>1393</v>
      </c>
      <c r="B1396" s="31">
        <v>9</v>
      </c>
      <c r="C1396" s="31">
        <v>5</v>
      </c>
      <c r="D1396" s="31">
        <v>2</v>
      </c>
      <c r="E1396" s="31">
        <v>3</v>
      </c>
      <c r="F1396" s="31">
        <v>2</v>
      </c>
      <c r="G1396" s="31" t="str">
        <f t="shared" si="42"/>
        <v>金牛座大招_2线3号天赋2级</v>
      </c>
      <c r="H1396" s="32">
        <f>INDEX(数值规划!$AH$33:$AK$42,(特技天赋!C1396-1)*2+特技天赋!D1396,特技天赋!E1396)</f>
        <v>73</v>
      </c>
      <c r="I1396" s="32">
        <f>INDEX(数值规划!$N$32:$Y$231,(((C1396-1)*2+(D1396-1))*4+(E1396-1))*5+F1396+1,(INDEX($T$3:$AI$3,B1396)-1)*3+1)</f>
        <v>33</v>
      </c>
      <c r="J1396" s="32">
        <f>INDEX(数值规划!$N$32:$Y$231,(((C1396-1)*2+(D1396-1))*4+(E1396-1))*5+F1396+1,(INDEX($T$3:$AI$3,B1396)-1)*3+2)</f>
        <v>39</v>
      </c>
      <c r="K1396" s="32">
        <f>INDEX(数值规划!$N$32:$Y$231,(((C1396-1)*2+(D1396-1))*4+(E1396-1))*5+F1396+1,(INDEX($T$3:$AI$3,B1396)-1)*3+3)</f>
        <v>33</v>
      </c>
      <c r="L1396" s="32">
        <f t="shared" si="43"/>
        <v>6</v>
      </c>
      <c r="M1396" s="32">
        <f>INDEX(数值规划!$AL$33:$AL$42,(特技天赋!C1396-1)*2+特技天赋!D1396)</f>
        <v>2</v>
      </c>
      <c r="N1396" s="31">
        <v>43</v>
      </c>
      <c r="Q1396" s="32">
        <f>IF(特技天赋!F1396&gt;0,INDEX(数值规划!$F$32:$F$63,(特技天赋!E1396-1)*4+特技天赋!F1396),E1396)</f>
        <v>43</v>
      </c>
    </row>
    <row r="1397" spans="1:17" ht="16.5" x14ac:dyDescent="0.2">
      <c r="A1397" s="31">
        <v>1394</v>
      </c>
      <c r="B1397" s="31">
        <v>9</v>
      </c>
      <c r="C1397" s="31">
        <v>5</v>
      </c>
      <c r="D1397" s="31">
        <v>2</v>
      </c>
      <c r="E1397" s="31">
        <v>3</v>
      </c>
      <c r="F1397" s="31">
        <v>3</v>
      </c>
      <c r="G1397" s="31" t="str">
        <f t="shared" si="42"/>
        <v>金牛座大招_2线3号天赋3级</v>
      </c>
      <c r="H1397" s="32">
        <f>INDEX(数值规划!$AH$33:$AK$42,(特技天赋!C1397-1)*2+特技天赋!D1397,特技天赋!E1397)</f>
        <v>73</v>
      </c>
      <c r="I1397" s="32">
        <f>INDEX(数值规划!$N$32:$Y$231,(((C1397-1)*2+(D1397-1))*4+(E1397-1))*5+F1397+1,(INDEX($T$3:$AI$3,B1397)-1)*3+1)</f>
        <v>38</v>
      </c>
      <c r="J1397" s="32">
        <f>INDEX(数值规划!$N$32:$Y$231,(((C1397-1)*2+(D1397-1))*4+(E1397-1))*5+F1397+1,(INDEX($T$3:$AI$3,B1397)-1)*3+2)</f>
        <v>45</v>
      </c>
      <c r="K1397" s="32">
        <f>INDEX(数值规划!$N$32:$Y$231,(((C1397-1)*2+(D1397-1))*4+(E1397-1))*5+F1397+1,(INDEX($T$3:$AI$3,B1397)-1)*3+3)</f>
        <v>38</v>
      </c>
      <c r="L1397" s="32">
        <f t="shared" si="43"/>
        <v>6</v>
      </c>
      <c r="M1397" s="32">
        <f>INDEX(数值规划!$AL$33:$AL$42,(特技天赋!C1397-1)*2+特技天赋!D1397)</f>
        <v>2</v>
      </c>
      <c r="N1397" s="31">
        <v>58</v>
      </c>
      <c r="Q1397" s="32">
        <f>IF(特技天赋!F1397&gt;0,INDEX(数值规划!$F$32:$F$63,(特技天赋!E1397-1)*4+特技天赋!F1397),E1397)</f>
        <v>58</v>
      </c>
    </row>
    <row r="1398" spans="1:17" ht="16.5" x14ac:dyDescent="0.2">
      <c r="A1398" s="31">
        <v>1395</v>
      </c>
      <c r="B1398" s="31">
        <v>9</v>
      </c>
      <c r="C1398" s="31">
        <v>5</v>
      </c>
      <c r="D1398" s="31">
        <v>2</v>
      </c>
      <c r="E1398" s="31">
        <v>3</v>
      </c>
      <c r="F1398" s="31">
        <v>4</v>
      </c>
      <c r="G1398" s="31" t="str">
        <f t="shared" si="42"/>
        <v>金牛座大招_2线3号天赋4级</v>
      </c>
      <c r="H1398" s="32">
        <f>INDEX(数值规划!$AH$33:$AK$42,(特技天赋!C1398-1)*2+特技天赋!D1398,特技天赋!E1398)</f>
        <v>73</v>
      </c>
      <c r="I1398" s="32">
        <f>INDEX(数值规划!$N$32:$Y$231,(((C1398-1)*2+(D1398-1))*4+(E1398-1))*5+F1398+1,(INDEX($T$3:$AI$3,B1398)-1)*3+1)</f>
        <v>43</v>
      </c>
      <c r="J1398" s="32">
        <f>INDEX(数值规划!$N$32:$Y$231,(((C1398-1)*2+(D1398-1))*4+(E1398-1))*5+F1398+1,(INDEX($T$3:$AI$3,B1398)-1)*3+2)</f>
        <v>51</v>
      </c>
      <c r="K1398" s="32">
        <f>INDEX(数值规划!$N$32:$Y$231,(((C1398-1)*2+(D1398-1))*4+(E1398-1))*5+F1398+1,(INDEX($T$3:$AI$3,B1398)-1)*3+3)</f>
        <v>43</v>
      </c>
      <c r="L1398" s="32">
        <f t="shared" si="43"/>
        <v>6</v>
      </c>
      <c r="M1398" s="32">
        <f>INDEX(数值规划!$AL$33:$AL$42,(特技天赋!C1398-1)*2+特技天赋!D1398)</f>
        <v>2</v>
      </c>
      <c r="N1398" s="31">
        <v>87</v>
      </c>
      <c r="Q1398" s="32">
        <f>IF(特技天赋!F1398&gt;0,INDEX(数值规划!$F$32:$F$63,(特技天赋!E1398-1)*4+特技天赋!F1398),E1398)</f>
        <v>87</v>
      </c>
    </row>
    <row r="1399" spans="1:17" ht="16.5" x14ac:dyDescent="0.2">
      <c r="A1399" s="31">
        <v>1396</v>
      </c>
      <c r="B1399" s="31">
        <v>9</v>
      </c>
      <c r="C1399" s="31">
        <v>5</v>
      </c>
      <c r="D1399" s="31">
        <v>2</v>
      </c>
      <c r="E1399" s="31">
        <v>4</v>
      </c>
      <c r="F1399" s="31">
        <v>0</v>
      </c>
      <c r="G1399" s="31" t="str">
        <f t="shared" si="42"/>
        <v>金牛座大招_2线4号天赋解锁</v>
      </c>
      <c r="H1399" s="32">
        <f>INDEX(数值规划!$AH$33:$AK$42,(特技天赋!C1399-1)*2+特技天赋!D1399,特技天赋!E1399)</f>
        <v>93</v>
      </c>
      <c r="I1399" s="32">
        <f>INDEX(数值规划!$N$32:$Y$231,(((C1399-1)*2+(D1399-1))*4+(E1399-1))*5+F1399+1,(INDEX($T$3:$AI$3,B1399)-1)*3+1)</f>
        <v>30</v>
      </c>
      <c r="J1399" s="32">
        <f>INDEX(数值规划!$N$32:$Y$231,(((C1399-1)*2+(D1399-1))*4+(E1399-1))*5+F1399+1,(INDEX($T$3:$AI$3,B1399)-1)*3+2)</f>
        <v>36</v>
      </c>
      <c r="K1399" s="32">
        <f>INDEX(数值规划!$N$32:$Y$231,(((C1399-1)*2+(D1399-1))*4+(E1399-1))*5+F1399+1,(INDEX($T$3:$AI$3,B1399)-1)*3+3)</f>
        <v>30</v>
      </c>
      <c r="L1399" s="32">
        <f t="shared" si="43"/>
        <v>8</v>
      </c>
      <c r="M1399" s="32">
        <f>INDEX(数值规划!$AL$33:$AL$42,(特技天赋!C1399-1)*2+特技天赋!D1399)</f>
        <v>2</v>
      </c>
      <c r="N1399" s="31">
        <v>4</v>
      </c>
      <c r="Q1399" s="32">
        <f>IF(特技天赋!F1399&gt;0,INDEX(数值规划!$F$32:$F$63,(特技天赋!E1399-1)*4+特技天赋!F1399),E1399)</f>
        <v>4</v>
      </c>
    </row>
    <row r="1400" spans="1:17" ht="16.5" x14ac:dyDescent="0.2">
      <c r="A1400" s="31">
        <v>1397</v>
      </c>
      <c r="B1400" s="31">
        <v>9</v>
      </c>
      <c r="C1400" s="31">
        <v>5</v>
      </c>
      <c r="D1400" s="31">
        <v>2</v>
      </c>
      <c r="E1400" s="31">
        <v>4</v>
      </c>
      <c r="F1400" s="31">
        <v>1</v>
      </c>
      <c r="G1400" s="31" t="str">
        <f t="shared" si="42"/>
        <v>金牛座大招_2线4号天赋1级</v>
      </c>
      <c r="H1400" s="32">
        <f>INDEX(数值规划!$AH$33:$AK$42,(特技天赋!C1400-1)*2+特技天赋!D1400,特技天赋!E1400)</f>
        <v>93</v>
      </c>
      <c r="I1400" s="32">
        <f>INDEX(数值规划!$N$32:$Y$231,(((C1400-1)*2+(D1400-1))*4+(E1400-1))*5+F1400+1,(INDEX($T$3:$AI$3,B1400)-1)*3+1)</f>
        <v>35</v>
      </c>
      <c r="J1400" s="32">
        <f>INDEX(数值规划!$N$32:$Y$231,(((C1400-1)*2+(D1400-1))*4+(E1400-1))*5+F1400+1,(INDEX($T$3:$AI$3,B1400)-1)*3+2)</f>
        <v>42</v>
      </c>
      <c r="K1400" s="32">
        <f>INDEX(数值规划!$N$32:$Y$231,(((C1400-1)*2+(D1400-1))*4+(E1400-1))*5+F1400+1,(INDEX($T$3:$AI$3,B1400)-1)*3+3)</f>
        <v>35</v>
      </c>
      <c r="L1400" s="32">
        <f t="shared" si="43"/>
        <v>8</v>
      </c>
      <c r="M1400" s="32">
        <f>INDEX(数值规划!$AL$33:$AL$42,(特技天赋!C1400-1)*2+特技天赋!D1400)</f>
        <v>2</v>
      </c>
      <c r="N1400" s="31">
        <v>29</v>
      </c>
      <c r="Q1400" s="32">
        <f>IF(特技天赋!F1400&gt;0,INDEX(数值规划!$F$32:$F$63,(特技天赋!E1400-1)*4+特技天赋!F1400),E1400)</f>
        <v>29</v>
      </c>
    </row>
    <row r="1401" spans="1:17" ht="16.5" x14ac:dyDescent="0.2">
      <c r="A1401" s="31">
        <v>1398</v>
      </c>
      <c r="B1401" s="31">
        <v>9</v>
      </c>
      <c r="C1401" s="31">
        <v>5</v>
      </c>
      <c r="D1401" s="31">
        <v>2</v>
      </c>
      <c r="E1401" s="31">
        <v>4</v>
      </c>
      <c r="F1401" s="31">
        <v>2</v>
      </c>
      <c r="G1401" s="31" t="str">
        <f t="shared" si="42"/>
        <v>金牛座大招_2线4号天赋2级</v>
      </c>
      <c r="H1401" s="32">
        <f>INDEX(数值规划!$AH$33:$AK$42,(特技天赋!C1401-1)*2+特技天赋!D1401,特技天赋!E1401)</f>
        <v>93</v>
      </c>
      <c r="I1401" s="32">
        <f>INDEX(数值规划!$N$32:$Y$231,(((C1401-1)*2+(D1401-1))*4+(E1401-1))*5+F1401+1,(INDEX($T$3:$AI$3,B1401)-1)*3+1)</f>
        <v>40</v>
      </c>
      <c r="J1401" s="32">
        <f>INDEX(数值规划!$N$32:$Y$231,(((C1401-1)*2+(D1401-1))*4+(E1401-1))*5+F1401+1,(INDEX($T$3:$AI$3,B1401)-1)*3+2)</f>
        <v>48</v>
      </c>
      <c r="K1401" s="32">
        <f>INDEX(数值规划!$N$32:$Y$231,(((C1401-1)*2+(D1401-1))*4+(E1401-1))*5+F1401+1,(INDEX($T$3:$AI$3,B1401)-1)*3+3)</f>
        <v>40</v>
      </c>
      <c r="L1401" s="32">
        <f t="shared" si="43"/>
        <v>8</v>
      </c>
      <c r="M1401" s="32">
        <f>INDEX(数值规划!$AL$33:$AL$42,(特技天赋!C1401-1)*2+特技天赋!D1401)</f>
        <v>2</v>
      </c>
      <c r="N1401" s="31">
        <v>43</v>
      </c>
      <c r="Q1401" s="32">
        <f>IF(特技天赋!F1401&gt;0,INDEX(数值规划!$F$32:$F$63,(特技天赋!E1401-1)*4+特技天赋!F1401),E1401)</f>
        <v>43</v>
      </c>
    </row>
    <row r="1402" spans="1:17" ht="16.5" x14ac:dyDescent="0.2">
      <c r="A1402" s="31">
        <v>1399</v>
      </c>
      <c r="B1402" s="31">
        <v>9</v>
      </c>
      <c r="C1402" s="31">
        <v>5</v>
      </c>
      <c r="D1402" s="31">
        <v>2</v>
      </c>
      <c r="E1402" s="31">
        <v>4</v>
      </c>
      <c r="F1402" s="31">
        <v>3</v>
      </c>
      <c r="G1402" s="31" t="str">
        <f t="shared" si="42"/>
        <v>金牛座大招_2线4号天赋3级</v>
      </c>
      <c r="H1402" s="32">
        <f>INDEX(数值规划!$AH$33:$AK$42,(特技天赋!C1402-1)*2+特技天赋!D1402,特技天赋!E1402)</f>
        <v>93</v>
      </c>
      <c r="I1402" s="32">
        <f>INDEX(数值规划!$N$32:$Y$231,(((C1402-1)*2+(D1402-1))*4+(E1402-1))*5+F1402+1,(INDEX($T$3:$AI$3,B1402)-1)*3+1)</f>
        <v>45</v>
      </c>
      <c r="J1402" s="32">
        <f>INDEX(数值规划!$N$32:$Y$231,(((C1402-1)*2+(D1402-1))*4+(E1402-1))*5+F1402+1,(INDEX($T$3:$AI$3,B1402)-1)*3+2)</f>
        <v>54</v>
      </c>
      <c r="K1402" s="32">
        <f>INDEX(数值规划!$N$32:$Y$231,(((C1402-1)*2+(D1402-1))*4+(E1402-1))*5+F1402+1,(INDEX($T$3:$AI$3,B1402)-1)*3+3)</f>
        <v>45</v>
      </c>
      <c r="L1402" s="32">
        <f t="shared" si="43"/>
        <v>8</v>
      </c>
      <c r="M1402" s="32">
        <f>INDEX(数值规划!$AL$33:$AL$42,(特技天赋!C1402-1)*2+特技天赋!D1402)</f>
        <v>2</v>
      </c>
      <c r="N1402" s="31">
        <v>58</v>
      </c>
      <c r="Q1402" s="32">
        <f>IF(特技天赋!F1402&gt;0,INDEX(数值规划!$F$32:$F$63,(特技天赋!E1402-1)*4+特技天赋!F1402),E1402)</f>
        <v>58</v>
      </c>
    </row>
    <row r="1403" spans="1:17" ht="16.5" x14ac:dyDescent="0.2">
      <c r="A1403" s="31">
        <v>1400</v>
      </c>
      <c r="B1403" s="31">
        <v>9</v>
      </c>
      <c r="C1403" s="31">
        <v>5</v>
      </c>
      <c r="D1403" s="31">
        <v>2</v>
      </c>
      <c r="E1403" s="31">
        <v>4</v>
      </c>
      <c r="F1403" s="31">
        <v>4</v>
      </c>
      <c r="G1403" s="31" t="str">
        <f t="shared" si="42"/>
        <v>金牛座大招_2线4号天赋4级</v>
      </c>
      <c r="H1403" s="32">
        <f>INDEX(数值规划!$AH$33:$AK$42,(特技天赋!C1403-1)*2+特技天赋!D1403,特技天赋!E1403)</f>
        <v>93</v>
      </c>
      <c r="I1403" s="32">
        <f>INDEX(数值规划!$N$32:$Y$231,(((C1403-1)*2+(D1403-1))*4+(E1403-1))*5+F1403+1,(INDEX($T$3:$AI$3,B1403)-1)*3+1)</f>
        <v>50</v>
      </c>
      <c r="J1403" s="32">
        <f>INDEX(数值规划!$N$32:$Y$231,(((C1403-1)*2+(D1403-1))*4+(E1403-1))*5+F1403+1,(INDEX($T$3:$AI$3,B1403)-1)*3+2)</f>
        <v>60</v>
      </c>
      <c r="K1403" s="32">
        <f>INDEX(数值规划!$N$32:$Y$231,(((C1403-1)*2+(D1403-1))*4+(E1403-1))*5+F1403+1,(INDEX($T$3:$AI$3,B1403)-1)*3+3)</f>
        <v>50</v>
      </c>
      <c r="L1403" s="32">
        <f t="shared" si="43"/>
        <v>8</v>
      </c>
      <c r="M1403" s="32">
        <f>INDEX(数值规划!$AL$33:$AL$42,(特技天赋!C1403-1)*2+特技天赋!D1403)</f>
        <v>2</v>
      </c>
      <c r="N1403" s="31">
        <v>87</v>
      </c>
      <c r="Q1403" s="32">
        <f>IF(特技天赋!F1403&gt;0,INDEX(数值规划!$F$32:$F$63,(特技天赋!E1403-1)*4+特技天赋!F1403),E1403)</f>
        <v>87</v>
      </c>
    </row>
    <row r="1404" spans="1:17" ht="16.5" x14ac:dyDescent="0.2">
      <c r="A1404" s="31">
        <v>1401</v>
      </c>
      <c r="B1404" s="31">
        <v>10</v>
      </c>
      <c r="C1404" s="31">
        <v>1</v>
      </c>
      <c r="D1404" s="31">
        <v>1</v>
      </c>
      <c r="E1404" s="31">
        <v>1</v>
      </c>
      <c r="F1404" s="31">
        <v>0</v>
      </c>
      <c r="G1404" s="31" t="str">
        <f t="shared" si="42"/>
        <v>处女座普攻_1线1号天赋解锁</v>
      </c>
      <c r="H1404" s="32">
        <f>INDEX(数值规划!$AH$33:$AK$42,(特技天赋!C1404-1)*2+特技天赋!D1404,特技天赋!E1404)</f>
        <v>15</v>
      </c>
      <c r="I1404" s="32">
        <f>INDEX(数值规划!$N$32:$Y$231,(((C1404-1)*2+(D1404-1))*4+(E1404-1))*5+F1404+1,(INDEX($T$3:$AI$3,B1404)-1)*3+1)</f>
        <v>8</v>
      </c>
      <c r="J1404" s="32">
        <f>INDEX(数值规划!$N$32:$Y$231,(((C1404-1)*2+(D1404-1))*4+(E1404-1))*5+F1404+1,(INDEX($T$3:$AI$3,B1404)-1)*3+2)</f>
        <v>0</v>
      </c>
      <c r="K1404" s="32">
        <f>INDEX(数值规划!$N$32:$Y$231,(((C1404-1)*2+(D1404-1))*4+(E1404-1))*5+F1404+1,(INDEX($T$3:$AI$3,B1404)-1)*3+3)</f>
        <v>18</v>
      </c>
      <c r="L1404" s="32">
        <f t="shared" si="43"/>
        <v>1</v>
      </c>
      <c r="M1404" s="32">
        <f>INDEX(数值规划!$AL$33:$AL$42,(特技天赋!C1404-1)*2+特技天赋!D1404)</f>
        <v>2</v>
      </c>
      <c r="N1404" s="31">
        <v>1</v>
      </c>
      <c r="Q1404" s="32">
        <f>IF(特技天赋!F1404&gt;0,INDEX(数值规划!$F$32:$F$63,(特技天赋!E1404-1)*4+特技天赋!F1404),E1404)</f>
        <v>1</v>
      </c>
    </row>
    <row r="1405" spans="1:17" ht="16.5" x14ac:dyDescent="0.2">
      <c r="A1405" s="31">
        <v>1402</v>
      </c>
      <c r="B1405" s="31">
        <v>10</v>
      </c>
      <c r="C1405" s="31">
        <v>1</v>
      </c>
      <c r="D1405" s="31">
        <v>1</v>
      </c>
      <c r="E1405" s="31">
        <v>1</v>
      </c>
      <c r="F1405" s="31">
        <v>1</v>
      </c>
      <c r="G1405" s="31" t="str">
        <f t="shared" si="42"/>
        <v>处女座普攻_1线1号天赋1级</v>
      </c>
      <c r="H1405" s="32">
        <f>INDEX(数值规划!$AH$33:$AK$42,(特技天赋!C1405-1)*2+特技天赋!D1405,特技天赋!E1405)</f>
        <v>15</v>
      </c>
      <c r="I1405" s="32">
        <f>INDEX(数值规划!$N$32:$Y$231,(((C1405-1)*2+(D1405-1))*4+(E1405-1))*5+F1405+1,(INDEX($T$3:$AI$3,B1405)-1)*3+1)</f>
        <v>12</v>
      </c>
      <c r="J1405" s="32">
        <f>INDEX(数值规划!$N$32:$Y$231,(((C1405-1)*2+(D1405-1))*4+(E1405-1))*5+F1405+1,(INDEX($T$3:$AI$3,B1405)-1)*3+2)</f>
        <v>0</v>
      </c>
      <c r="K1405" s="32">
        <f>INDEX(数值规划!$N$32:$Y$231,(((C1405-1)*2+(D1405-1))*4+(E1405-1))*5+F1405+1,(INDEX($T$3:$AI$3,B1405)-1)*3+3)</f>
        <v>27</v>
      </c>
      <c r="L1405" s="32">
        <f t="shared" si="43"/>
        <v>1</v>
      </c>
      <c r="M1405" s="32">
        <f>INDEX(数值规划!$AL$33:$AL$42,(特技天赋!C1405-1)*2+特技天赋!D1405)</f>
        <v>2</v>
      </c>
      <c r="N1405" s="31">
        <v>19</v>
      </c>
      <c r="Q1405" s="32">
        <f>IF(特技天赋!F1405&gt;0,INDEX(数值规划!$F$32:$F$63,(特技天赋!E1405-1)*4+特技天赋!F1405),E1405)</f>
        <v>19</v>
      </c>
    </row>
    <row r="1406" spans="1:17" ht="16.5" x14ac:dyDescent="0.2">
      <c r="A1406" s="31">
        <v>1403</v>
      </c>
      <c r="B1406" s="31">
        <v>10</v>
      </c>
      <c r="C1406" s="31">
        <v>1</v>
      </c>
      <c r="D1406" s="31">
        <v>1</v>
      </c>
      <c r="E1406" s="31">
        <v>1</v>
      </c>
      <c r="F1406" s="31">
        <v>2</v>
      </c>
      <c r="G1406" s="31" t="str">
        <f t="shared" si="42"/>
        <v>处女座普攻_1线1号天赋2级</v>
      </c>
      <c r="H1406" s="32">
        <f>INDEX(数值规划!$AH$33:$AK$42,(特技天赋!C1406-1)*2+特技天赋!D1406,特技天赋!E1406)</f>
        <v>15</v>
      </c>
      <c r="I1406" s="32">
        <f>INDEX(数值规划!$N$32:$Y$231,(((C1406-1)*2+(D1406-1))*4+(E1406-1))*5+F1406+1,(INDEX($T$3:$AI$3,B1406)-1)*3+1)</f>
        <v>16</v>
      </c>
      <c r="J1406" s="32">
        <f>INDEX(数值规划!$N$32:$Y$231,(((C1406-1)*2+(D1406-1))*4+(E1406-1))*5+F1406+1,(INDEX($T$3:$AI$3,B1406)-1)*3+2)</f>
        <v>0</v>
      </c>
      <c r="K1406" s="32">
        <f>INDEX(数值规划!$N$32:$Y$231,(((C1406-1)*2+(D1406-1))*4+(E1406-1))*5+F1406+1,(INDEX($T$3:$AI$3,B1406)-1)*3+3)</f>
        <v>36</v>
      </c>
      <c r="L1406" s="32">
        <f t="shared" si="43"/>
        <v>1</v>
      </c>
      <c r="M1406" s="32">
        <f>INDEX(数值规划!$AL$33:$AL$42,(特技天赋!C1406-1)*2+特技天赋!D1406)</f>
        <v>2</v>
      </c>
      <c r="N1406" s="31">
        <v>29</v>
      </c>
      <c r="Q1406" s="32">
        <f>IF(特技天赋!F1406&gt;0,INDEX(数值规划!$F$32:$F$63,(特技天赋!E1406-1)*4+特技天赋!F1406),E1406)</f>
        <v>29</v>
      </c>
    </row>
    <row r="1407" spans="1:17" ht="16.5" x14ac:dyDescent="0.2">
      <c r="A1407" s="31">
        <v>1404</v>
      </c>
      <c r="B1407" s="31">
        <v>10</v>
      </c>
      <c r="C1407" s="31">
        <v>1</v>
      </c>
      <c r="D1407" s="31">
        <v>1</v>
      </c>
      <c r="E1407" s="31">
        <v>1</v>
      </c>
      <c r="F1407" s="31">
        <v>3</v>
      </c>
      <c r="G1407" s="31" t="str">
        <f t="shared" si="42"/>
        <v>处女座普攻_1线1号天赋3级</v>
      </c>
      <c r="H1407" s="32">
        <f>INDEX(数值规划!$AH$33:$AK$42,(特技天赋!C1407-1)*2+特技天赋!D1407,特技天赋!E1407)</f>
        <v>15</v>
      </c>
      <c r="I1407" s="32">
        <f>INDEX(数值规划!$N$32:$Y$231,(((C1407-1)*2+(D1407-1))*4+(E1407-1))*5+F1407+1,(INDEX($T$3:$AI$3,B1407)-1)*3+1)</f>
        <v>20</v>
      </c>
      <c r="J1407" s="32">
        <f>INDEX(数值规划!$N$32:$Y$231,(((C1407-1)*2+(D1407-1))*4+(E1407-1))*5+F1407+1,(INDEX($T$3:$AI$3,B1407)-1)*3+2)</f>
        <v>0</v>
      </c>
      <c r="K1407" s="32">
        <f>INDEX(数值规划!$N$32:$Y$231,(((C1407-1)*2+(D1407-1))*4+(E1407-1))*5+F1407+1,(INDEX($T$3:$AI$3,B1407)-1)*3+3)</f>
        <v>45</v>
      </c>
      <c r="L1407" s="32">
        <f t="shared" si="43"/>
        <v>1</v>
      </c>
      <c r="M1407" s="32">
        <f>INDEX(数值规划!$AL$33:$AL$42,(特技天赋!C1407-1)*2+特技天赋!D1407)</f>
        <v>2</v>
      </c>
      <c r="N1407" s="31">
        <v>38</v>
      </c>
      <c r="Q1407" s="32">
        <f>IF(特技天赋!F1407&gt;0,INDEX(数值规划!$F$32:$F$63,(特技天赋!E1407-1)*4+特技天赋!F1407),E1407)</f>
        <v>38</v>
      </c>
    </row>
    <row r="1408" spans="1:17" ht="16.5" x14ac:dyDescent="0.2">
      <c r="A1408" s="31">
        <v>1405</v>
      </c>
      <c r="B1408" s="31">
        <v>10</v>
      </c>
      <c r="C1408" s="31">
        <v>1</v>
      </c>
      <c r="D1408" s="31">
        <v>1</v>
      </c>
      <c r="E1408" s="31">
        <v>1</v>
      </c>
      <c r="F1408" s="31">
        <v>4</v>
      </c>
      <c r="G1408" s="31" t="str">
        <f t="shared" si="42"/>
        <v>处女座普攻_1线1号天赋4级</v>
      </c>
      <c r="H1408" s="32">
        <f>INDEX(数值规划!$AH$33:$AK$42,(特技天赋!C1408-1)*2+特技天赋!D1408,特技天赋!E1408)</f>
        <v>15</v>
      </c>
      <c r="I1408" s="32">
        <f>INDEX(数值规划!$N$32:$Y$231,(((C1408-1)*2+(D1408-1))*4+(E1408-1))*5+F1408+1,(INDEX($T$3:$AI$3,B1408)-1)*3+1)</f>
        <v>24</v>
      </c>
      <c r="J1408" s="32">
        <f>INDEX(数值规划!$N$32:$Y$231,(((C1408-1)*2+(D1408-1))*4+(E1408-1))*5+F1408+1,(INDEX($T$3:$AI$3,B1408)-1)*3+2)</f>
        <v>0</v>
      </c>
      <c r="K1408" s="32">
        <f>INDEX(数值规划!$N$32:$Y$231,(((C1408-1)*2+(D1408-1))*4+(E1408-1))*5+F1408+1,(INDEX($T$3:$AI$3,B1408)-1)*3+3)</f>
        <v>54</v>
      </c>
      <c r="L1408" s="32">
        <f t="shared" si="43"/>
        <v>1</v>
      </c>
      <c r="M1408" s="32">
        <f>INDEX(数值规划!$AL$33:$AL$42,(特技天赋!C1408-1)*2+特技天赋!D1408)</f>
        <v>2</v>
      </c>
      <c r="N1408" s="31">
        <v>58</v>
      </c>
      <c r="Q1408" s="32">
        <f>IF(特技天赋!F1408&gt;0,INDEX(数值规划!$F$32:$F$63,(特技天赋!E1408-1)*4+特技天赋!F1408),E1408)</f>
        <v>58</v>
      </c>
    </row>
    <row r="1409" spans="1:17" ht="16.5" x14ac:dyDescent="0.2">
      <c r="A1409" s="31">
        <v>1406</v>
      </c>
      <c r="B1409" s="31">
        <v>10</v>
      </c>
      <c r="C1409" s="31">
        <v>1</v>
      </c>
      <c r="D1409" s="31">
        <v>1</v>
      </c>
      <c r="E1409" s="31">
        <v>2</v>
      </c>
      <c r="F1409" s="31">
        <v>0</v>
      </c>
      <c r="G1409" s="31" t="str">
        <f t="shared" si="42"/>
        <v>处女座普攻_1线2号天赋解锁</v>
      </c>
      <c r="H1409" s="32">
        <f>INDEX(数值规划!$AH$33:$AK$42,(特技天赋!C1409-1)*2+特技天赋!D1409,特技天赋!E1409)</f>
        <v>35</v>
      </c>
      <c r="I1409" s="32">
        <f>INDEX(数值规划!$N$32:$Y$231,(((C1409-1)*2+(D1409-1))*4+(E1409-1))*5+F1409+1,(INDEX($T$3:$AI$3,B1409)-1)*3+1)</f>
        <v>12</v>
      </c>
      <c r="J1409" s="32">
        <f>INDEX(数值规划!$N$32:$Y$231,(((C1409-1)*2+(D1409-1))*4+(E1409-1))*5+F1409+1,(INDEX($T$3:$AI$3,B1409)-1)*3+2)</f>
        <v>0</v>
      </c>
      <c r="K1409" s="32">
        <f>INDEX(数值规划!$N$32:$Y$231,(((C1409-1)*2+(D1409-1))*4+(E1409-1))*5+F1409+1,(INDEX($T$3:$AI$3,B1409)-1)*3+3)</f>
        <v>27</v>
      </c>
      <c r="L1409" s="32">
        <f t="shared" si="43"/>
        <v>3</v>
      </c>
      <c r="M1409" s="32">
        <f>INDEX(数值规划!$AL$33:$AL$42,(特技天赋!C1409-1)*2+特技天赋!D1409)</f>
        <v>2</v>
      </c>
      <c r="N1409" s="31">
        <v>2</v>
      </c>
      <c r="Q1409" s="32">
        <f>IF(特技天赋!F1409&gt;0,INDEX(数值规划!$F$32:$F$63,(特技天赋!E1409-1)*4+特技天赋!F1409),E1409)</f>
        <v>2</v>
      </c>
    </row>
    <row r="1410" spans="1:17" ht="16.5" x14ac:dyDescent="0.2">
      <c r="A1410" s="31">
        <v>1407</v>
      </c>
      <c r="B1410" s="31">
        <v>10</v>
      </c>
      <c r="C1410" s="31">
        <v>1</v>
      </c>
      <c r="D1410" s="31">
        <v>1</v>
      </c>
      <c r="E1410" s="31">
        <v>2</v>
      </c>
      <c r="F1410" s="31">
        <v>1</v>
      </c>
      <c r="G1410" s="31" t="str">
        <f t="shared" si="42"/>
        <v>处女座普攻_1线2号天赋1级</v>
      </c>
      <c r="H1410" s="32">
        <f>INDEX(数值规划!$AH$33:$AK$42,(特技天赋!C1410-1)*2+特技天赋!D1410,特技天赋!E1410)</f>
        <v>35</v>
      </c>
      <c r="I1410" s="32">
        <f>INDEX(数值规划!$N$32:$Y$231,(((C1410-1)*2+(D1410-1))*4+(E1410-1))*5+F1410+1,(INDEX($T$3:$AI$3,B1410)-1)*3+1)</f>
        <v>16</v>
      </c>
      <c r="J1410" s="32">
        <f>INDEX(数值规划!$N$32:$Y$231,(((C1410-1)*2+(D1410-1))*4+(E1410-1))*5+F1410+1,(INDEX($T$3:$AI$3,B1410)-1)*3+2)</f>
        <v>0</v>
      </c>
      <c r="K1410" s="32">
        <f>INDEX(数值规划!$N$32:$Y$231,(((C1410-1)*2+(D1410-1))*4+(E1410-1))*5+F1410+1,(INDEX($T$3:$AI$3,B1410)-1)*3+3)</f>
        <v>36</v>
      </c>
      <c r="L1410" s="32">
        <f t="shared" si="43"/>
        <v>3</v>
      </c>
      <c r="M1410" s="32">
        <f>INDEX(数值规划!$AL$33:$AL$42,(特技天赋!C1410-1)*2+特技天赋!D1410)</f>
        <v>2</v>
      </c>
      <c r="N1410" s="31">
        <v>24</v>
      </c>
      <c r="Q1410" s="32">
        <f>IF(特技天赋!F1410&gt;0,INDEX(数值规划!$F$32:$F$63,(特技天赋!E1410-1)*4+特技天赋!F1410),E1410)</f>
        <v>24</v>
      </c>
    </row>
    <row r="1411" spans="1:17" ht="16.5" x14ac:dyDescent="0.2">
      <c r="A1411" s="31">
        <v>1408</v>
      </c>
      <c r="B1411" s="31">
        <v>10</v>
      </c>
      <c r="C1411" s="31">
        <v>1</v>
      </c>
      <c r="D1411" s="31">
        <v>1</v>
      </c>
      <c r="E1411" s="31">
        <v>2</v>
      </c>
      <c r="F1411" s="31">
        <v>2</v>
      </c>
      <c r="G1411" s="31" t="str">
        <f t="shared" si="42"/>
        <v>处女座普攻_1线2号天赋2级</v>
      </c>
      <c r="H1411" s="32">
        <f>INDEX(数值规划!$AH$33:$AK$42,(特技天赋!C1411-1)*2+特技天赋!D1411,特技天赋!E1411)</f>
        <v>35</v>
      </c>
      <c r="I1411" s="32">
        <f>INDEX(数值规划!$N$32:$Y$231,(((C1411-1)*2+(D1411-1))*4+(E1411-1))*5+F1411+1,(INDEX($T$3:$AI$3,B1411)-1)*3+1)</f>
        <v>20</v>
      </c>
      <c r="J1411" s="32">
        <f>INDEX(数值规划!$N$32:$Y$231,(((C1411-1)*2+(D1411-1))*4+(E1411-1))*5+F1411+1,(INDEX($T$3:$AI$3,B1411)-1)*3+2)</f>
        <v>0</v>
      </c>
      <c r="K1411" s="32">
        <f>INDEX(数值规划!$N$32:$Y$231,(((C1411-1)*2+(D1411-1))*4+(E1411-1))*5+F1411+1,(INDEX($T$3:$AI$3,B1411)-1)*3+3)</f>
        <v>45</v>
      </c>
      <c r="L1411" s="32">
        <f t="shared" si="43"/>
        <v>3</v>
      </c>
      <c r="M1411" s="32">
        <f>INDEX(数值规划!$AL$33:$AL$42,(特技天赋!C1411-1)*2+特技天赋!D1411)</f>
        <v>2</v>
      </c>
      <c r="N1411" s="31">
        <v>36</v>
      </c>
      <c r="Q1411" s="32">
        <f>IF(特技天赋!F1411&gt;0,INDEX(数值规划!$F$32:$F$63,(特技天赋!E1411-1)*4+特技天赋!F1411),E1411)</f>
        <v>36</v>
      </c>
    </row>
    <row r="1412" spans="1:17" ht="16.5" x14ac:dyDescent="0.2">
      <c r="A1412" s="31">
        <v>1409</v>
      </c>
      <c r="B1412" s="31">
        <v>10</v>
      </c>
      <c r="C1412" s="31">
        <v>1</v>
      </c>
      <c r="D1412" s="31">
        <v>1</v>
      </c>
      <c r="E1412" s="31">
        <v>2</v>
      </c>
      <c r="F1412" s="31">
        <v>3</v>
      </c>
      <c r="G1412" s="31" t="str">
        <f t="shared" si="42"/>
        <v>处女座普攻_1线2号天赋3级</v>
      </c>
      <c r="H1412" s="32">
        <f>INDEX(数值规划!$AH$33:$AK$42,(特技天赋!C1412-1)*2+特技天赋!D1412,特技天赋!E1412)</f>
        <v>35</v>
      </c>
      <c r="I1412" s="32">
        <f>INDEX(数值规划!$N$32:$Y$231,(((C1412-1)*2+(D1412-1))*4+(E1412-1))*5+F1412+1,(INDEX($T$3:$AI$3,B1412)-1)*3+1)</f>
        <v>24</v>
      </c>
      <c r="J1412" s="32">
        <f>INDEX(数值规划!$N$32:$Y$231,(((C1412-1)*2+(D1412-1))*4+(E1412-1))*5+F1412+1,(INDEX($T$3:$AI$3,B1412)-1)*3+2)</f>
        <v>0</v>
      </c>
      <c r="K1412" s="32">
        <f>INDEX(数值规划!$N$32:$Y$231,(((C1412-1)*2+(D1412-1))*4+(E1412-1))*5+F1412+1,(INDEX($T$3:$AI$3,B1412)-1)*3+3)</f>
        <v>54</v>
      </c>
      <c r="L1412" s="32">
        <f t="shared" si="43"/>
        <v>3</v>
      </c>
      <c r="M1412" s="32">
        <f>INDEX(数值规划!$AL$33:$AL$42,(特技天赋!C1412-1)*2+特技天赋!D1412)</f>
        <v>2</v>
      </c>
      <c r="N1412" s="31">
        <v>48</v>
      </c>
      <c r="Q1412" s="32">
        <f>IF(特技天赋!F1412&gt;0,INDEX(数值规划!$F$32:$F$63,(特技天赋!E1412-1)*4+特技天赋!F1412),E1412)</f>
        <v>48</v>
      </c>
    </row>
    <row r="1413" spans="1:17" ht="16.5" x14ac:dyDescent="0.2">
      <c r="A1413" s="31">
        <v>1410</v>
      </c>
      <c r="B1413" s="31">
        <v>10</v>
      </c>
      <c r="C1413" s="31">
        <v>1</v>
      </c>
      <c r="D1413" s="31">
        <v>1</v>
      </c>
      <c r="E1413" s="31">
        <v>2</v>
      </c>
      <c r="F1413" s="31">
        <v>4</v>
      </c>
      <c r="G1413" s="31" t="str">
        <f t="shared" ref="G1413:G1476" si="44">INDEX($T$4:$AI$4,B1413)&amp;INDEX($T$5:$X$5,C1413)&amp;"_"&amp;D1413&amp;"线"&amp;E1413&amp;"号天赋"&amp;IF(F1413&gt;0,F1413&amp;"级","解锁")</f>
        <v>处女座普攻_1线2号天赋4级</v>
      </c>
      <c r="H1413" s="32">
        <f>INDEX(数值规划!$AH$33:$AK$42,(特技天赋!C1413-1)*2+特技天赋!D1413,特技天赋!E1413)</f>
        <v>35</v>
      </c>
      <c r="I1413" s="32">
        <f>INDEX(数值规划!$N$32:$Y$231,(((C1413-1)*2+(D1413-1))*4+(E1413-1))*5+F1413+1,(INDEX($T$3:$AI$3,B1413)-1)*3+1)</f>
        <v>28</v>
      </c>
      <c r="J1413" s="32">
        <f>INDEX(数值规划!$N$32:$Y$231,(((C1413-1)*2+(D1413-1))*4+(E1413-1))*5+F1413+1,(INDEX($T$3:$AI$3,B1413)-1)*3+2)</f>
        <v>0</v>
      </c>
      <c r="K1413" s="32">
        <f>INDEX(数值规划!$N$32:$Y$231,(((C1413-1)*2+(D1413-1))*4+(E1413-1))*5+F1413+1,(INDEX($T$3:$AI$3,B1413)-1)*3+3)</f>
        <v>63</v>
      </c>
      <c r="L1413" s="32">
        <f t="shared" ref="L1413:L1476" si="45">(E1413-1)*2+D1413</f>
        <v>3</v>
      </c>
      <c r="M1413" s="32">
        <f>INDEX(数值规划!$AL$33:$AL$42,(特技天赋!C1413-1)*2+特技天赋!D1413)</f>
        <v>2</v>
      </c>
      <c r="N1413" s="31">
        <v>72</v>
      </c>
      <c r="Q1413" s="32">
        <f>IF(特技天赋!F1413&gt;0,INDEX(数值规划!$F$32:$F$63,(特技天赋!E1413-1)*4+特技天赋!F1413),E1413)</f>
        <v>72</v>
      </c>
    </row>
    <row r="1414" spans="1:17" ht="16.5" x14ac:dyDescent="0.2">
      <c r="A1414" s="31">
        <v>1411</v>
      </c>
      <c r="B1414" s="31">
        <v>10</v>
      </c>
      <c r="C1414" s="31">
        <v>1</v>
      </c>
      <c r="D1414" s="31">
        <v>1</v>
      </c>
      <c r="E1414" s="31">
        <v>3</v>
      </c>
      <c r="F1414" s="31">
        <v>0</v>
      </c>
      <c r="G1414" s="31" t="str">
        <f t="shared" si="44"/>
        <v>处女座普攻_1线3号天赋解锁</v>
      </c>
      <c r="H1414" s="32">
        <f>INDEX(数值规划!$AH$33:$AK$42,(特技天赋!C1414-1)*2+特技天赋!D1414,特技天赋!E1414)</f>
        <v>55</v>
      </c>
      <c r="I1414" s="32">
        <f>INDEX(数值规划!$N$32:$Y$231,(((C1414-1)*2+(D1414-1))*4+(E1414-1))*5+F1414+1,(INDEX($T$3:$AI$3,B1414)-1)*3+1)</f>
        <v>18</v>
      </c>
      <c r="J1414" s="32">
        <f>INDEX(数值规划!$N$32:$Y$231,(((C1414-1)*2+(D1414-1))*4+(E1414-1))*5+F1414+1,(INDEX($T$3:$AI$3,B1414)-1)*3+2)</f>
        <v>0</v>
      </c>
      <c r="K1414" s="32">
        <f>INDEX(数值规划!$N$32:$Y$231,(((C1414-1)*2+(D1414-1))*4+(E1414-1))*5+F1414+1,(INDEX($T$3:$AI$3,B1414)-1)*3+3)</f>
        <v>41</v>
      </c>
      <c r="L1414" s="32">
        <f t="shared" si="45"/>
        <v>5</v>
      </c>
      <c r="M1414" s="32">
        <f>INDEX(数值规划!$AL$33:$AL$42,(特技天赋!C1414-1)*2+特技天赋!D1414)</f>
        <v>2</v>
      </c>
      <c r="N1414" s="31">
        <v>3</v>
      </c>
      <c r="Q1414" s="32">
        <f>IF(特技天赋!F1414&gt;0,INDEX(数值规划!$F$32:$F$63,(特技天赋!E1414-1)*4+特技天赋!F1414),E1414)</f>
        <v>3</v>
      </c>
    </row>
    <row r="1415" spans="1:17" ht="16.5" x14ac:dyDescent="0.2">
      <c r="A1415" s="31">
        <v>1412</v>
      </c>
      <c r="B1415" s="31">
        <v>10</v>
      </c>
      <c r="C1415" s="31">
        <v>1</v>
      </c>
      <c r="D1415" s="31">
        <v>1</v>
      </c>
      <c r="E1415" s="31">
        <v>3</v>
      </c>
      <c r="F1415" s="31">
        <v>1</v>
      </c>
      <c r="G1415" s="31" t="str">
        <f t="shared" si="44"/>
        <v>处女座普攻_1线3号天赋1级</v>
      </c>
      <c r="H1415" s="32">
        <f>INDEX(数值规划!$AH$33:$AK$42,(特技天赋!C1415-1)*2+特技天赋!D1415,特技天赋!E1415)</f>
        <v>55</v>
      </c>
      <c r="I1415" s="32">
        <f>INDEX(数值规划!$N$32:$Y$231,(((C1415-1)*2+(D1415-1))*4+(E1415-1))*5+F1415+1,(INDEX($T$3:$AI$3,B1415)-1)*3+1)</f>
        <v>22</v>
      </c>
      <c r="J1415" s="32">
        <f>INDEX(数值规划!$N$32:$Y$231,(((C1415-1)*2+(D1415-1))*4+(E1415-1))*5+F1415+1,(INDEX($T$3:$AI$3,B1415)-1)*3+2)</f>
        <v>0</v>
      </c>
      <c r="K1415" s="32">
        <f>INDEX(数值规划!$N$32:$Y$231,(((C1415-1)*2+(D1415-1))*4+(E1415-1))*5+F1415+1,(INDEX($T$3:$AI$3,B1415)-1)*3+3)</f>
        <v>50</v>
      </c>
      <c r="L1415" s="32">
        <f t="shared" si="45"/>
        <v>5</v>
      </c>
      <c r="M1415" s="32">
        <f>INDEX(数值规划!$AL$33:$AL$42,(特技天赋!C1415-1)*2+特技天赋!D1415)</f>
        <v>2</v>
      </c>
      <c r="N1415" s="31">
        <v>29</v>
      </c>
      <c r="Q1415" s="32">
        <f>IF(特技天赋!F1415&gt;0,INDEX(数值规划!$F$32:$F$63,(特技天赋!E1415-1)*4+特技天赋!F1415),E1415)</f>
        <v>29</v>
      </c>
    </row>
    <row r="1416" spans="1:17" ht="16.5" x14ac:dyDescent="0.2">
      <c r="A1416" s="31">
        <v>1413</v>
      </c>
      <c r="B1416" s="31">
        <v>10</v>
      </c>
      <c r="C1416" s="31">
        <v>1</v>
      </c>
      <c r="D1416" s="31">
        <v>1</v>
      </c>
      <c r="E1416" s="31">
        <v>3</v>
      </c>
      <c r="F1416" s="31">
        <v>2</v>
      </c>
      <c r="G1416" s="31" t="str">
        <f t="shared" si="44"/>
        <v>处女座普攻_1线3号天赋2级</v>
      </c>
      <c r="H1416" s="32">
        <f>INDEX(数值规划!$AH$33:$AK$42,(特技天赋!C1416-1)*2+特技天赋!D1416,特技天赋!E1416)</f>
        <v>55</v>
      </c>
      <c r="I1416" s="32">
        <f>INDEX(数值规划!$N$32:$Y$231,(((C1416-1)*2+(D1416-1))*4+(E1416-1))*5+F1416+1,(INDEX($T$3:$AI$3,B1416)-1)*3+1)</f>
        <v>26</v>
      </c>
      <c r="J1416" s="32">
        <f>INDEX(数值规划!$N$32:$Y$231,(((C1416-1)*2+(D1416-1))*4+(E1416-1))*5+F1416+1,(INDEX($T$3:$AI$3,B1416)-1)*3+2)</f>
        <v>0</v>
      </c>
      <c r="K1416" s="32">
        <f>INDEX(数值规划!$N$32:$Y$231,(((C1416-1)*2+(D1416-1))*4+(E1416-1))*5+F1416+1,(INDEX($T$3:$AI$3,B1416)-1)*3+3)</f>
        <v>59</v>
      </c>
      <c r="L1416" s="32">
        <f t="shared" si="45"/>
        <v>5</v>
      </c>
      <c r="M1416" s="32">
        <f>INDEX(数值规划!$AL$33:$AL$42,(特技天赋!C1416-1)*2+特技天赋!D1416)</f>
        <v>2</v>
      </c>
      <c r="N1416" s="31">
        <v>43</v>
      </c>
      <c r="Q1416" s="32">
        <f>IF(特技天赋!F1416&gt;0,INDEX(数值规划!$F$32:$F$63,(特技天赋!E1416-1)*4+特技天赋!F1416),E1416)</f>
        <v>43</v>
      </c>
    </row>
    <row r="1417" spans="1:17" ht="16.5" x14ac:dyDescent="0.2">
      <c r="A1417" s="31">
        <v>1414</v>
      </c>
      <c r="B1417" s="31">
        <v>10</v>
      </c>
      <c r="C1417" s="31">
        <v>1</v>
      </c>
      <c r="D1417" s="31">
        <v>1</v>
      </c>
      <c r="E1417" s="31">
        <v>3</v>
      </c>
      <c r="F1417" s="31">
        <v>3</v>
      </c>
      <c r="G1417" s="31" t="str">
        <f t="shared" si="44"/>
        <v>处女座普攻_1线3号天赋3级</v>
      </c>
      <c r="H1417" s="32">
        <f>INDEX(数值规划!$AH$33:$AK$42,(特技天赋!C1417-1)*2+特技天赋!D1417,特技天赋!E1417)</f>
        <v>55</v>
      </c>
      <c r="I1417" s="32">
        <f>INDEX(数值规划!$N$32:$Y$231,(((C1417-1)*2+(D1417-1))*4+(E1417-1))*5+F1417+1,(INDEX($T$3:$AI$3,B1417)-1)*3+1)</f>
        <v>30</v>
      </c>
      <c r="J1417" s="32">
        <f>INDEX(数值规划!$N$32:$Y$231,(((C1417-1)*2+(D1417-1))*4+(E1417-1))*5+F1417+1,(INDEX($T$3:$AI$3,B1417)-1)*3+2)</f>
        <v>0</v>
      </c>
      <c r="K1417" s="32">
        <f>INDEX(数值规划!$N$32:$Y$231,(((C1417-1)*2+(D1417-1))*4+(E1417-1))*5+F1417+1,(INDEX($T$3:$AI$3,B1417)-1)*3+3)</f>
        <v>68</v>
      </c>
      <c r="L1417" s="32">
        <f t="shared" si="45"/>
        <v>5</v>
      </c>
      <c r="M1417" s="32">
        <f>INDEX(数值规划!$AL$33:$AL$42,(特技天赋!C1417-1)*2+特技天赋!D1417)</f>
        <v>2</v>
      </c>
      <c r="N1417" s="31">
        <v>58</v>
      </c>
      <c r="Q1417" s="32">
        <f>IF(特技天赋!F1417&gt;0,INDEX(数值规划!$F$32:$F$63,(特技天赋!E1417-1)*4+特技天赋!F1417),E1417)</f>
        <v>58</v>
      </c>
    </row>
    <row r="1418" spans="1:17" ht="16.5" x14ac:dyDescent="0.2">
      <c r="A1418" s="31">
        <v>1415</v>
      </c>
      <c r="B1418" s="31">
        <v>10</v>
      </c>
      <c r="C1418" s="31">
        <v>1</v>
      </c>
      <c r="D1418" s="31">
        <v>1</v>
      </c>
      <c r="E1418" s="31">
        <v>3</v>
      </c>
      <c r="F1418" s="31">
        <v>4</v>
      </c>
      <c r="G1418" s="31" t="str">
        <f t="shared" si="44"/>
        <v>处女座普攻_1线3号天赋4级</v>
      </c>
      <c r="H1418" s="32">
        <f>INDEX(数值规划!$AH$33:$AK$42,(特技天赋!C1418-1)*2+特技天赋!D1418,特技天赋!E1418)</f>
        <v>55</v>
      </c>
      <c r="I1418" s="32">
        <f>INDEX(数值规划!$N$32:$Y$231,(((C1418-1)*2+(D1418-1))*4+(E1418-1))*5+F1418+1,(INDEX($T$3:$AI$3,B1418)-1)*3+1)</f>
        <v>34</v>
      </c>
      <c r="J1418" s="32">
        <f>INDEX(数值规划!$N$32:$Y$231,(((C1418-1)*2+(D1418-1))*4+(E1418-1))*5+F1418+1,(INDEX($T$3:$AI$3,B1418)-1)*3+2)</f>
        <v>0</v>
      </c>
      <c r="K1418" s="32">
        <f>INDEX(数值规划!$N$32:$Y$231,(((C1418-1)*2+(D1418-1))*4+(E1418-1))*5+F1418+1,(INDEX($T$3:$AI$3,B1418)-1)*3+3)</f>
        <v>77</v>
      </c>
      <c r="L1418" s="32">
        <f t="shared" si="45"/>
        <v>5</v>
      </c>
      <c r="M1418" s="32">
        <f>INDEX(数值规划!$AL$33:$AL$42,(特技天赋!C1418-1)*2+特技天赋!D1418)</f>
        <v>2</v>
      </c>
      <c r="N1418" s="31">
        <v>87</v>
      </c>
      <c r="Q1418" s="32">
        <f>IF(特技天赋!F1418&gt;0,INDEX(数值规划!$F$32:$F$63,(特技天赋!E1418-1)*4+特技天赋!F1418),E1418)</f>
        <v>87</v>
      </c>
    </row>
    <row r="1419" spans="1:17" ht="16.5" x14ac:dyDescent="0.2">
      <c r="A1419" s="31">
        <v>1416</v>
      </c>
      <c r="B1419" s="31">
        <v>10</v>
      </c>
      <c r="C1419" s="31">
        <v>1</v>
      </c>
      <c r="D1419" s="31">
        <v>1</v>
      </c>
      <c r="E1419" s="31">
        <v>4</v>
      </c>
      <c r="F1419" s="31">
        <v>0</v>
      </c>
      <c r="G1419" s="31" t="str">
        <f t="shared" si="44"/>
        <v>处女座普攻_1线4号天赋解锁</v>
      </c>
      <c r="H1419" s="32">
        <f>INDEX(数值规划!$AH$33:$AK$42,(特技天赋!C1419-1)*2+特技天赋!D1419,特技天赋!E1419)</f>
        <v>75</v>
      </c>
      <c r="I1419" s="32">
        <f>INDEX(数值规划!$N$32:$Y$231,(((C1419-1)*2+(D1419-1))*4+(E1419-1))*5+F1419+1,(INDEX($T$3:$AI$3,B1419)-1)*3+1)</f>
        <v>24</v>
      </c>
      <c r="J1419" s="32">
        <f>INDEX(数值规划!$N$32:$Y$231,(((C1419-1)*2+(D1419-1))*4+(E1419-1))*5+F1419+1,(INDEX($T$3:$AI$3,B1419)-1)*3+2)</f>
        <v>0</v>
      </c>
      <c r="K1419" s="32">
        <f>INDEX(数值规划!$N$32:$Y$231,(((C1419-1)*2+(D1419-1))*4+(E1419-1))*5+F1419+1,(INDEX($T$3:$AI$3,B1419)-1)*3+3)</f>
        <v>54</v>
      </c>
      <c r="L1419" s="32">
        <f t="shared" si="45"/>
        <v>7</v>
      </c>
      <c r="M1419" s="32">
        <f>INDEX(数值规划!$AL$33:$AL$42,(特技天赋!C1419-1)*2+特技天赋!D1419)</f>
        <v>2</v>
      </c>
      <c r="N1419" s="31">
        <v>4</v>
      </c>
      <c r="Q1419" s="32">
        <f>IF(特技天赋!F1419&gt;0,INDEX(数值规划!$F$32:$F$63,(特技天赋!E1419-1)*4+特技天赋!F1419),E1419)</f>
        <v>4</v>
      </c>
    </row>
    <row r="1420" spans="1:17" ht="16.5" x14ac:dyDescent="0.2">
      <c r="A1420" s="31">
        <v>1417</v>
      </c>
      <c r="B1420" s="31">
        <v>10</v>
      </c>
      <c r="C1420" s="31">
        <v>1</v>
      </c>
      <c r="D1420" s="31">
        <v>1</v>
      </c>
      <c r="E1420" s="31">
        <v>4</v>
      </c>
      <c r="F1420" s="31">
        <v>1</v>
      </c>
      <c r="G1420" s="31" t="str">
        <f t="shared" si="44"/>
        <v>处女座普攻_1线4号天赋1级</v>
      </c>
      <c r="H1420" s="32">
        <f>INDEX(数值规划!$AH$33:$AK$42,(特技天赋!C1420-1)*2+特技天赋!D1420,特技天赋!E1420)</f>
        <v>75</v>
      </c>
      <c r="I1420" s="32">
        <f>INDEX(数值规划!$N$32:$Y$231,(((C1420-1)*2+(D1420-1))*4+(E1420-1))*5+F1420+1,(INDEX($T$3:$AI$3,B1420)-1)*3+1)</f>
        <v>28</v>
      </c>
      <c r="J1420" s="32">
        <f>INDEX(数值规划!$N$32:$Y$231,(((C1420-1)*2+(D1420-1))*4+(E1420-1))*5+F1420+1,(INDEX($T$3:$AI$3,B1420)-1)*3+2)</f>
        <v>0</v>
      </c>
      <c r="K1420" s="32">
        <f>INDEX(数值规划!$N$32:$Y$231,(((C1420-1)*2+(D1420-1))*4+(E1420-1))*5+F1420+1,(INDEX($T$3:$AI$3,B1420)-1)*3+3)</f>
        <v>63</v>
      </c>
      <c r="L1420" s="32">
        <f t="shared" si="45"/>
        <v>7</v>
      </c>
      <c r="M1420" s="32">
        <f>INDEX(数值规划!$AL$33:$AL$42,(特技天赋!C1420-1)*2+特技天赋!D1420)</f>
        <v>2</v>
      </c>
      <c r="N1420" s="31">
        <v>29</v>
      </c>
      <c r="Q1420" s="32">
        <f>IF(特技天赋!F1420&gt;0,INDEX(数值规划!$F$32:$F$63,(特技天赋!E1420-1)*4+特技天赋!F1420),E1420)</f>
        <v>29</v>
      </c>
    </row>
    <row r="1421" spans="1:17" ht="16.5" x14ac:dyDescent="0.2">
      <c r="A1421" s="31">
        <v>1418</v>
      </c>
      <c r="B1421" s="31">
        <v>10</v>
      </c>
      <c r="C1421" s="31">
        <v>1</v>
      </c>
      <c r="D1421" s="31">
        <v>1</v>
      </c>
      <c r="E1421" s="31">
        <v>4</v>
      </c>
      <c r="F1421" s="31">
        <v>2</v>
      </c>
      <c r="G1421" s="31" t="str">
        <f t="shared" si="44"/>
        <v>处女座普攻_1线4号天赋2级</v>
      </c>
      <c r="H1421" s="32">
        <f>INDEX(数值规划!$AH$33:$AK$42,(特技天赋!C1421-1)*2+特技天赋!D1421,特技天赋!E1421)</f>
        <v>75</v>
      </c>
      <c r="I1421" s="32">
        <f>INDEX(数值规划!$N$32:$Y$231,(((C1421-1)*2+(D1421-1))*4+(E1421-1))*5+F1421+1,(INDEX($T$3:$AI$3,B1421)-1)*3+1)</f>
        <v>32</v>
      </c>
      <c r="J1421" s="32">
        <f>INDEX(数值规划!$N$32:$Y$231,(((C1421-1)*2+(D1421-1))*4+(E1421-1))*5+F1421+1,(INDEX($T$3:$AI$3,B1421)-1)*3+2)</f>
        <v>0</v>
      </c>
      <c r="K1421" s="32">
        <f>INDEX(数值规划!$N$32:$Y$231,(((C1421-1)*2+(D1421-1))*4+(E1421-1))*5+F1421+1,(INDEX($T$3:$AI$3,B1421)-1)*3+3)</f>
        <v>72</v>
      </c>
      <c r="L1421" s="32">
        <f t="shared" si="45"/>
        <v>7</v>
      </c>
      <c r="M1421" s="32">
        <f>INDEX(数值规划!$AL$33:$AL$42,(特技天赋!C1421-1)*2+特技天赋!D1421)</f>
        <v>2</v>
      </c>
      <c r="N1421" s="31">
        <v>43</v>
      </c>
      <c r="Q1421" s="32">
        <f>IF(特技天赋!F1421&gt;0,INDEX(数值规划!$F$32:$F$63,(特技天赋!E1421-1)*4+特技天赋!F1421),E1421)</f>
        <v>43</v>
      </c>
    </row>
    <row r="1422" spans="1:17" ht="16.5" x14ac:dyDescent="0.2">
      <c r="A1422" s="31">
        <v>1419</v>
      </c>
      <c r="B1422" s="31">
        <v>10</v>
      </c>
      <c r="C1422" s="31">
        <v>1</v>
      </c>
      <c r="D1422" s="31">
        <v>1</v>
      </c>
      <c r="E1422" s="31">
        <v>4</v>
      </c>
      <c r="F1422" s="31">
        <v>3</v>
      </c>
      <c r="G1422" s="31" t="str">
        <f t="shared" si="44"/>
        <v>处女座普攻_1线4号天赋3级</v>
      </c>
      <c r="H1422" s="32">
        <f>INDEX(数值规划!$AH$33:$AK$42,(特技天赋!C1422-1)*2+特技天赋!D1422,特技天赋!E1422)</f>
        <v>75</v>
      </c>
      <c r="I1422" s="32">
        <f>INDEX(数值规划!$N$32:$Y$231,(((C1422-1)*2+(D1422-1))*4+(E1422-1))*5+F1422+1,(INDEX($T$3:$AI$3,B1422)-1)*3+1)</f>
        <v>36</v>
      </c>
      <c r="J1422" s="32">
        <f>INDEX(数值规划!$N$32:$Y$231,(((C1422-1)*2+(D1422-1))*4+(E1422-1))*5+F1422+1,(INDEX($T$3:$AI$3,B1422)-1)*3+2)</f>
        <v>0</v>
      </c>
      <c r="K1422" s="32">
        <f>INDEX(数值规划!$N$32:$Y$231,(((C1422-1)*2+(D1422-1))*4+(E1422-1))*5+F1422+1,(INDEX($T$3:$AI$3,B1422)-1)*3+3)</f>
        <v>81</v>
      </c>
      <c r="L1422" s="32">
        <f t="shared" si="45"/>
        <v>7</v>
      </c>
      <c r="M1422" s="32">
        <f>INDEX(数值规划!$AL$33:$AL$42,(特技天赋!C1422-1)*2+特技天赋!D1422)</f>
        <v>2</v>
      </c>
      <c r="N1422" s="31">
        <v>58</v>
      </c>
      <c r="Q1422" s="32">
        <f>IF(特技天赋!F1422&gt;0,INDEX(数值规划!$F$32:$F$63,(特技天赋!E1422-1)*4+特技天赋!F1422),E1422)</f>
        <v>58</v>
      </c>
    </row>
    <row r="1423" spans="1:17" ht="16.5" x14ac:dyDescent="0.2">
      <c r="A1423" s="31">
        <v>1420</v>
      </c>
      <c r="B1423" s="31">
        <v>10</v>
      </c>
      <c r="C1423" s="31">
        <v>1</v>
      </c>
      <c r="D1423" s="31">
        <v>1</v>
      </c>
      <c r="E1423" s="31">
        <v>4</v>
      </c>
      <c r="F1423" s="31">
        <v>4</v>
      </c>
      <c r="G1423" s="31" t="str">
        <f t="shared" si="44"/>
        <v>处女座普攻_1线4号天赋4级</v>
      </c>
      <c r="H1423" s="32">
        <f>INDEX(数值规划!$AH$33:$AK$42,(特技天赋!C1423-1)*2+特技天赋!D1423,特技天赋!E1423)</f>
        <v>75</v>
      </c>
      <c r="I1423" s="32">
        <f>INDEX(数值规划!$N$32:$Y$231,(((C1423-1)*2+(D1423-1))*4+(E1423-1))*5+F1423+1,(INDEX($T$3:$AI$3,B1423)-1)*3+1)</f>
        <v>40</v>
      </c>
      <c r="J1423" s="32">
        <f>INDEX(数值规划!$N$32:$Y$231,(((C1423-1)*2+(D1423-1))*4+(E1423-1))*5+F1423+1,(INDEX($T$3:$AI$3,B1423)-1)*3+2)</f>
        <v>0</v>
      </c>
      <c r="K1423" s="32">
        <f>INDEX(数值规划!$N$32:$Y$231,(((C1423-1)*2+(D1423-1))*4+(E1423-1))*5+F1423+1,(INDEX($T$3:$AI$3,B1423)-1)*3+3)</f>
        <v>90</v>
      </c>
      <c r="L1423" s="32">
        <f t="shared" si="45"/>
        <v>7</v>
      </c>
      <c r="M1423" s="32">
        <f>INDEX(数值规划!$AL$33:$AL$42,(特技天赋!C1423-1)*2+特技天赋!D1423)</f>
        <v>2</v>
      </c>
      <c r="N1423" s="31">
        <v>87</v>
      </c>
      <c r="Q1423" s="32">
        <f>IF(特技天赋!F1423&gt;0,INDEX(数值规划!$F$32:$F$63,(特技天赋!E1423-1)*4+特技天赋!F1423),E1423)</f>
        <v>87</v>
      </c>
    </row>
    <row r="1424" spans="1:17" ht="16.5" x14ac:dyDescent="0.2">
      <c r="A1424" s="31">
        <v>1421</v>
      </c>
      <c r="B1424" s="31">
        <v>10</v>
      </c>
      <c r="C1424" s="31">
        <v>1</v>
      </c>
      <c r="D1424" s="31">
        <v>2</v>
      </c>
      <c r="E1424" s="31">
        <v>1</v>
      </c>
      <c r="F1424" s="31">
        <v>0</v>
      </c>
      <c r="G1424" s="31" t="str">
        <f t="shared" si="44"/>
        <v>处女座普攻_2线1号天赋解锁</v>
      </c>
      <c r="H1424" s="32">
        <f>INDEX(数值规划!$AH$33:$AK$42,(特技天赋!C1424-1)*2+特技天赋!D1424,特技天赋!E1424)</f>
        <v>25</v>
      </c>
      <c r="I1424" s="32">
        <f>INDEX(数值规划!$N$32:$Y$231,(((C1424-1)*2+(D1424-1))*4+(E1424-1))*5+F1424+1,(INDEX($T$3:$AI$3,B1424)-1)*3+1)</f>
        <v>0</v>
      </c>
      <c r="J1424" s="32">
        <f>INDEX(数值规划!$N$32:$Y$231,(((C1424-1)*2+(D1424-1))*4+(E1424-1))*5+F1424+1,(INDEX($T$3:$AI$3,B1424)-1)*3+2)</f>
        <v>8</v>
      </c>
      <c r="K1424" s="32">
        <f>INDEX(数值规划!$N$32:$Y$231,(((C1424-1)*2+(D1424-1))*4+(E1424-1))*5+F1424+1,(INDEX($T$3:$AI$3,B1424)-1)*3+3)</f>
        <v>18</v>
      </c>
      <c r="L1424" s="32">
        <f t="shared" si="45"/>
        <v>2</v>
      </c>
      <c r="M1424" s="32">
        <f>INDEX(数值规划!$AL$33:$AL$42,(特技天赋!C1424-1)*2+特技天赋!D1424)</f>
        <v>3</v>
      </c>
      <c r="N1424" s="31">
        <v>1</v>
      </c>
      <c r="Q1424" s="32">
        <f>IF(特技天赋!F1424&gt;0,INDEX(数值规划!$F$32:$F$63,(特技天赋!E1424-1)*4+特技天赋!F1424),E1424)</f>
        <v>1</v>
      </c>
    </row>
    <row r="1425" spans="1:17" ht="16.5" x14ac:dyDescent="0.2">
      <c r="A1425" s="31">
        <v>1422</v>
      </c>
      <c r="B1425" s="31">
        <v>10</v>
      </c>
      <c r="C1425" s="31">
        <v>1</v>
      </c>
      <c r="D1425" s="31">
        <v>2</v>
      </c>
      <c r="E1425" s="31">
        <v>1</v>
      </c>
      <c r="F1425" s="31">
        <v>1</v>
      </c>
      <c r="G1425" s="31" t="str">
        <f t="shared" si="44"/>
        <v>处女座普攻_2线1号天赋1级</v>
      </c>
      <c r="H1425" s="32">
        <f>INDEX(数值规划!$AH$33:$AK$42,(特技天赋!C1425-1)*2+特技天赋!D1425,特技天赋!E1425)</f>
        <v>25</v>
      </c>
      <c r="I1425" s="32">
        <f>INDEX(数值规划!$N$32:$Y$231,(((C1425-1)*2+(D1425-1))*4+(E1425-1))*5+F1425+1,(INDEX($T$3:$AI$3,B1425)-1)*3+1)</f>
        <v>0</v>
      </c>
      <c r="J1425" s="32">
        <f>INDEX(数值规划!$N$32:$Y$231,(((C1425-1)*2+(D1425-1))*4+(E1425-1))*5+F1425+1,(INDEX($T$3:$AI$3,B1425)-1)*3+2)</f>
        <v>12</v>
      </c>
      <c r="K1425" s="32">
        <f>INDEX(数值规划!$N$32:$Y$231,(((C1425-1)*2+(D1425-1))*4+(E1425-1))*5+F1425+1,(INDEX($T$3:$AI$3,B1425)-1)*3+3)</f>
        <v>27</v>
      </c>
      <c r="L1425" s="32">
        <f t="shared" si="45"/>
        <v>2</v>
      </c>
      <c r="M1425" s="32">
        <f>INDEX(数值规划!$AL$33:$AL$42,(特技天赋!C1425-1)*2+特技天赋!D1425)</f>
        <v>3</v>
      </c>
      <c r="N1425" s="31">
        <v>19</v>
      </c>
      <c r="Q1425" s="32">
        <f>IF(特技天赋!F1425&gt;0,INDEX(数值规划!$F$32:$F$63,(特技天赋!E1425-1)*4+特技天赋!F1425),E1425)</f>
        <v>19</v>
      </c>
    </row>
    <row r="1426" spans="1:17" ht="16.5" x14ac:dyDescent="0.2">
      <c r="A1426" s="31">
        <v>1423</v>
      </c>
      <c r="B1426" s="31">
        <v>10</v>
      </c>
      <c r="C1426" s="31">
        <v>1</v>
      </c>
      <c r="D1426" s="31">
        <v>2</v>
      </c>
      <c r="E1426" s="31">
        <v>1</v>
      </c>
      <c r="F1426" s="31">
        <v>2</v>
      </c>
      <c r="G1426" s="31" t="str">
        <f t="shared" si="44"/>
        <v>处女座普攻_2线1号天赋2级</v>
      </c>
      <c r="H1426" s="32">
        <f>INDEX(数值规划!$AH$33:$AK$42,(特技天赋!C1426-1)*2+特技天赋!D1426,特技天赋!E1426)</f>
        <v>25</v>
      </c>
      <c r="I1426" s="32">
        <f>INDEX(数值规划!$N$32:$Y$231,(((C1426-1)*2+(D1426-1))*4+(E1426-1))*5+F1426+1,(INDEX($T$3:$AI$3,B1426)-1)*3+1)</f>
        <v>0</v>
      </c>
      <c r="J1426" s="32">
        <f>INDEX(数值规划!$N$32:$Y$231,(((C1426-1)*2+(D1426-1))*4+(E1426-1))*5+F1426+1,(INDEX($T$3:$AI$3,B1426)-1)*3+2)</f>
        <v>16</v>
      </c>
      <c r="K1426" s="32">
        <f>INDEX(数值规划!$N$32:$Y$231,(((C1426-1)*2+(D1426-1))*4+(E1426-1))*5+F1426+1,(INDEX($T$3:$AI$3,B1426)-1)*3+3)</f>
        <v>36</v>
      </c>
      <c r="L1426" s="32">
        <f t="shared" si="45"/>
        <v>2</v>
      </c>
      <c r="M1426" s="32">
        <f>INDEX(数值规划!$AL$33:$AL$42,(特技天赋!C1426-1)*2+特技天赋!D1426)</f>
        <v>3</v>
      </c>
      <c r="N1426" s="31">
        <v>29</v>
      </c>
      <c r="Q1426" s="32">
        <f>IF(特技天赋!F1426&gt;0,INDEX(数值规划!$F$32:$F$63,(特技天赋!E1426-1)*4+特技天赋!F1426),E1426)</f>
        <v>29</v>
      </c>
    </row>
    <row r="1427" spans="1:17" ht="16.5" x14ac:dyDescent="0.2">
      <c r="A1427" s="31">
        <v>1424</v>
      </c>
      <c r="B1427" s="31">
        <v>10</v>
      </c>
      <c r="C1427" s="31">
        <v>1</v>
      </c>
      <c r="D1427" s="31">
        <v>2</v>
      </c>
      <c r="E1427" s="31">
        <v>1</v>
      </c>
      <c r="F1427" s="31">
        <v>3</v>
      </c>
      <c r="G1427" s="31" t="str">
        <f t="shared" si="44"/>
        <v>处女座普攻_2线1号天赋3级</v>
      </c>
      <c r="H1427" s="32">
        <f>INDEX(数值规划!$AH$33:$AK$42,(特技天赋!C1427-1)*2+特技天赋!D1427,特技天赋!E1427)</f>
        <v>25</v>
      </c>
      <c r="I1427" s="32">
        <f>INDEX(数值规划!$N$32:$Y$231,(((C1427-1)*2+(D1427-1))*4+(E1427-1))*5+F1427+1,(INDEX($T$3:$AI$3,B1427)-1)*3+1)</f>
        <v>0</v>
      </c>
      <c r="J1427" s="32">
        <f>INDEX(数值规划!$N$32:$Y$231,(((C1427-1)*2+(D1427-1))*4+(E1427-1))*5+F1427+1,(INDEX($T$3:$AI$3,B1427)-1)*3+2)</f>
        <v>20</v>
      </c>
      <c r="K1427" s="32">
        <f>INDEX(数值规划!$N$32:$Y$231,(((C1427-1)*2+(D1427-1))*4+(E1427-1))*5+F1427+1,(INDEX($T$3:$AI$3,B1427)-1)*3+3)</f>
        <v>45</v>
      </c>
      <c r="L1427" s="32">
        <f t="shared" si="45"/>
        <v>2</v>
      </c>
      <c r="M1427" s="32">
        <f>INDEX(数值规划!$AL$33:$AL$42,(特技天赋!C1427-1)*2+特技天赋!D1427)</f>
        <v>3</v>
      </c>
      <c r="N1427" s="31">
        <v>38</v>
      </c>
      <c r="Q1427" s="32">
        <f>IF(特技天赋!F1427&gt;0,INDEX(数值规划!$F$32:$F$63,(特技天赋!E1427-1)*4+特技天赋!F1427),E1427)</f>
        <v>38</v>
      </c>
    </row>
    <row r="1428" spans="1:17" ht="16.5" x14ac:dyDescent="0.2">
      <c r="A1428" s="31">
        <v>1425</v>
      </c>
      <c r="B1428" s="31">
        <v>10</v>
      </c>
      <c r="C1428" s="31">
        <v>1</v>
      </c>
      <c r="D1428" s="31">
        <v>2</v>
      </c>
      <c r="E1428" s="31">
        <v>1</v>
      </c>
      <c r="F1428" s="31">
        <v>4</v>
      </c>
      <c r="G1428" s="31" t="str">
        <f t="shared" si="44"/>
        <v>处女座普攻_2线1号天赋4级</v>
      </c>
      <c r="H1428" s="32">
        <f>INDEX(数值规划!$AH$33:$AK$42,(特技天赋!C1428-1)*2+特技天赋!D1428,特技天赋!E1428)</f>
        <v>25</v>
      </c>
      <c r="I1428" s="32">
        <f>INDEX(数值规划!$N$32:$Y$231,(((C1428-1)*2+(D1428-1))*4+(E1428-1))*5+F1428+1,(INDEX($T$3:$AI$3,B1428)-1)*3+1)</f>
        <v>0</v>
      </c>
      <c r="J1428" s="32">
        <f>INDEX(数值规划!$N$32:$Y$231,(((C1428-1)*2+(D1428-1))*4+(E1428-1))*5+F1428+1,(INDEX($T$3:$AI$3,B1428)-1)*3+2)</f>
        <v>24</v>
      </c>
      <c r="K1428" s="32">
        <f>INDEX(数值规划!$N$32:$Y$231,(((C1428-1)*2+(D1428-1))*4+(E1428-1))*5+F1428+1,(INDEX($T$3:$AI$3,B1428)-1)*3+3)</f>
        <v>54</v>
      </c>
      <c r="L1428" s="32">
        <f t="shared" si="45"/>
        <v>2</v>
      </c>
      <c r="M1428" s="32">
        <f>INDEX(数值规划!$AL$33:$AL$42,(特技天赋!C1428-1)*2+特技天赋!D1428)</f>
        <v>3</v>
      </c>
      <c r="N1428" s="31">
        <v>58</v>
      </c>
      <c r="Q1428" s="32">
        <f>IF(特技天赋!F1428&gt;0,INDEX(数值规划!$F$32:$F$63,(特技天赋!E1428-1)*4+特技天赋!F1428),E1428)</f>
        <v>58</v>
      </c>
    </row>
    <row r="1429" spans="1:17" ht="16.5" x14ac:dyDescent="0.2">
      <c r="A1429" s="31">
        <v>1426</v>
      </c>
      <c r="B1429" s="31">
        <v>10</v>
      </c>
      <c r="C1429" s="31">
        <v>1</v>
      </c>
      <c r="D1429" s="31">
        <v>2</v>
      </c>
      <c r="E1429" s="31">
        <v>2</v>
      </c>
      <c r="F1429" s="31">
        <v>0</v>
      </c>
      <c r="G1429" s="31" t="str">
        <f t="shared" si="44"/>
        <v>处女座普攻_2线2号天赋解锁</v>
      </c>
      <c r="H1429" s="32">
        <f>INDEX(数值规划!$AH$33:$AK$42,(特技天赋!C1429-1)*2+特技天赋!D1429,特技天赋!E1429)</f>
        <v>45</v>
      </c>
      <c r="I1429" s="32">
        <f>INDEX(数值规划!$N$32:$Y$231,(((C1429-1)*2+(D1429-1))*4+(E1429-1))*5+F1429+1,(INDEX($T$3:$AI$3,B1429)-1)*3+1)</f>
        <v>0</v>
      </c>
      <c r="J1429" s="32">
        <f>INDEX(数值规划!$N$32:$Y$231,(((C1429-1)*2+(D1429-1))*4+(E1429-1))*5+F1429+1,(INDEX($T$3:$AI$3,B1429)-1)*3+2)</f>
        <v>12</v>
      </c>
      <c r="K1429" s="32">
        <f>INDEX(数值规划!$N$32:$Y$231,(((C1429-1)*2+(D1429-1))*4+(E1429-1))*5+F1429+1,(INDEX($T$3:$AI$3,B1429)-1)*3+3)</f>
        <v>27</v>
      </c>
      <c r="L1429" s="32">
        <f t="shared" si="45"/>
        <v>4</v>
      </c>
      <c r="M1429" s="32">
        <f>INDEX(数值规划!$AL$33:$AL$42,(特技天赋!C1429-1)*2+特技天赋!D1429)</f>
        <v>3</v>
      </c>
      <c r="N1429" s="31">
        <v>2</v>
      </c>
      <c r="Q1429" s="32">
        <f>IF(特技天赋!F1429&gt;0,INDEX(数值规划!$F$32:$F$63,(特技天赋!E1429-1)*4+特技天赋!F1429),E1429)</f>
        <v>2</v>
      </c>
    </row>
    <row r="1430" spans="1:17" ht="16.5" x14ac:dyDescent="0.2">
      <c r="A1430" s="31">
        <v>1427</v>
      </c>
      <c r="B1430" s="31">
        <v>10</v>
      </c>
      <c r="C1430" s="31">
        <v>1</v>
      </c>
      <c r="D1430" s="31">
        <v>2</v>
      </c>
      <c r="E1430" s="31">
        <v>2</v>
      </c>
      <c r="F1430" s="31">
        <v>1</v>
      </c>
      <c r="G1430" s="31" t="str">
        <f t="shared" si="44"/>
        <v>处女座普攻_2线2号天赋1级</v>
      </c>
      <c r="H1430" s="32">
        <f>INDEX(数值规划!$AH$33:$AK$42,(特技天赋!C1430-1)*2+特技天赋!D1430,特技天赋!E1430)</f>
        <v>45</v>
      </c>
      <c r="I1430" s="32">
        <f>INDEX(数值规划!$N$32:$Y$231,(((C1430-1)*2+(D1430-1))*4+(E1430-1))*5+F1430+1,(INDEX($T$3:$AI$3,B1430)-1)*3+1)</f>
        <v>0</v>
      </c>
      <c r="J1430" s="32">
        <f>INDEX(数值规划!$N$32:$Y$231,(((C1430-1)*2+(D1430-1))*4+(E1430-1))*5+F1430+1,(INDEX($T$3:$AI$3,B1430)-1)*3+2)</f>
        <v>16</v>
      </c>
      <c r="K1430" s="32">
        <f>INDEX(数值规划!$N$32:$Y$231,(((C1430-1)*2+(D1430-1))*4+(E1430-1))*5+F1430+1,(INDEX($T$3:$AI$3,B1430)-1)*3+3)</f>
        <v>36</v>
      </c>
      <c r="L1430" s="32">
        <f t="shared" si="45"/>
        <v>4</v>
      </c>
      <c r="M1430" s="32">
        <f>INDEX(数值规划!$AL$33:$AL$42,(特技天赋!C1430-1)*2+特技天赋!D1430)</f>
        <v>3</v>
      </c>
      <c r="N1430" s="31">
        <v>24</v>
      </c>
      <c r="Q1430" s="32">
        <f>IF(特技天赋!F1430&gt;0,INDEX(数值规划!$F$32:$F$63,(特技天赋!E1430-1)*4+特技天赋!F1430),E1430)</f>
        <v>24</v>
      </c>
    </row>
    <row r="1431" spans="1:17" ht="16.5" x14ac:dyDescent="0.2">
      <c r="A1431" s="31">
        <v>1428</v>
      </c>
      <c r="B1431" s="31">
        <v>10</v>
      </c>
      <c r="C1431" s="31">
        <v>1</v>
      </c>
      <c r="D1431" s="31">
        <v>2</v>
      </c>
      <c r="E1431" s="31">
        <v>2</v>
      </c>
      <c r="F1431" s="31">
        <v>2</v>
      </c>
      <c r="G1431" s="31" t="str">
        <f t="shared" si="44"/>
        <v>处女座普攻_2线2号天赋2级</v>
      </c>
      <c r="H1431" s="32">
        <f>INDEX(数值规划!$AH$33:$AK$42,(特技天赋!C1431-1)*2+特技天赋!D1431,特技天赋!E1431)</f>
        <v>45</v>
      </c>
      <c r="I1431" s="32">
        <f>INDEX(数值规划!$N$32:$Y$231,(((C1431-1)*2+(D1431-1))*4+(E1431-1))*5+F1431+1,(INDEX($T$3:$AI$3,B1431)-1)*3+1)</f>
        <v>0</v>
      </c>
      <c r="J1431" s="32">
        <f>INDEX(数值规划!$N$32:$Y$231,(((C1431-1)*2+(D1431-1))*4+(E1431-1))*5+F1431+1,(INDEX($T$3:$AI$3,B1431)-1)*3+2)</f>
        <v>20</v>
      </c>
      <c r="K1431" s="32">
        <f>INDEX(数值规划!$N$32:$Y$231,(((C1431-1)*2+(D1431-1))*4+(E1431-1))*5+F1431+1,(INDEX($T$3:$AI$3,B1431)-1)*3+3)</f>
        <v>45</v>
      </c>
      <c r="L1431" s="32">
        <f t="shared" si="45"/>
        <v>4</v>
      </c>
      <c r="M1431" s="32">
        <f>INDEX(数值规划!$AL$33:$AL$42,(特技天赋!C1431-1)*2+特技天赋!D1431)</f>
        <v>3</v>
      </c>
      <c r="N1431" s="31">
        <v>36</v>
      </c>
      <c r="Q1431" s="32">
        <f>IF(特技天赋!F1431&gt;0,INDEX(数值规划!$F$32:$F$63,(特技天赋!E1431-1)*4+特技天赋!F1431),E1431)</f>
        <v>36</v>
      </c>
    </row>
    <row r="1432" spans="1:17" ht="16.5" x14ac:dyDescent="0.2">
      <c r="A1432" s="31">
        <v>1429</v>
      </c>
      <c r="B1432" s="31">
        <v>10</v>
      </c>
      <c r="C1432" s="31">
        <v>1</v>
      </c>
      <c r="D1432" s="31">
        <v>2</v>
      </c>
      <c r="E1432" s="31">
        <v>2</v>
      </c>
      <c r="F1432" s="31">
        <v>3</v>
      </c>
      <c r="G1432" s="31" t="str">
        <f t="shared" si="44"/>
        <v>处女座普攻_2线2号天赋3级</v>
      </c>
      <c r="H1432" s="32">
        <f>INDEX(数值规划!$AH$33:$AK$42,(特技天赋!C1432-1)*2+特技天赋!D1432,特技天赋!E1432)</f>
        <v>45</v>
      </c>
      <c r="I1432" s="32">
        <f>INDEX(数值规划!$N$32:$Y$231,(((C1432-1)*2+(D1432-1))*4+(E1432-1))*5+F1432+1,(INDEX($T$3:$AI$3,B1432)-1)*3+1)</f>
        <v>0</v>
      </c>
      <c r="J1432" s="32">
        <f>INDEX(数值规划!$N$32:$Y$231,(((C1432-1)*2+(D1432-1))*4+(E1432-1))*5+F1432+1,(INDEX($T$3:$AI$3,B1432)-1)*3+2)</f>
        <v>24</v>
      </c>
      <c r="K1432" s="32">
        <f>INDEX(数值规划!$N$32:$Y$231,(((C1432-1)*2+(D1432-1))*4+(E1432-1))*5+F1432+1,(INDEX($T$3:$AI$3,B1432)-1)*3+3)</f>
        <v>54</v>
      </c>
      <c r="L1432" s="32">
        <f t="shared" si="45"/>
        <v>4</v>
      </c>
      <c r="M1432" s="32">
        <f>INDEX(数值规划!$AL$33:$AL$42,(特技天赋!C1432-1)*2+特技天赋!D1432)</f>
        <v>3</v>
      </c>
      <c r="N1432" s="31">
        <v>48</v>
      </c>
      <c r="Q1432" s="32">
        <f>IF(特技天赋!F1432&gt;0,INDEX(数值规划!$F$32:$F$63,(特技天赋!E1432-1)*4+特技天赋!F1432),E1432)</f>
        <v>48</v>
      </c>
    </row>
    <row r="1433" spans="1:17" ht="16.5" x14ac:dyDescent="0.2">
      <c r="A1433" s="31">
        <v>1430</v>
      </c>
      <c r="B1433" s="31">
        <v>10</v>
      </c>
      <c r="C1433" s="31">
        <v>1</v>
      </c>
      <c r="D1433" s="31">
        <v>2</v>
      </c>
      <c r="E1433" s="31">
        <v>2</v>
      </c>
      <c r="F1433" s="31">
        <v>4</v>
      </c>
      <c r="G1433" s="31" t="str">
        <f t="shared" si="44"/>
        <v>处女座普攻_2线2号天赋4级</v>
      </c>
      <c r="H1433" s="32">
        <f>INDEX(数值规划!$AH$33:$AK$42,(特技天赋!C1433-1)*2+特技天赋!D1433,特技天赋!E1433)</f>
        <v>45</v>
      </c>
      <c r="I1433" s="32">
        <f>INDEX(数值规划!$N$32:$Y$231,(((C1433-1)*2+(D1433-1))*4+(E1433-1))*5+F1433+1,(INDEX($T$3:$AI$3,B1433)-1)*3+1)</f>
        <v>0</v>
      </c>
      <c r="J1433" s="32">
        <f>INDEX(数值规划!$N$32:$Y$231,(((C1433-1)*2+(D1433-1))*4+(E1433-1))*5+F1433+1,(INDEX($T$3:$AI$3,B1433)-1)*3+2)</f>
        <v>28</v>
      </c>
      <c r="K1433" s="32">
        <f>INDEX(数值规划!$N$32:$Y$231,(((C1433-1)*2+(D1433-1))*4+(E1433-1))*5+F1433+1,(INDEX($T$3:$AI$3,B1433)-1)*3+3)</f>
        <v>63</v>
      </c>
      <c r="L1433" s="32">
        <f t="shared" si="45"/>
        <v>4</v>
      </c>
      <c r="M1433" s="32">
        <f>INDEX(数值规划!$AL$33:$AL$42,(特技天赋!C1433-1)*2+特技天赋!D1433)</f>
        <v>3</v>
      </c>
      <c r="N1433" s="31">
        <v>72</v>
      </c>
      <c r="Q1433" s="32">
        <f>IF(特技天赋!F1433&gt;0,INDEX(数值规划!$F$32:$F$63,(特技天赋!E1433-1)*4+特技天赋!F1433),E1433)</f>
        <v>72</v>
      </c>
    </row>
    <row r="1434" spans="1:17" ht="16.5" x14ac:dyDescent="0.2">
      <c r="A1434" s="31">
        <v>1431</v>
      </c>
      <c r="B1434" s="31">
        <v>10</v>
      </c>
      <c r="C1434" s="31">
        <v>1</v>
      </c>
      <c r="D1434" s="31">
        <v>2</v>
      </c>
      <c r="E1434" s="31">
        <v>3</v>
      </c>
      <c r="F1434" s="31">
        <v>0</v>
      </c>
      <c r="G1434" s="31" t="str">
        <f t="shared" si="44"/>
        <v>处女座普攻_2线3号天赋解锁</v>
      </c>
      <c r="H1434" s="32">
        <f>INDEX(数值规划!$AH$33:$AK$42,(特技天赋!C1434-1)*2+特技天赋!D1434,特技天赋!E1434)</f>
        <v>65</v>
      </c>
      <c r="I1434" s="32">
        <f>INDEX(数值规划!$N$32:$Y$231,(((C1434-1)*2+(D1434-1))*4+(E1434-1))*5+F1434+1,(INDEX($T$3:$AI$3,B1434)-1)*3+1)</f>
        <v>0</v>
      </c>
      <c r="J1434" s="32">
        <f>INDEX(数值规划!$N$32:$Y$231,(((C1434-1)*2+(D1434-1))*4+(E1434-1))*5+F1434+1,(INDEX($T$3:$AI$3,B1434)-1)*3+2)</f>
        <v>18</v>
      </c>
      <c r="K1434" s="32">
        <f>INDEX(数值规划!$N$32:$Y$231,(((C1434-1)*2+(D1434-1))*4+(E1434-1))*5+F1434+1,(INDEX($T$3:$AI$3,B1434)-1)*3+3)</f>
        <v>41</v>
      </c>
      <c r="L1434" s="32">
        <f t="shared" si="45"/>
        <v>6</v>
      </c>
      <c r="M1434" s="32">
        <f>INDEX(数值规划!$AL$33:$AL$42,(特技天赋!C1434-1)*2+特技天赋!D1434)</f>
        <v>3</v>
      </c>
      <c r="N1434" s="31">
        <v>3</v>
      </c>
      <c r="Q1434" s="32">
        <f>IF(特技天赋!F1434&gt;0,INDEX(数值规划!$F$32:$F$63,(特技天赋!E1434-1)*4+特技天赋!F1434),E1434)</f>
        <v>3</v>
      </c>
    </row>
    <row r="1435" spans="1:17" ht="16.5" x14ac:dyDescent="0.2">
      <c r="A1435" s="31">
        <v>1432</v>
      </c>
      <c r="B1435" s="31">
        <v>10</v>
      </c>
      <c r="C1435" s="31">
        <v>1</v>
      </c>
      <c r="D1435" s="31">
        <v>2</v>
      </c>
      <c r="E1435" s="31">
        <v>3</v>
      </c>
      <c r="F1435" s="31">
        <v>1</v>
      </c>
      <c r="G1435" s="31" t="str">
        <f t="shared" si="44"/>
        <v>处女座普攻_2线3号天赋1级</v>
      </c>
      <c r="H1435" s="32">
        <f>INDEX(数值规划!$AH$33:$AK$42,(特技天赋!C1435-1)*2+特技天赋!D1435,特技天赋!E1435)</f>
        <v>65</v>
      </c>
      <c r="I1435" s="32">
        <f>INDEX(数值规划!$N$32:$Y$231,(((C1435-1)*2+(D1435-1))*4+(E1435-1))*5+F1435+1,(INDEX($T$3:$AI$3,B1435)-1)*3+1)</f>
        <v>0</v>
      </c>
      <c r="J1435" s="32">
        <f>INDEX(数值规划!$N$32:$Y$231,(((C1435-1)*2+(D1435-1))*4+(E1435-1))*5+F1435+1,(INDEX($T$3:$AI$3,B1435)-1)*3+2)</f>
        <v>22</v>
      </c>
      <c r="K1435" s="32">
        <f>INDEX(数值规划!$N$32:$Y$231,(((C1435-1)*2+(D1435-1))*4+(E1435-1))*5+F1435+1,(INDEX($T$3:$AI$3,B1435)-1)*3+3)</f>
        <v>50</v>
      </c>
      <c r="L1435" s="32">
        <f t="shared" si="45"/>
        <v>6</v>
      </c>
      <c r="M1435" s="32">
        <f>INDEX(数值规划!$AL$33:$AL$42,(特技天赋!C1435-1)*2+特技天赋!D1435)</f>
        <v>3</v>
      </c>
      <c r="N1435" s="31">
        <v>29</v>
      </c>
      <c r="Q1435" s="32">
        <f>IF(特技天赋!F1435&gt;0,INDEX(数值规划!$F$32:$F$63,(特技天赋!E1435-1)*4+特技天赋!F1435),E1435)</f>
        <v>29</v>
      </c>
    </row>
    <row r="1436" spans="1:17" ht="16.5" x14ac:dyDescent="0.2">
      <c r="A1436" s="31">
        <v>1433</v>
      </c>
      <c r="B1436" s="31">
        <v>10</v>
      </c>
      <c r="C1436" s="31">
        <v>1</v>
      </c>
      <c r="D1436" s="31">
        <v>2</v>
      </c>
      <c r="E1436" s="31">
        <v>3</v>
      </c>
      <c r="F1436" s="31">
        <v>2</v>
      </c>
      <c r="G1436" s="31" t="str">
        <f t="shared" si="44"/>
        <v>处女座普攻_2线3号天赋2级</v>
      </c>
      <c r="H1436" s="32">
        <f>INDEX(数值规划!$AH$33:$AK$42,(特技天赋!C1436-1)*2+特技天赋!D1436,特技天赋!E1436)</f>
        <v>65</v>
      </c>
      <c r="I1436" s="32">
        <f>INDEX(数值规划!$N$32:$Y$231,(((C1436-1)*2+(D1436-1))*4+(E1436-1))*5+F1436+1,(INDEX($T$3:$AI$3,B1436)-1)*3+1)</f>
        <v>0</v>
      </c>
      <c r="J1436" s="32">
        <f>INDEX(数值规划!$N$32:$Y$231,(((C1436-1)*2+(D1436-1))*4+(E1436-1))*5+F1436+1,(INDEX($T$3:$AI$3,B1436)-1)*3+2)</f>
        <v>26</v>
      </c>
      <c r="K1436" s="32">
        <f>INDEX(数值规划!$N$32:$Y$231,(((C1436-1)*2+(D1436-1))*4+(E1436-1))*5+F1436+1,(INDEX($T$3:$AI$3,B1436)-1)*3+3)</f>
        <v>59</v>
      </c>
      <c r="L1436" s="32">
        <f t="shared" si="45"/>
        <v>6</v>
      </c>
      <c r="M1436" s="32">
        <f>INDEX(数值规划!$AL$33:$AL$42,(特技天赋!C1436-1)*2+特技天赋!D1436)</f>
        <v>3</v>
      </c>
      <c r="N1436" s="31">
        <v>43</v>
      </c>
      <c r="Q1436" s="32">
        <f>IF(特技天赋!F1436&gt;0,INDEX(数值规划!$F$32:$F$63,(特技天赋!E1436-1)*4+特技天赋!F1436),E1436)</f>
        <v>43</v>
      </c>
    </row>
    <row r="1437" spans="1:17" ht="16.5" x14ac:dyDescent="0.2">
      <c r="A1437" s="31">
        <v>1434</v>
      </c>
      <c r="B1437" s="31">
        <v>10</v>
      </c>
      <c r="C1437" s="31">
        <v>1</v>
      </c>
      <c r="D1437" s="31">
        <v>2</v>
      </c>
      <c r="E1437" s="31">
        <v>3</v>
      </c>
      <c r="F1437" s="31">
        <v>3</v>
      </c>
      <c r="G1437" s="31" t="str">
        <f t="shared" si="44"/>
        <v>处女座普攻_2线3号天赋3级</v>
      </c>
      <c r="H1437" s="32">
        <f>INDEX(数值规划!$AH$33:$AK$42,(特技天赋!C1437-1)*2+特技天赋!D1437,特技天赋!E1437)</f>
        <v>65</v>
      </c>
      <c r="I1437" s="32">
        <f>INDEX(数值规划!$N$32:$Y$231,(((C1437-1)*2+(D1437-1))*4+(E1437-1))*5+F1437+1,(INDEX($T$3:$AI$3,B1437)-1)*3+1)</f>
        <v>0</v>
      </c>
      <c r="J1437" s="32">
        <f>INDEX(数值规划!$N$32:$Y$231,(((C1437-1)*2+(D1437-1))*4+(E1437-1))*5+F1437+1,(INDEX($T$3:$AI$3,B1437)-1)*3+2)</f>
        <v>30</v>
      </c>
      <c r="K1437" s="32">
        <f>INDEX(数值规划!$N$32:$Y$231,(((C1437-1)*2+(D1437-1))*4+(E1437-1))*5+F1437+1,(INDEX($T$3:$AI$3,B1437)-1)*3+3)</f>
        <v>68</v>
      </c>
      <c r="L1437" s="32">
        <f t="shared" si="45"/>
        <v>6</v>
      </c>
      <c r="M1437" s="32">
        <f>INDEX(数值规划!$AL$33:$AL$42,(特技天赋!C1437-1)*2+特技天赋!D1437)</f>
        <v>3</v>
      </c>
      <c r="N1437" s="31">
        <v>58</v>
      </c>
      <c r="Q1437" s="32">
        <f>IF(特技天赋!F1437&gt;0,INDEX(数值规划!$F$32:$F$63,(特技天赋!E1437-1)*4+特技天赋!F1437),E1437)</f>
        <v>58</v>
      </c>
    </row>
    <row r="1438" spans="1:17" ht="16.5" x14ac:dyDescent="0.2">
      <c r="A1438" s="31">
        <v>1435</v>
      </c>
      <c r="B1438" s="31">
        <v>10</v>
      </c>
      <c r="C1438" s="31">
        <v>1</v>
      </c>
      <c r="D1438" s="31">
        <v>2</v>
      </c>
      <c r="E1438" s="31">
        <v>3</v>
      </c>
      <c r="F1438" s="31">
        <v>4</v>
      </c>
      <c r="G1438" s="31" t="str">
        <f t="shared" si="44"/>
        <v>处女座普攻_2线3号天赋4级</v>
      </c>
      <c r="H1438" s="32">
        <f>INDEX(数值规划!$AH$33:$AK$42,(特技天赋!C1438-1)*2+特技天赋!D1438,特技天赋!E1438)</f>
        <v>65</v>
      </c>
      <c r="I1438" s="32">
        <f>INDEX(数值规划!$N$32:$Y$231,(((C1438-1)*2+(D1438-1))*4+(E1438-1))*5+F1438+1,(INDEX($T$3:$AI$3,B1438)-1)*3+1)</f>
        <v>0</v>
      </c>
      <c r="J1438" s="32">
        <f>INDEX(数值规划!$N$32:$Y$231,(((C1438-1)*2+(D1438-1))*4+(E1438-1))*5+F1438+1,(INDEX($T$3:$AI$3,B1438)-1)*3+2)</f>
        <v>34</v>
      </c>
      <c r="K1438" s="32">
        <f>INDEX(数值规划!$N$32:$Y$231,(((C1438-1)*2+(D1438-1))*4+(E1438-1))*5+F1438+1,(INDEX($T$3:$AI$3,B1438)-1)*3+3)</f>
        <v>77</v>
      </c>
      <c r="L1438" s="32">
        <f t="shared" si="45"/>
        <v>6</v>
      </c>
      <c r="M1438" s="32">
        <f>INDEX(数值规划!$AL$33:$AL$42,(特技天赋!C1438-1)*2+特技天赋!D1438)</f>
        <v>3</v>
      </c>
      <c r="N1438" s="31">
        <v>87</v>
      </c>
      <c r="Q1438" s="32">
        <f>IF(特技天赋!F1438&gt;0,INDEX(数值规划!$F$32:$F$63,(特技天赋!E1438-1)*4+特技天赋!F1438),E1438)</f>
        <v>87</v>
      </c>
    </row>
    <row r="1439" spans="1:17" ht="16.5" x14ac:dyDescent="0.2">
      <c r="A1439" s="31">
        <v>1436</v>
      </c>
      <c r="B1439" s="31">
        <v>10</v>
      </c>
      <c r="C1439" s="31">
        <v>1</v>
      </c>
      <c r="D1439" s="31">
        <v>2</v>
      </c>
      <c r="E1439" s="31">
        <v>4</v>
      </c>
      <c r="F1439" s="31">
        <v>0</v>
      </c>
      <c r="G1439" s="31" t="str">
        <f t="shared" si="44"/>
        <v>处女座普攻_2线4号天赋解锁</v>
      </c>
      <c r="H1439" s="32">
        <f>INDEX(数值规划!$AH$33:$AK$42,(特技天赋!C1439-1)*2+特技天赋!D1439,特技天赋!E1439)</f>
        <v>85</v>
      </c>
      <c r="I1439" s="32">
        <f>INDEX(数值规划!$N$32:$Y$231,(((C1439-1)*2+(D1439-1))*4+(E1439-1))*5+F1439+1,(INDEX($T$3:$AI$3,B1439)-1)*3+1)</f>
        <v>0</v>
      </c>
      <c r="J1439" s="32">
        <f>INDEX(数值规划!$N$32:$Y$231,(((C1439-1)*2+(D1439-1))*4+(E1439-1))*5+F1439+1,(INDEX($T$3:$AI$3,B1439)-1)*3+2)</f>
        <v>24</v>
      </c>
      <c r="K1439" s="32">
        <f>INDEX(数值规划!$N$32:$Y$231,(((C1439-1)*2+(D1439-1))*4+(E1439-1))*5+F1439+1,(INDEX($T$3:$AI$3,B1439)-1)*3+3)</f>
        <v>54</v>
      </c>
      <c r="L1439" s="32">
        <f t="shared" si="45"/>
        <v>8</v>
      </c>
      <c r="M1439" s="32">
        <f>INDEX(数值规划!$AL$33:$AL$42,(特技天赋!C1439-1)*2+特技天赋!D1439)</f>
        <v>3</v>
      </c>
      <c r="N1439" s="31">
        <v>4</v>
      </c>
      <c r="Q1439" s="32">
        <f>IF(特技天赋!F1439&gt;0,INDEX(数值规划!$F$32:$F$63,(特技天赋!E1439-1)*4+特技天赋!F1439),E1439)</f>
        <v>4</v>
      </c>
    </row>
    <row r="1440" spans="1:17" ht="16.5" x14ac:dyDescent="0.2">
      <c r="A1440" s="31">
        <v>1437</v>
      </c>
      <c r="B1440" s="31">
        <v>10</v>
      </c>
      <c r="C1440" s="31">
        <v>1</v>
      </c>
      <c r="D1440" s="31">
        <v>2</v>
      </c>
      <c r="E1440" s="31">
        <v>4</v>
      </c>
      <c r="F1440" s="31">
        <v>1</v>
      </c>
      <c r="G1440" s="31" t="str">
        <f t="shared" si="44"/>
        <v>处女座普攻_2线4号天赋1级</v>
      </c>
      <c r="H1440" s="32">
        <f>INDEX(数值规划!$AH$33:$AK$42,(特技天赋!C1440-1)*2+特技天赋!D1440,特技天赋!E1440)</f>
        <v>85</v>
      </c>
      <c r="I1440" s="32">
        <f>INDEX(数值规划!$N$32:$Y$231,(((C1440-1)*2+(D1440-1))*4+(E1440-1))*5+F1440+1,(INDEX($T$3:$AI$3,B1440)-1)*3+1)</f>
        <v>0</v>
      </c>
      <c r="J1440" s="32">
        <f>INDEX(数值规划!$N$32:$Y$231,(((C1440-1)*2+(D1440-1))*4+(E1440-1))*5+F1440+1,(INDEX($T$3:$AI$3,B1440)-1)*3+2)</f>
        <v>28</v>
      </c>
      <c r="K1440" s="32">
        <f>INDEX(数值规划!$N$32:$Y$231,(((C1440-1)*2+(D1440-1))*4+(E1440-1))*5+F1440+1,(INDEX($T$3:$AI$3,B1440)-1)*3+3)</f>
        <v>63</v>
      </c>
      <c r="L1440" s="32">
        <f t="shared" si="45"/>
        <v>8</v>
      </c>
      <c r="M1440" s="32">
        <f>INDEX(数值规划!$AL$33:$AL$42,(特技天赋!C1440-1)*2+特技天赋!D1440)</f>
        <v>3</v>
      </c>
      <c r="N1440" s="31">
        <v>29</v>
      </c>
      <c r="Q1440" s="32">
        <f>IF(特技天赋!F1440&gt;0,INDEX(数值规划!$F$32:$F$63,(特技天赋!E1440-1)*4+特技天赋!F1440),E1440)</f>
        <v>29</v>
      </c>
    </row>
    <row r="1441" spans="1:17" ht="16.5" x14ac:dyDescent="0.2">
      <c r="A1441" s="31">
        <v>1438</v>
      </c>
      <c r="B1441" s="31">
        <v>10</v>
      </c>
      <c r="C1441" s="31">
        <v>1</v>
      </c>
      <c r="D1441" s="31">
        <v>2</v>
      </c>
      <c r="E1441" s="31">
        <v>4</v>
      </c>
      <c r="F1441" s="31">
        <v>2</v>
      </c>
      <c r="G1441" s="31" t="str">
        <f t="shared" si="44"/>
        <v>处女座普攻_2线4号天赋2级</v>
      </c>
      <c r="H1441" s="32">
        <f>INDEX(数值规划!$AH$33:$AK$42,(特技天赋!C1441-1)*2+特技天赋!D1441,特技天赋!E1441)</f>
        <v>85</v>
      </c>
      <c r="I1441" s="32">
        <f>INDEX(数值规划!$N$32:$Y$231,(((C1441-1)*2+(D1441-1))*4+(E1441-1))*5+F1441+1,(INDEX($T$3:$AI$3,B1441)-1)*3+1)</f>
        <v>0</v>
      </c>
      <c r="J1441" s="32">
        <f>INDEX(数值规划!$N$32:$Y$231,(((C1441-1)*2+(D1441-1))*4+(E1441-1))*5+F1441+1,(INDEX($T$3:$AI$3,B1441)-1)*3+2)</f>
        <v>32</v>
      </c>
      <c r="K1441" s="32">
        <f>INDEX(数值规划!$N$32:$Y$231,(((C1441-1)*2+(D1441-1))*4+(E1441-1))*5+F1441+1,(INDEX($T$3:$AI$3,B1441)-1)*3+3)</f>
        <v>72</v>
      </c>
      <c r="L1441" s="32">
        <f t="shared" si="45"/>
        <v>8</v>
      </c>
      <c r="M1441" s="32">
        <f>INDEX(数值规划!$AL$33:$AL$42,(特技天赋!C1441-1)*2+特技天赋!D1441)</f>
        <v>3</v>
      </c>
      <c r="N1441" s="31">
        <v>43</v>
      </c>
      <c r="Q1441" s="32">
        <f>IF(特技天赋!F1441&gt;0,INDEX(数值规划!$F$32:$F$63,(特技天赋!E1441-1)*4+特技天赋!F1441),E1441)</f>
        <v>43</v>
      </c>
    </row>
    <row r="1442" spans="1:17" ht="16.5" x14ac:dyDescent="0.2">
      <c r="A1442" s="31">
        <v>1439</v>
      </c>
      <c r="B1442" s="31">
        <v>10</v>
      </c>
      <c r="C1442" s="31">
        <v>1</v>
      </c>
      <c r="D1442" s="31">
        <v>2</v>
      </c>
      <c r="E1442" s="31">
        <v>4</v>
      </c>
      <c r="F1442" s="31">
        <v>3</v>
      </c>
      <c r="G1442" s="31" t="str">
        <f t="shared" si="44"/>
        <v>处女座普攻_2线4号天赋3级</v>
      </c>
      <c r="H1442" s="32">
        <f>INDEX(数值规划!$AH$33:$AK$42,(特技天赋!C1442-1)*2+特技天赋!D1442,特技天赋!E1442)</f>
        <v>85</v>
      </c>
      <c r="I1442" s="32">
        <f>INDEX(数值规划!$N$32:$Y$231,(((C1442-1)*2+(D1442-1))*4+(E1442-1))*5+F1442+1,(INDEX($T$3:$AI$3,B1442)-1)*3+1)</f>
        <v>0</v>
      </c>
      <c r="J1442" s="32">
        <f>INDEX(数值规划!$N$32:$Y$231,(((C1442-1)*2+(D1442-1))*4+(E1442-1))*5+F1442+1,(INDEX($T$3:$AI$3,B1442)-1)*3+2)</f>
        <v>36</v>
      </c>
      <c r="K1442" s="32">
        <f>INDEX(数值规划!$N$32:$Y$231,(((C1442-1)*2+(D1442-1))*4+(E1442-1))*5+F1442+1,(INDEX($T$3:$AI$3,B1442)-1)*3+3)</f>
        <v>81</v>
      </c>
      <c r="L1442" s="32">
        <f t="shared" si="45"/>
        <v>8</v>
      </c>
      <c r="M1442" s="32">
        <f>INDEX(数值规划!$AL$33:$AL$42,(特技天赋!C1442-1)*2+特技天赋!D1442)</f>
        <v>3</v>
      </c>
      <c r="N1442" s="31">
        <v>58</v>
      </c>
      <c r="Q1442" s="32">
        <f>IF(特技天赋!F1442&gt;0,INDEX(数值规划!$F$32:$F$63,(特技天赋!E1442-1)*4+特技天赋!F1442),E1442)</f>
        <v>58</v>
      </c>
    </row>
    <row r="1443" spans="1:17" ht="16.5" x14ac:dyDescent="0.2">
      <c r="A1443" s="31">
        <v>1440</v>
      </c>
      <c r="B1443" s="31">
        <v>10</v>
      </c>
      <c r="C1443" s="31">
        <v>1</v>
      </c>
      <c r="D1443" s="31">
        <v>2</v>
      </c>
      <c r="E1443" s="31">
        <v>4</v>
      </c>
      <c r="F1443" s="31">
        <v>4</v>
      </c>
      <c r="G1443" s="31" t="str">
        <f t="shared" si="44"/>
        <v>处女座普攻_2线4号天赋4级</v>
      </c>
      <c r="H1443" s="32">
        <f>INDEX(数值规划!$AH$33:$AK$42,(特技天赋!C1443-1)*2+特技天赋!D1443,特技天赋!E1443)</f>
        <v>85</v>
      </c>
      <c r="I1443" s="32">
        <f>INDEX(数值规划!$N$32:$Y$231,(((C1443-1)*2+(D1443-1))*4+(E1443-1))*5+F1443+1,(INDEX($T$3:$AI$3,B1443)-1)*3+1)</f>
        <v>0</v>
      </c>
      <c r="J1443" s="32">
        <f>INDEX(数值规划!$N$32:$Y$231,(((C1443-1)*2+(D1443-1))*4+(E1443-1))*5+F1443+1,(INDEX($T$3:$AI$3,B1443)-1)*3+2)</f>
        <v>40</v>
      </c>
      <c r="K1443" s="32">
        <f>INDEX(数值规划!$N$32:$Y$231,(((C1443-1)*2+(D1443-1))*4+(E1443-1))*5+F1443+1,(INDEX($T$3:$AI$3,B1443)-1)*3+3)</f>
        <v>90</v>
      </c>
      <c r="L1443" s="32">
        <f t="shared" si="45"/>
        <v>8</v>
      </c>
      <c r="M1443" s="32">
        <f>INDEX(数值规划!$AL$33:$AL$42,(特技天赋!C1443-1)*2+特技天赋!D1443)</f>
        <v>3</v>
      </c>
      <c r="N1443" s="31">
        <v>87</v>
      </c>
      <c r="Q1443" s="32">
        <f>IF(特技天赋!F1443&gt;0,INDEX(数值规划!$F$32:$F$63,(特技天赋!E1443-1)*4+特技天赋!F1443),E1443)</f>
        <v>87</v>
      </c>
    </row>
    <row r="1444" spans="1:17" ht="16.5" x14ac:dyDescent="0.2">
      <c r="A1444" s="31">
        <v>1441</v>
      </c>
      <c r="B1444" s="31">
        <v>10</v>
      </c>
      <c r="C1444" s="31">
        <v>2</v>
      </c>
      <c r="D1444" s="31">
        <v>1</v>
      </c>
      <c r="E1444" s="31">
        <v>1</v>
      </c>
      <c r="F1444" s="31">
        <v>0</v>
      </c>
      <c r="G1444" s="31" t="str">
        <f t="shared" si="44"/>
        <v>处女座技能1_1线1号天赋解锁</v>
      </c>
      <c r="H1444" s="32">
        <f>INDEX(数值规划!$AH$33:$AK$42,(特技天赋!C1444-1)*2+特技天赋!D1444,特技天赋!E1444)</f>
        <v>17</v>
      </c>
      <c r="I1444" s="32">
        <f>INDEX(数值规划!$N$32:$Y$231,(((C1444-1)*2+(D1444-1))*4+(E1444-1))*5+F1444+1,(INDEX($T$3:$AI$3,B1444)-1)*3+1)</f>
        <v>10</v>
      </c>
      <c r="J1444" s="32">
        <f>INDEX(数值规划!$N$32:$Y$231,(((C1444-1)*2+(D1444-1))*4+(E1444-1))*5+F1444+1,(INDEX($T$3:$AI$3,B1444)-1)*3+2)</f>
        <v>0</v>
      </c>
      <c r="K1444" s="32">
        <f>INDEX(数值规划!$N$32:$Y$231,(((C1444-1)*2+(D1444-1))*4+(E1444-1))*5+F1444+1,(INDEX($T$3:$AI$3,B1444)-1)*3+3)</f>
        <v>20</v>
      </c>
      <c r="L1444" s="32">
        <f t="shared" si="45"/>
        <v>1</v>
      </c>
      <c r="M1444" s="32">
        <f>INDEX(数值规划!$AL$33:$AL$42,(特技天赋!C1444-1)*2+特技天赋!D1444)</f>
        <v>3</v>
      </c>
      <c r="N1444" s="31">
        <v>1</v>
      </c>
      <c r="Q1444" s="32">
        <f>IF(特技天赋!F1444&gt;0,INDEX(数值规划!$F$32:$F$63,(特技天赋!E1444-1)*4+特技天赋!F1444),E1444)</f>
        <v>1</v>
      </c>
    </row>
    <row r="1445" spans="1:17" ht="16.5" x14ac:dyDescent="0.2">
      <c r="A1445" s="31">
        <v>1442</v>
      </c>
      <c r="B1445" s="31">
        <v>10</v>
      </c>
      <c r="C1445" s="31">
        <v>2</v>
      </c>
      <c r="D1445" s="31">
        <v>1</v>
      </c>
      <c r="E1445" s="31">
        <v>1</v>
      </c>
      <c r="F1445" s="31">
        <v>1</v>
      </c>
      <c r="G1445" s="31" t="str">
        <f t="shared" si="44"/>
        <v>处女座技能1_1线1号天赋1级</v>
      </c>
      <c r="H1445" s="32">
        <f>INDEX(数值规划!$AH$33:$AK$42,(特技天赋!C1445-1)*2+特技天赋!D1445,特技天赋!E1445)</f>
        <v>17</v>
      </c>
      <c r="I1445" s="32">
        <f>INDEX(数值规划!$N$32:$Y$231,(((C1445-1)*2+(D1445-1))*4+(E1445-1))*5+F1445+1,(INDEX($T$3:$AI$3,B1445)-1)*3+1)</f>
        <v>15</v>
      </c>
      <c r="J1445" s="32">
        <f>INDEX(数值规划!$N$32:$Y$231,(((C1445-1)*2+(D1445-1))*4+(E1445-1))*5+F1445+1,(INDEX($T$3:$AI$3,B1445)-1)*3+2)</f>
        <v>0</v>
      </c>
      <c r="K1445" s="32">
        <f>INDEX(数值规划!$N$32:$Y$231,(((C1445-1)*2+(D1445-1))*4+(E1445-1))*5+F1445+1,(INDEX($T$3:$AI$3,B1445)-1)*3+3)</f>
        <v>30</v>
      </c>
      <c r="L1445" s="32">
        <f t="shared" si="45"/>
        <v>1</v>
      </c>
      <c r="M1445" s="32">
        <f>INDEX(数值规划!$AL$33:$AL$42,(特技天赋!C1445-1)*2+特技天赋!D1445)</f>
        <v>3</v>
      </c>
      <c r="N1445" s="31">
        <v>19</v>
      </c>
      <c r="Q1445" s="32">
        <f>IF(特技天赋!F1445&gt;0,INDEX(数值规划!$F$32:$F$63,(特技天赋!E1445-1)*4+特技天赋!F1445),E1445)</f>
        <v>19</v>
      </c>
    </row>
    <row r="1446" spans="1:17" ht="16.5" x14ac:dyDescent="0.2">
      <c r="A1446" s="31">
        <v>1443</v>
      </c>
      <c r="B1446" s="31">
        <v>10</v>
      </c>
      <c r="C1446" s="31">
        <v>2</v>
      </c>
      <c r="D1446" s="31">
        <v>1</v>
      </c>
      <c r="E1446" s="31">
        <v>1</v>
      </c>
      <c r="F1446" s="31">
        <v>2</v>
      </c>
      <c r="G1446" s="31" t="str">
        <f t="shared" si="44"/>
        <v>处女座技能1_1线1号天赋2级</v>
      </c>
      <c r="H1446" s="32">
        <f>INDEX(数值规划!$AH$33:$AK$42,(特技天赋!C1446-1)*2+特技天赋!D1446,特技天赋!E1446)</f>
        <v>17</v>
      </c>
      <c r="I1446" s="32">
        <f>INDEX(数值规划!$N$32:$Y$231,(((C1446-1)*2+(D1446-1))*4+(E1446-1))*5+F1446+1,(INDEX($T$3:$AI$3,B1446)-1)*3+1)</f>
        <v>20</v>
      </c>
      <c r="J1446" s="32">
        <f>INDEX(数值规划!$N$32:$Y$231,(((C1446-1)*2+(D1446-1))*4+(E1446-1))*5+F1446+1,(INDEX($T$3:$AI$3,B1446)-1)*3+2)</f>
        <v>0</v>
      </c>
      <c r="K1446" s="32">
        <f>INDEX(数值规划!$N$32:$Y$231,(((C1446-1)*2+(D1446-1))*4+(E1446-1))*5+F1446+1,(INDEX($T$3:$AI$3,B1446)-1)*3+3)</f>
        <v>40</v>
      </c>
      <c r="L1446" s="32">
        <f t="shared" si="45"/>
        <v>1</v>
      </c>
      <c r="M1446" s="32">
        <f>INDEX(数值规划!$AL$33:$AL$42,(特技天赋!C1446-1)*2+特技天赋!D1446)</f>
        <v>3</v>
      </c>
      <c r="N1446" s="31">
        <v>29</v>
      </c>
      <c r="Q1446" s="32">
        <f>IF(特技天赋!F1446&gt;0,INDEX(数值规划!$F$32:$F$63,(特技天赋!E1446-1)*4+特技天赋!F1446),E1446)</f>
        <v>29</v>
      </c>
    </row>
    <row r="1447" spans="1:17" ht="16.5" x14ac:dyDescent="0.2">
      <c r="A1447" s="31">
        <v>1444</v>
      </c>
      <c r="B1447" s="31">
        <v>10</v>
      </c>
      <c r="C1447" s="31">
        <v>2</v>
      </c>
      <c r="D1447" s="31">
        <v>1</v>
      </c>
      <c r="E1447" s="31">
        <v>1</v>
      </c>
      <c r="F1447" s="31">
        <v>3</v>
      </c>
      <c r="G1447" s="31" t="str">
        <f t="shared" si="44"/>
        <v>处女座技能1_1线1号天赋3级</v>
      </c>
      <c r="H1447" s="32">
        <f>INDEX(数值规划!$AH$33:$AK$42,(特技天赋!C1447-1)*2+特技天赋!D1447,特技天赋!E1447)</f>
        <v>17</v>
      </c>
      <c r="I1447" s="32">
        <f>INDEX(数值规划!$N$32:$Y$231,(((C1447-1)*2+(D1447-1))*4+(E1447-1))*5+F1447+1,(INDEX($T$3:$AI$3,B1447)-1)*3+1)</f>
        <v>25</v>
      </c>
      <c r="J1447" s="32">
        <f>INDEX(数值规划!$N$32:$Y$231,(((C1447-1)*2+(D1447-1))*4+(E1447-1))*5+F1447+1,(INDEX($T$3:$AI$3,B1447)-1)*3+2)</f>
        <v>0</v>
      </c>
      <c r="K1447" s="32">
        <f>INDEX(数值规划!$N$32:$Y$231,(((C1447-1)*2+(D1447-1))*4+(E1447-1))*5+F1447+1,(INDEX($T$3:$AI$3,B1447)-1)*3+3)</f>
        <v>50</v>
      </c>
      <c r="L1447" s="32">
        <f t="shared" si="45"/>
        <v>1</v>
      </c>
      <c r="M1447" s="32">
        <f>INDEX(数值规划!$AL$33:$AL$42,(特技天赋!C1447-1)*2+特技天赋!D1447)</f>
        <v>3</v>
      </c>
      <c r="N1447" s="31">
        <v>38</v>
      </c>
      <c r="Q1447" s="32">
        <f>IF(特技天赋!F1447&gt;0,INDEX(数值规划!$F$32:$F$63,(特技天赋!E1447-1)*4+特技天赋!F1447),E1447)</f>
        <v>38</v>
      </c>
    </row>
    <row r="1448" spans="1:17" ht="16.5" x14ac:dyDescent="0.2">
      <c r="A1448" s="31">
        <v>1445</v>
      </c>
      <c r="B1448" s="31">
        <v>10</v>
      </c>
      <c r="C1448" s="31">
        <v>2</v>
      </c>
      <c r="D1448" s="31">
        <v>1</v>
      </c>
      <c r="E1448" s="31">
        <v>1</v>
      </c>
      <c r="F1448" s="31">
        <v>4</v>
      </c>
      <c r="G1448" s="31" t="str">
        <f t="shared" si="44"/>
        <v>处女座技能1_1线1号天赋4级</v>
      </c>
      <c r="H1448" s="32">
        <f>INDEX(数值规划!$AH$33:$AK$42,(特技天赋!C1448-1)*2+特技天赋!D1448,特技天赋!E1448)</f>
        <v>17</v>
      </c>
      <c r="I1448" s="32">
        <f>INDEX(数值规划!$N$32:$Y$231,(((C1448-1)*2+(D1448-1))*4+(E1448-1))*5+F1448+1,(INDEX($T$3:$AI$3,B1448)-1)*3+1)</f>
        <v>30</v>
      </c>
      <c r="J1448" s="32">
        <f>INDEX(数值规划!$N$32:$Y$231,(((C1448-1)*2+(D1448-1))*4+(E1448-1))*5+F1448+1,(INDEX($T$3:$AI$3,B1448)-1)*3+2)</f>
        <v>0</v>
      </c>
      <c r="K1448" s="32">
        <f>INDEX(数值规划!$N$32:$Y$231,(((C1448-1)*2+(D1448-1))*4+(E1448-1))*5+F1448+1,(INDEX($T$3:$AI$3,B1448)-1)*3+3)</f>
        <v>60</v>
      </c>
      <c r="L1448" s="32">
        <f t="shared" si="45"/>
        <v>1</v>
      </c>
      <c r="M1448" s="32">
        <f>INDEX(数值规划!$AL$33:$AL$42,(特技天赋!C1448-1)*2+特技天赋!D1448)</f>
        <v>3</v>
      </c>
      <c r="N1448" s="31">
        <v>58</v>
      </c>
      <c r="Q1448" s="32">
        <f>IF(特技天赋!F1448&gt;0,INDEX(数值规划!$F$32:$F$63,(特技天赋!E1448-1)*4+特技天赋!F1448),E1448)</f>
        <v>58</v>
      </c>
    </row>
    <row r="1449" spans="1:17" ht="16.5" x14ac:dyDescent="0.2">
      <c r="A1449" s="31">
        <v>1446</v>
      </c>
      <c r="B1449" s="31">
        <v>10</v>
      </c>
      <c r="C1449" s="31">
        <v>2</v>
      </c>
      <c r="D1449" s="31">
        <v>1</v>
      </c>
      <c r="E1449" s="31">
        <v>2</v>
      </c>
      <c r="F1449" s="31">
        <v>0</v>
      </c>
      <c r="G1449" s="31" t="str">
        <f t="shared" si="44"/>
        <v>处女座技能1_1线2号天赋解锁</v>
      </c>
      <c r="H1449" s="32">
        <f>INDEX(数值规划!$AH$33:$AK$42,(特技天赋!C1449-1)*2+特技天赋!D1449,特技天赋!E1449)</f>
        <v>37</v>
      </c>
      <c r="I1449" s="32">
        <f>INDEX(数值规划!$N$32:$Y$231,(((C1449-1)*2+(D1449-1))*4+(E1449-1))*5+F1449+1,(INDEX($T$3:$AI$3,B1449)-1)*3+1)</f>
        <v>15</v>
      </c>
      <c r="J1449" s="32">
        <f>INDEX(数值规划!$N$32:$Y$231,(((C1449-1)*2+(D1449-1))*4+(E1449-1))*5+F1449+1,(INDEX($T$3:$AI$3,B1449)-1)*3+2)</f>
        <v>0</v>
      </c>
      <c r="K1449" s="32">
        <f>INDEX(数值规划!$N$32:$Y$231,(((C1449-1)*2+(D1449-1))*4+(E1449-1))*5+F1449+1,(INDEX($T$3:$AI$3,B1449)-1)*3+3)</f>
        <v>30</v>
      </c>
      <c r="L1449" s="32">
        <f t="shared" si="45"/>
        <v>3</v>
      </c>
      <c r="M1449" s="32">
        <f>INDEX(数值规划!$AL$33:$AL$42,(特技天赋!C1449-1)*2+特技天赋!D1449)</f>
        <v>3</v>
      </c>
      <c r="N1449" s="31">
        <v>2</v>
      </c>
      <c r="Q1449" s="32">
        <f>IF(特技天赋!F1449&gt;0,INDEX(数值规划!$F$32:$F$63,(特技天赋!E1449-1)*4+特技天赋!F1449),E1449)</f>
        <v>2</v>
      </c>
    </row>
    <row r="1450" spans="1:17" ht="16.5" x14ac:dyDescent="0.2">
      <c r="A1450" s="31">
        <v>1447</v>
      </c>
      <c r="B1450" s="31">
        <v>10</v>
      </c>
      <c r="C1450" s="31">
        <v>2</v>
      </c>
      <c r="D1450" s="31">
        <v>1</v>
      </c>
      <c r="E1450" s="31">
        <v>2</v>
      </c>
      <c r="F1450" s="31">
        <v>1</v>
      </c>
      <c r="G1450" s="31" t="str">
        <f t="shared" si="44"/>
        <v>处女座技能1_1线2号天赋1级</v>
      </c>
      <c r="H1450" s="32">
        <f>INDEX(数值规划!$AH$33:$AK$42,(特技天赋!C1450-1)*2+特技天赋!D1450,特技天赋!E1450)</f>
        <v>37</v>
      </c>
      <c r="I1450" s="32">
        <f>INDEX(数值规划!$N$32:$Y$231,(((C1450-1)*2+(D1450-1))*4+(E1450-1))*5+F1450+1,(INDEX($T$3:$AI$3,B1450)-1)*3+1)</f>
        <v>20</v>
      </c>
      <c r="J1450" s="32">
        <f>INDEX(数值规划!$N$32:$Y$231,(((C1450-1)*2+(D1450-1))*4+(E1450-1))*5+F1450+1,(INDEX($T$3:$AI$3,B1450)-1)*3+2)</f>
        <v>0</v>
      </c>
      <c r="K1450" s="32">
        <f>INDEX(数值规划!$N$32:$Y$231,(((C1450-1)*2+(D1450-1))*4+(E1450-1))*5+F1450+1,(INDEX($T$3:$AI$3,B1450)-1)*3+3)</f>
        <v>40</v>
      </c>
      <c r="L1450" s="32">
        <f t="shared" si="45"/>
        <v>3</v>
      </c>
      <c r="M1450" s="32">
        <f>INDEX(数值规划!$AL$33:$AL$42,(特技天赋!C1450-1)*2+特技天赋!D1450)</f>
        <v>3</v>
      </c>
      <c r="N1450" s="31">
        <v>24</v>
      </c>
      <c r="Q1450" s="32">
        <f>IF(特技天赋!F1450&gt;0,INDEX(数值规划!$F$32:$F$63,(特技天赋!E1450-1)*4+特技天赋!F1450),E1450)</f>
        <v>24</v>
      </c>
    </row>
    <row r="1451" spans="1:17" ht="16.5" x14ac:dyDescent="0.2">
      <c r="A1451" s="31">
        <v>1448</v>
      </c>
      <c r="B1451" s="31">
        <v>10</v>
      </c>
      <c r="C1451" s="31">
        <v>2</v>
      </c>
      <c r="D1451" s="31">
        <v>1</v>
      </c>
      <c r="E1451" s="31">
        <v>2</v>
      </c>
      <c r="F1451" s="31">
        <v>2</v>
      </c>
      <c r="G1451" s="31" t="str">
        <f t="shared" si="44"/>
        <v>处女座技能1_1线2号天赋2级</v>
      </c>
      <c r="H1451" s="32">
        <f>INDEX(数值规划!$AH$33:$AK$42,(特技天赋!C1451-1)*2+特技天赋!D1451,特技天赋!E1451)</f>
        <v>37</v>
      </c>
      <c r="I1451" s="32">
        <f>INDEX(数值规划!$N$32:$Y$231,(((C1451-1)*2+(D1451-1))*4+(E1451-1))*5+F1451+1,(INDEX($T$3:$AI$3,B1451)-1)*3+1)</f>
        <v>25</v>
      </c>
      <c r="J1451" s="32">
        <f>INDEX(数值规划!$N$32:$Y$231,(((C1451-1)*2+(D1451-1))*4+(E1451-1))*5+F1451+1,(INDEX($T$3:$AI$3,B1451)-1)*3+2)</f>
        <v>0</v>
      </c>
      <c r="K1451" s="32">
        <f>INDEX(数值规划!$N$32:$Y$231,(((C1451-1)*2+(D1451-1))*4+(E1451-1))*5+F1451+1,(INDEX($T$3:$AI$3,B1451)-1)*3+3)</f>
        <v>50</v>
      </c>
      <c r="L1451" s="32">
        <f t="shared" si="45"/>
        <v>3</v>
      </c>
      <c r="M1451" s="32">
        <f>INDEX(数值规划!$AL$33:$AL$42,(特技天赋!C1451-1)*2+特技天赋!D1451)</f>
        <v>3</v>
      </c>
      <c r="N1451" s="31">
        <v>36</v>
      </c>
      <c r="Q1451" s="32">
        <f>IF(特技天赋!F1451&gt;0,INDEX(数值规划!$F$32:$F$63,(特技天赋!E1451-1)*4+特技天赋!F1451),E1451)</f>
        <v>36</v>
      </c>
    </row>
    <row r="1452" spans="1:17" ht="16.5" x14ac:dyDescent="0.2">
      <c r="A1452" s="31">
        <v>1449</v>
      </c>
      <c r="B1452" s="31">
        <v>10</v>
      </c>
      <c r="C1452" s="31">
        <v>2</v>
      </c>
      <c r="D1452" s="31">
        <v>1</v>
      </c>
      <c r="E1452" s="31">
        <v>2</v>
      </c>
      <c r="F1452" s="31">
        <v>3</v>
      </c>
      <c r="G1452" s="31" t="str">
        <f t="shared" si="44"/>
        <v>处女座技能1_1线2号天赋3级</v>
      </c>
      <c r="H1452" s="32">
        <f>INDEX(数值规划!$AH$33:$AK$42,(特技天赋!C1452-1)*2+特技天赋!D1452,特技天赋!E1452)</f>
        <v>37</v>
      </c>
      <c r="I1452" s="32">
        <f>INDEX(数值规划!$N$32:$Y$231,(((C1452-1)*2+(D1452-1))*4+(E1452-1))*5+F1452+1,(INDEX($T$3:$AI$3,B1452)-1)*3+1)</f>
        <v>30</v>
      </c>
      <c r="J1452" s="32">
        <f>INDEX(数值规划!$N$32:$Y$231,(((C1452-1)*2+(D1452-1))*4+(E1452-1))*5+F1452+1,(INDEX($T$3:$AI$3,B1452)-1)*3+2)</f>
        <v>0</v>
      </c>
      <c r="K1452" s="32">
        <f>INDEX(数值规划!$N$32:$Y$231,(((C1452-1)*2+(D1452-1))*4+(E1452-1))*5+F1452+1,(INDEX($T$3:$AI$3,B1452)-1)*3+3)</f>
        <v>60</v>
      </c>
      <c r="L1452" s="32">
        <f t="shared" si="45"/>
        <v>3</v>
      </c>
      <c r="M1452" s="32">
        <f>INDEX(数值规划!$AL$33:$AL$42,(特技天赋!C1452-1)*2+特技天赋!D1452)</f>
        <v>3</v>
      </c>
      <c r="N1452" s="31">
        <v>48</v>
      </c>
      <c r="Q1452" s="32">
        <f>IF(特技天赋!F1452&gt;0,INDEX(数值规划!$F$32:$F$63,(特技天赋!E1452-1)*4+特技天赋!F1452),E1452)</f>
        <v>48</v>
      </c>
    </row>
    <row r="1453" spans="1:17" ht="16.5" x14ac:dyDescent="0.2">
      <c r="A1453" s="31">
        <v>1450</v>
      </c>
      <c r="B1453" s="31">
        <v>10</v>
      </c>
      <c r="C1453" s="31">
        <v>2</v>
      </c>
      <c r="D1453" s="31">
        <v>1</v>
      </c>
      <c r="E1453" s="31">
        <v>2</v>
      </c>
      <c r="F1453" s="31">
        <v>4</v>
      </c>
      <c r="G1453" s="31" t="str">
        <f t="shared" si="44"/>
        <v>处女座技能1_1线2号天赋4级</v>
      </c>
      <c r="H1453" s="32">
        <f>INDEX(数值规划!$AH$33:$AK$42,(特技天赋!C1453-1)*2+特技天赋!D1453,特技天赋!E1453)</f>
        <v>37</v>
      </c>
      <c r="I1453" s="32">
        <f>INDEX(数值规划!$N$32:$Y$231,(((C1453-1)*2+(D1453-1))*4+(E1453-1))*5+F1453+1,(INDEX($T$3:$AI$3,B1453)-1)*3+1)</f>
        <v>35</v>
      </c>
      <c r="J1453" s="32">
        <f>INDEX(数值规划!$N$32:$Y$231,(((C1453-1)*2+(D1453-1))*4+(E1453-1))*5+F1453+1,(INDEX($T$3:$AI$3,B1453)-1)*3+2)</f>
        <v>0</v>
      </c>
      <c r="K1453" s="32">
        <f>INDEX(数值规划!$N$32:$Y$231,(((C1453-1)*2+(D1453-1))*4+(E1453-1))*5+F1453+1,(INDEX($T$3:$AI$3,B1453)-1)*3+3)</f>
        <v>70</v>
      </c>
      <c r="L1453" s="32">
        <f t="shared" si="45"/>
        <v>3</v>
      </c>
      <c r="M1453" s="32">
        <f>INDEX(数值规划!$AL$33:$AL$42,(特技天赋!C1453-1)*2+特技天赋!D1453)</f>
        <v>3</v>
      </c>
      <c r="N1453" s="31">
        <v>72</v>
      </c>
      <c r="Q1453" s="32">
        <f>IF(特技天赋!F1453&gt;0,INDEX(数值规划!$F$32:$F$63,(特技天赋!E1453-1)*4+特技天赋!F1453),E1453)</f>
        <v>72</v>
      </c>
    </row>
    <row r="1454" spans="1:17" ht="16.5" x14ac:dyDescent="0.2">
      <c r="A1454" s="31">
        <v>1451</v>
      </c>
      <c r="B1454" s="31">
        <v>10</v>
      </c>
      <c r="C1454" s="31">
        <v>2</v>
      </c>
      <c r="D1454" s="31">
        <v>1</v>
      </c>
      <c r="E1454" s="31">
        <v>3</v>
      </c>
      <c r="F1454" s="31">
        <v>0</v>
      </c>
      <c r="G1454" s="31" t="str">
        <f t="shared" si="44"/>
        <v>处女座技能1_1线3号天赋解锁</v>
      </c>
      <c r="H1454" s="32">
        <f>INDEX(数值规划!$AH$33:$AK$42,(特技天赋!C1454-1)*2+特技天赋!D1454,特技天赋!E1454)</f>
        <v>57</v>
      </c>
      <c r="I1454" s="32">
        <f>INDEX(数值规划!$N$32:$Y$231,(((C1454-1)*2+(D1454-1))*4+(E1454-1))*5+F1454+1,(INDEX($T$3:$AI$3,B1454)-1)*3+1)</f>
        <v>23</v>
      </c>
      <c r="J1454" s="32">
        <f>INDEX(数值规划!$N$32:$Y$231,(((C1454-1)*2+(D1454-1))*4+(E1454-1))*5+F1454+1,(INDEX($T$3:$AI$3,B1454)-1)*3+2)</f>
        <v>0</v>
      </c>
      <c r="K1454" s="32">
        <f>INDEX(数值规划!$N$32:$Y$231,(((C1454-1)*2+(D1454-1))*4+(E1454-1))*5+F1454+1,(INDEX($T$3:$AI$3,B1454)-1)*3+3)</f>
        <v>45</v>
      </c>
      <c r="L1454" s="32">
        <f t="shared" si="45"/>
        <v>5</v>
      </c>
      <c r="M1454" s="32">
        <f>INDEX(数值规划!$AL$33:$AL$42,(特技天赋!C1454-1)*2+特技天赋!D1454)</f>
        <v>3</v>
      </c>
      <c r="N1454" s="31">
        <v>3</v>
      </c>
      <c r="Q1454" s="32">
        <f>IF(特技天赋!F1454&gt;0,INDEX(数值规划!$F$32:$F$63,(特技天赋!E1454-1)*4+特技天赋!F1454),E1454)</f>
        <v>3</v>
      </c>
    </row>
    <row r="1455" spans="1:17" ht="16.5" x14ac:dyDescent="0.2">
      <c r="A1455" s="31">
        <v>1452</v>
      </c>
      <c r="B1455" s="31">
        <v>10</v>
      </c>
      <c r="C1455" s="31">
        <v>2</v>
      </c>
      <c r="D1455" s="31">
        <v>1</v>
      </c>
      <c r="E1455" s="31">
        <v>3</v>
      </c>
      <c r="F1455" s="31">
        <v>1</v>
      </c>
      <c r="G1455" s="31" t="str">
        <f t="shared" si="44"/>
        <v>处女座技能1_1线3号天赋1级</v>
      </c>
      <c r="H1455" s="32">
        <f>INDEX(数值规划!$AH$33:$AK$42,(特技天赋!C1455-1)*2+特技天赋!D1455,特技天赋!E1455)</f>
        <v>57</v>
      </c>
      <c r="I1455" s="32">
        <f>INDEX(数值规划!$N$32:$Y$231,(((C1455-1)*2+(D1455-1))*4+(E1455-1))*5+F1455+1,(INDEX($T$3:$AI$3,B1455)-1)*3+1)</f>
        <v>28</v>
      </c>
      <c r="J1455" s="32">
        <f>INDEX(数值规划!$N$32:$Y$231,(((C1455-1)*2+(D1455-1))*4+(E1455-1))*5+F1455+1,(INDEX($T$3:$AI$3,B1455)-1)*3+2)</f>
        <v>0</v>
      </c>
      <c r="K1455" s="32">
        <f>INDEX(数值规划!$N$32:$Y$231,(((C1455-1)*2+(D1455-1))*4+(E1455-1))*5+F1455+1,(INDEX($T$3:$AI$3,B1455)-1)*3+3)</f>
        <v>55</v>
      </c>
      <c r="L1455" s="32">
        <f t="shared" si="45"/>
        <v>5</v>
      </c>
      <c r="M1455" s="32">
        <f>INDEX(数值规划!$AL$33:$AL$42,(特技天赋!C1455-1)*2+特技天赋!D1455)</f>
        <v>3</v>
      </c>
      <c r="N1455" s="31">
        <v>29</v>
      </c>
      <c r="Q1455" s="32">
        <f>IF(特技天赋!F1455&gt;0,INDEX(数值规划!$F$32:$F$63,(特技天赋!E1455-1)*4+特技天赋!F1455),E1455)</f>
        <v>29</v>
      </c>
    </row>
    <row r="1456" spans="1:17" ht="16.5" x14ac:dyDescent="0.2">
      <c r="A1456" s="31">
        <v>1453</v>
      </c>
      <c r="B1456" s="31">
        <v>10</v>
      </c>
      <c r="C1456" s="31">
        <v>2</v>
      </c>
      <c r="D1456" s="31">
        <v>1</v>
      </c>
      <c r="E1456" s="31">
        <v>3</v>
      </c>
      <c r="F1456" s="31">
        <v>2</v>
      </c>
      <c r="G1456" s="31" t="str">
        <f t="shared" si="44"/>
        <v>处女座技能1_1线3号天赋2级</v>
      </c>
      <c r="H1456" s="32">
        <f>INDEX(数值规划!$AH$33:$AK$42,(特技天赋!C1456-1)*2+特技天赋!D1456,特技天赋!E1456)</f>
        <v>57</v>
      </c>
      <c r="I1456" s="32">
        <f>INDEX(数值规划!$N$32:$Y$231,(((C1456-1)*2+(D1456-1))*4+(E1456-1))*5+F1456+1,(INDEX($T$3:$AI$3,B1456)-1)*3+1)</f>
        <v>33</v>
      </c>
      <c r="J1456" s="32">
        <f>INDEX(数值规划!$N$32:$Y$231,(((C1456-1)*2+(D1456-1))*4+(E1456-1))*5+F1456+1,(INDEX($T$3:$AI$3,B1456)-1)*3+2)</f>
        <v>0</v>
      </c>
      <c r="K1456" s="32">
        <f>INDEX(数值规划!$N$32:$Y$231,(((C1456-1)*2+(D1456-1))*4+(E1456-1))*5+F1456+1,(INDEX($T$3:$AI$3,B1456)-1)*3+3)</f>
        <v>65</v>
      </c>
      <c r="L1456" s="32">
        <f t="shared" si="45"/>
        <v>5</v>
      </c>
      <c r="M1456" s="32">
        <f>INDEX(数值规划!$AL$33:$AL$42,(特技天赋!C1456-1)*2+特技天赋!D1456)</f>
        <v>3</v>
      </c>
      <c r="N1456" s="31">
        <v>43</v>
      </c>
      <c r="Q1456" s="32">
        <f>IF(特技天赋!F1456&gt;0,INDEX(数值规划!$F$32:$F$63,(特技天赋!E1456-1)*4+特技天赋!F1456),E1456)</f>
        <v>43</v>
      </c>
    </row>
    <row r="1457" spans="1:17" ht="16.5" x14ac:dyDescent="0.2">
      <c r="A1457" s="31">
        <v>1454</v>
      </c>
      <c r="B1457" s="31">
        <v>10</v>
      </c>
      <c r="C1457" s="31">
        <v>2</v>
      </c>
      <c r="D1457" s="31">
        <v>1</v>
      </c>
      <c r="E1457" s="31">
        <v>3</v>
      </c>
      <c r="F1457" s="31">
        <v>3</v>
      </c>
      <c r="G1457" s="31" t="str">
        <f t="shared" si="44"/>
        <v>处女座技能1_1线3号天赋3级</v>
      </c>
      <c r="H1457" s="32">
        <f>INDEX(数值规划!$AH$33:$AK$42,(特技天赋!C1457-1)*2+特技天赋!D1457,特技天赋!E1457)</f>
        <v>57</v>
      </c>
      <c r="I1457" s="32">
        <f>INDEX(数值规划!$N$32:$Y$231,(((C1457-1)*2+(D1457-1))*4+(E1457-1))*5+F1457+1,(INDEX($T$3:$AI$3,B1457)-1)*3+1)</f>
        <v>38</v>
      </c>
      <c r="J1457" s="32">
        <f>INDEX(数值规划!$N$32:$Y$231,(((C1457-1)*2+(D1457-1))*4+(E1457-1))*5+F1457+1,(INDEX($T$3:$AI$3,B1457)-1)*3+2)</f>
        <v>0</v>
      </c>
      <c r="K1457" s="32">
        <f>INDEX(数值规划!$N$32:$Y$231,(((C1457-1)*2+(D1457-1))*4+(E1457-1))*5+F1457+1,(INDEX($T$3:$AI$3,B1457)-1)*3+3)</f>
        <v>75</v>
      </c>
      <c r="L1457" s="32">
        <f t="shared" si="45"/>
        <v>5</v>
      </c>
      <c r="M1457" s="32">
        <f>INDEX(数值规划!$AL$33:$AL$42,(特技天赋!C1457-1)*2+特技天赋!D1457)</f>
        <v>3</v>
      </c>
      <c r="N1457" s="31">
        <v>58</v>
      </c>
      <c r="Q1457" s="32">
        <f>IF(特技天赋!F1457&gt;0,INDEX(数值规划!$F$32:$F$63,(特技天赋!E1457-1)*4+特技天赋!F1457),E1457)</f>
        <v>58</v>
      </c>
    </row>
    <row r="1458" spans="1:17" ht="16.5" x14ac:dyDescent="0.2">
      <c r="A1458" s="31">
        <v>1455</v>
      </c>
      <c r="B1458" s="31">
        <v>10</v>
      </c>
      <c r="C1458" s="31">
        <v>2</v>
      </c>
      <c r="D1458" s="31">
        <v>1</v>
      </c>
      <c r="E1458" s="31">
        <v>3</v>
      </c>
      <c r="F1458" s="31">
        <v>4</v>
      </c>
      <c r="G1458" s="31" t="str">
        <f t="shared" si="44"/>
        <v>处女座技能1_1线3号天赋4级</v>
      </c>
      <c r="H1458" s="32">
        <f>INDEX(数值规划!$AH$33:$AK$42,(特技天赋!C1458-1)*2+特技天赋!D1458,特技天赋!E1458)</f>
        <v>57</v>
      </c>
      <c r="I1458" s="32">
        <f>INDEX(数值规划!$N$32:$Y$231,(((C1458-1)*2+(D1458-1))*4+(E1458-1))*5+F1458+1,(INDEX($T$3:$AI$3,B1458)-1)*3+1)</f>
        <v>43</v>
      </c>
      <c r="J1458" s="32">
        <f>INDEX(数值规划!$N$32:$Y$231,(((C1458-1)*2+(D1458-1))*4+(E1458-1))*5+F1458+1,(INDEX($T$3:$AI$3,B1458)-1)*3+2)</f>
        <v>0</v>
      </c>
      <c r="K1458" s="32">
        <f>INDEX(数值规划!$N$32:$Y$231,(((C1458-1)*2+(D1458-1))*4+(E1458-1))*5+F1458+1,(INDEX($T$3:$AI$3,B1458)-1)*3+3)</f>
        <v>85</v>
      </c>
      <c r="L1458" s="32">
        <f t="shared" si="45"/>
        <v>5</v>
      </c>
      <c r="M1458" s="32">
        <f>INDEX(数值规划!$AL$33:$AL$42,(特技天赋!C1458-1)*2+特技天赋!D1458)</f>
        <v>3</v>
      </c>
      <c r="N1458" s="31">
        <v>87</v>
      </c>
      <c r="Q1458" s="32">
        <f>IF(特技天赋!F1458&gt;0,INDEX(数值规划!$F$32:$F$63,(特技天赋!E1458-1)*4+特技天赋!F1458),E1458)</f>
        <v>87</v>
      </c>
    </row>
    <row r="1459" spans="1:17" ht="16.5" x14ac:dyDescent="0.2">
      <c r="A1459" s="31">
        <v>1456</v>
      </c>
      <c r="B1459" s="31">
        <v>10</v>
      </c>
      <c r="C1459" s="31">
        <v>2</v>
      </c>
      <c r="D1459" s="31">
        <v>1</v>
      </c>
      <c r="E1459" s="31">
        <v>4</v>
      </c>
      <c r="F1459" s="31">
        <v>0</v>
      </c>
      <c r="G1459" s="31" t="str">
        <f t="shared" si="44"/>
        <v>处女座技能1_1线4号天赋解锁</v>
      </c>
      <c r="H1459" s="32">
        <f>INDEX(数值规划!$AH$33:$AK$42,(特技天赋!C1459-1)*2+特技天赋!D1459,特技天赋!E1459)</f>
        <v>77</v>
      </c>
      <c r="I1459" s="32">
        <f>INDEX(数值规划!$N$32:$Y$231,(((C1459-1)*2+(D1459-1))*4+(E1459-1))*5+F1459+1,(INDEX($T$3:$AI$3,B1459)-1)*3+1)</f>
        <v>30</v>
      </c>
      <c r="J1459" s="32">
        <f>INDEX(数值规划!$N$32:$Y$231,(((C1459-1)*2+(D1459-1))*4+(E1459-1))*5+F1459+1,(INDEX($T$3:$AI$3,B1459)-1)*3+2)</f>
        <v>0</v>
      </c>
      <c r="K1459" s="32">
        <f>INDEX(数值规划!$N$32:$Y$231,(((C1459-1)*2+(D1459-1))*4+(E1459-1))*5+F1459+1,(INDEX($T$3:$AI$3,B1459)-1)*3+3)</f>
        <v>60</v>
      </c>
      <c r="L1459" s="32">
        <f t="shared" si="45"/>
        <v>7</v>
      </c>
      <c r="M1459" s="32">
        <f>INDEX(数值规划!$AL$33:$AL$42,(特技天赋!C1459-1)*2+特技天赋!D1459)</f>
        <v>3</v>
      </c>
      <c r="N1459" s="31">
        <v>4</v>
      </c>
      <c r="Q1459" s="32">
        <f>IF(特技天赋!F1459&gt;0,INDEX(数值规划!$F$32:$F$63,(特技天赋!E1459-1)*4+特技天赋!F1459),E1459)</f>
        <v>4</v>
      </c>
    </row>
    <row r="1460" spans="1:17" ht="16.5" x14ac:dyDescent="0.2">
      <c r="A1460" s="31">
        <v>1457</v>
      </c>
      <c r="B1460" s="31">
        <v>10</v>
      </c>
      <c r="C1460" s="31">
        <v>2</v>
      </c>
      <c r="D1460" s="31">
        <v>1</v>
      </c>
      <c r="E1460" s="31">
        <v>4</v>
      </c>
      <c r="F1460" s="31">
        <v>1</v>
      </c>
      <c r="G1460" s="31" t="str">
        <f t="shared" si="44"/>
        <v>处女座技能1_1线4号天赋1级</v>
      </c>
      <c r="H1460" s="32">
        <f>INDEX(数值规划!$AH$33:$AK$42,(特技天赋!C1460-1)*2+特技天赋!D1460,特技天赋!E1460)</f>
        <v>77</v>
      </c>
      <c r="I1460" s="32">
        <f>INDEX(数值规划!$N$32:$Y$231,(((C1460-1)*2+(D1460-1))*4+(E1460-1))*5+F1460+1,(INDEX($T$3:$AI$3,B1460)-1)*3+1)</f>
        <v>35</v>
      </c>
      <c r="J1460" s="32">
        <f>INDEX(数值规划!$N$32:$Y$231,(((C1460-1)*2+(D1460-1))*4+(E1460-1))*5+F1460+1,(INDEX($T$3:$AI$3,B1460)-1)*3+2)</f>
        <v>0</v>
      </c>
      <c r="K1460" s="32">
        <f>INDEX(数值规划!$N$32:$Y$231,(((C1460-1)*2+(D1460-1))*4+(E1460-1))*5+F1460+1,(INDEX($T$3:$AI$3,B1460)-1)*3+3)</f>
        <v>70</v>
      </c>
      <c r="L1460" s="32">
        <f t="shared" si="45"/>
        <v>7</v>
      </c>
      <c r="M1460" s="32">
        <f>INDEX(数值规划!$AL$33:$AL$42,(特技天赋!C1460-1)*2+特技天赋!D1460)</f>
        <v>3</v>
      </c>
      <c r="N1460" s="31">
        <v>29</v>
      </c>
      <c r="Q1460" s="32">
        <f>IF(特技天赋!F1460&gt;0,INDEX(数值规划!$F$32:$F$63,(特技天赋!E1460-1)*4+特技天赋!F1460),E1460)</f>
        <v>29</v>
      </c>
    </row>
    <row r="1461" spans="1:17" ht="16.5" x14ac:dyDescent="0.2">
      <c r="A1461" s="31">
        <v>1458</v>
      </c>
      <c r="B1461" s="31">
        <v>10</v>
      </c>
      <c r="C1461" s="31">
        <v>2</v>
      </c>
      <c r="D1461" s="31">
        <v>1</v>
      </c>
      <c r="E1461" s="31">
        <v>4</v>
      </c>
      <c r="F1461" s="31">
        <v>2</v>
      </c>
      <c r="G1461" s="31" t="str">
        <f t="shared" si="44"/>
        <v>处女座技能1_1线4号天赋2级</v>
      </c>
      <c r="H1461" s="32">
        <f>INDEX(数值规划!$AH$33:$AK$42,(特技天赋!C1461-1)*2+特技天赋!D1461,特技天赋!E1461)</f>
        <v>77</v>
      </c>
      <c r="I1461" s="32">
        <f>INDEX(数值规划!$N$32:$Y$231,(((C1461-1)*2+(D1461-1))*4+(E1461-1))*5+F1461+1,(INDEX($T$3:$AI$3,B1461)-1)*3+1)</f>
        <v>40</v>
      </c>
      <c r="J1461" s="32">
        <f>INDEX(数值规划!$N$32:$Y$231,(((C1461-1)*2+(D1461-1))*4+(E1461-1))*5+F1461+1,(INDEX($T$3:$AI$3,B1461)-1)*3+2)</f>
        <v>0</v>
      </c>
      <c r="K1461" s="32">
        <f>INDEX(数值规划!$N$32:$Y$231,(((C1461-1)*2+(D1461-1))*4+(E1461-1))*5+F1461+1,(INDEX($T$3:$AI$3,B1461)-1)*3+3)</f>
        <v>80</v>
      </c>
      <c r="L1461" s="32">
        <f t="shared" si="45"/>
        <v>7</v>
      </c>
      <c r="M1461" s="32">
        <f>INDEX(数值规划!$AL$33:$AL$42,(特技天赋!C1461-1)*2+特技天赋!D1461)</f>
        <v>3</v>
      </c>
      <c r="N1461" s="31">
        <v>43</v>
      </c>
      <c r="Q1461" s="32">
        <f>IF(特技天赋!F1461&gt;0,INDEX(数值规划!$F$32:$F$63,(特技天赋!E1461-1)*4+特技天赋!F1461),E1461)</f>
        <v>43</v>
      </c>
    </row>
    <row r="1462" spans="1:17" ht="16.5" x14ac:dyDescent="0.2">
      <c r="A1462" s="31">
        <v>1459</v>
      </c>
      <c r="B1462" s="31">
        <v>10</v>
      </c>
      <c r="C1462" s="31">
        <v>2</v>
      </c>
      <c r="D1462" s="31">
        <v>1</v>
      </c>
      <c r="E1462" s="31">
        <v>4</v>
      </c>
      <c r="F1462" s="31">
        <v>3</v>
      </c>
      <c r="G1462" s="31" t="str">
        <f t="shared" si="44"/>
        <v>处女座技能1_1线4号天赋3级</v>
      </c>
      <c r="H1462" s="32">
        <f>INDEX(数值规划!$AH$33:$AK$42,(特技天赋!C1462-1)*2+特技天赋!D1462,特技天赋!E1462)</f>
        <v>77</v>
      </c>
      <c r="I1462" s="32">
        <f>INDEX(数值规划!$N$32:$Y$231,(((C1462-1)*2+(D1462-1))*4+(E1462-1))*5+F1462+1,(INDEX($T$3:$AI$3,B1462)-1)*3+1)</f>
        <v>45</v>
      </c>
      <c r="J1462" s="32">
        <f>INDEX(数值规划!$N$32:$Y$231,(((C1462-1)*2+(D1462-1))*4+(E1462-1))*5+F1462+1,(INDEX($T$3:$AI$3,B1462)-1)*3+2)</f>
        <v>0</v>
      </c>
      <c r="K1462" s="32">
        <f>INDEX(数值规划!$N$32:$Y$231,(((C1462-1)*2+(D1462-1))*4+(E1462-1))*5+F1462+1,(INDEX($T$3:$AI$3,B1462)-1)*3+3)</f>
        <v>90</v>
      </c>
      <c r="L1462" s="32">
        <f t="shared" si="45"/>
        <v>7</v>
      </c>
      <c r="M1462" s="32">
        <f>INDEX(数值规划!$AL$33:$AL$42,(特技天赋!C1462-1)*2+特技天赋!D1462)</f>
        <v>3</v>
      </c>
      <c r="N1462" s="31">
        <v>58</v>
      </c>
      <c r="Q1462" s="32">
        <f>IF(特技天赋!F1462&gt;0,INDEX(数值规划!$F$32:$F$63,(特技天赋!E1462-1)*4+特技天赋!F1462),E1462)</f>
        <v>58</v>
      </c>
    </row>
    <row r="1463" spans="1:17" ht="16.5" x14ac:dyDescent="0.2">
      <c r="A1463" s="31">
        <v>1460</v>
      </c>
      <c r="B1463" s="31">
        <v>10</v>
      </c>
      <c r="C1463" s="31">
        <v>2</v>
      </c>
      <c r="D1463" s="31">
        <v>1</v>
      </c>
      <c r="E1463" s="31">
        <v>4</v>
      </c>
      <c r="F1463" s="31">
        <v>4</v>
      </c>
      <c r="G1463" s="31" t="str">
        <f t="shared" si="44"/>
        <v>处女座技能1_1线4号天赋4级</v>
      </c>
      <c r="H1463" s="32">
        <f>INDEX(数值规划!$AH$33:$AK$42,(特技天赋!C1463-1)*2+特技天赋!D1463,特技天赋!E1463)</f>
        <v>77</v>
      </c>
      <c r="I1463" s="32">
        <f>INDEX(数值规划!$N$32:$Y$231,(((C1463-1)*2+(D1463-1))*4+(E1463-1))*5+F1463+1,(INDEX($T$3:$AI$3,B1463)-1)*3+1)</f>
        <v>50</v>
      </c>
      <c r="J1463" s="32">
        <f>INDEX(数值规划!$N$32:$Y$231,(((C1463-1)*2+(D1463-1))*4+(E1463-1))*5+F1463+1,(INDEX($T$3:$AI$3,B1463)-1)*3+2)</f>
        <v>0</v>
      </c>
      <c r="K1463" s="32">
        <f>INDEX(数值规划!$N$32:$Y$231,(((C1463-1)*2+(D1463-1))*4+(E1463-1))*5+F1463+1,(INDEX($T$3:$AI$3,B1463)-1)*3+3)</f>
        <v>100</v>
      </c>
      <c r="L1463" s="32">
        <f t="shared" si="45"/>
        <v>7</v>
      </c>
      <c r="M1463" s="32">
        <f>INDEX(数值规划!$AL$33:$AL$42,(特技天赋!C1463-1)*2+特技天赋!D1463)</f>
        <v>3</v>
      </c>
      <c r="N1463" s="31">
        <v>87</v>
      </c>
      <c r="Q1463" s="32">
        <f>IF(特技天赋!F1463&gt;0,INDEX(数值规划!$F$32:$F$63,(特技天赋!E1463-1)*4+特技天赋!F1463),E1463)</f>
        <v>87</v>
      </c>
    </row>
    <row r="1464" spans="1:17" ht="16.5" x14ac:dyDescent="0.2">
      <c r="A1464" s="31">
        <v>1461</v>
      </c>
      <c r="B1464" s="31">
        <v>10</v>
      </c>
      <c r="C1464" s="31">
        <v>2</v>
      </c>
      <c r="D1464" s="31">
        <v>2</v>
      </c>
      <c r="E1464" s="31">
        <v>1</v>
      </c>
      <c r="F1464" s="31">
        <v>0</v>
      </c>
      <c r="G1464" s="31" t="str">
        <f t="shared" si="44"/>
        <v>处女座技能1_2线1号天赋解锁</v>
      </c>
      <c r="H1464" s="32">
        <f>INDEX(数值规划!$AH$33:$AK$42,(特技天赋!C1464-1)*2+特技天赋!D1464,特技天赋!E1464)</f>
        <v>27</v>
      </c>
      <c r="I1464" s="32">
        <f>INDEX(数值规划!$N$32:$Y$231,(((C1464-1)*2+(D1464-1))*4+(E1464-1))*5+F1464+1,(INDEX($T$3:$AI$3,B1464)-1)*3+1)</f>
        <v>0</v>
      </c>
      <c r="J1464" s="32">
        <f>INDEX(数值规划!$N$32:$Y$231,(((C1464-1)*2+(D1464-1))*4+(E1464-1))*5+F1464+1,(INDEX($T$3:$AI$3,B1464)-1)*3+2)</f>
        <v>10</v>
      </c>
      <c r="K1464" s="32">
        <f>INDEX(数值规划!$N$32:$Y$231,(((C1464-1)*2+(D1464-1))*4+(E1464-1))*5+F1464+1,(INDEX($T$3:$AI$3,B1464)-1)*3+3)</f>
        <v>20</v>
      </c>
      <c r="L1464" s="32">
        <f t="shared" si="45"/>
        <v>2</v>
      </c>
      <c r="M1464" s="32">
        <f>INDEX(数值规划!$AL$33:$AL$42,(特技天赋!C1464-1)*2+特技天赋!D1464)</f>
        <v>4</v>
      </c>
      <c r="N1464" s="31">
        <v>1</v>
      </c>
      <c r="Q1464" s="32">
        <f>IF(特技天赋!F1464&gt;0,INDEX(数值规划!$F$32:$F$63,(特技天赋!E1464-1)*4+特技天赋!F1464),E1464)</f>
        <v>1</v>
      </c>
    </row>
    <row r="1465" spans="1:17" ht="16.5" x14ac:dyDescent="0.2">
      <c r="A1465" s="31">
        <v>1462</v>
      </c>
      <c r="B1465" s="31">
        <v>10</v>
      </c>
      <c r="C1465" s="31">
        <v>2</v>
      </c>
      <c r="D1465" s="31">
        <v>2</v>
      </c>
      <c r="E1465" s="31">
        <v>1</v>
      </c>
      <c r="F1465" s="31">
        <v>1</v>
      </c>
      <c r="G1465" s="31" t="str">
        <f t="shared" si="44"/>
        <v>处女座技能1_2线1号天赋1级</v>
      </c>
      <c r="H1465" s="32">
        <f>INDEX(数值规划!$AH$33:$AK$42,(特技天赋!C1465-1)*2+特技天赋!D1465,特技天赋!E1465)</f>
        <v>27</v>
      </c>
      <c r="I1465" s="32">
        <f>INDEX(数值规划!$N$32:$Y$231,(((C1465-1)*2+(D1465-1))*4+(E1465-1))*5+F1465+1,(INDEX($T$3:$AI$3,B1465)-1)*3+1)</f>
        <v>0</v>
      </c>
      <c r="J1465" s="32">
        <f>INDEX(数值规划!$N$32:$Y$231,(((C1465-1)*2+(D1465-1))*4+(E1465-1))*5+F1465+1,(INDEX($T$3:$AI$3,B1465)-1)*3+2)</f>
        <v>15</v>
      </c>
      <c r="K1465" s="32">
        <f>INDEX(数值规划!$N$32:$Y$231,(((C1465-1)*2+(D1465-1))*4+(E1465-1))*5+F1465+1,(INDEX($T$3:$AI$3,B1465)-1)*3+3)</f>
        <v>30</v>
      </c>
      <c r="L1465" s="32">
        <f t="shared" si="45"/>
        <v>2</v>
      </c>
      <c r="M1465" s="32">
        <f>INDEX(数值规划!$AL$33:$AL$42,(特技天赋!C1465-1)*2+特技天赋!D1465)</f>
        <v>4</v>
      </c>
      <c r="N1465" s="31">
        <v>19</v>
      </c>
      <c r="Q1465" s="32">
        <f>IF(特技天赋!F1465&gt;0,INDEX(数值规划!$F$32:$F$63,(特技天赋!E1465-1)*4+特技天赋!F1465),E1465)</f>
        <v>19</v>
      </c>
    </row>
    <row r="1466" spans="1:17" ht="16.5" x14ac:dyDescent="0.2">
      <c r="A1466" s="31">
        <v>1463</v>
      </c>
      <c r="B1466" s="31">
        <v>10</v>
      </c>
      <c r="C1466" s="31">
        <v>2</v>
      </c>
      <c r="D1466" s="31">
        <v>2</v>
      </c>
      <c r="E1466" s="31">
        <v>1</v>
      </c>
      <c r="F1466" s="31">
        <v>2</v>
      </c>
      <c r="G1466" s="31" t="str">
        <f t="shared" si="44"/>
        <v>处女座技能1_2线1号天赋2级</v>
      </c>
      <c r="H1466" s="32">
        <f>INDEX(数值规划!$AH$33:$AK$42,(特技天赋!C1466-1)*2+特技天赋!D1466,特技天赋!E1466)</f>
        <v>27</v>
      </c>
      <c r="I1466" s="32">
        <f>INDEX(数值规划!$N$32:$Y$231,(((C1466-1)*2+(D1466-1))*4+(E1466-1))*5+F1466+1,(INDEX($T$3:$AI$3,B1466)-1)*3+1)</f>
        <v>0</v>
      </c>
      <c r="J1466" s="32">
        <f>INDEX(数值规划!$N$32:$Y$231,(((C1466-1)*2+(D1466-1))*4+(E1466-1))*5+F1466+1,(INDEX($T$3:$AI$3,B1466)-1)*3+2)</f>
        <v>20</v>
      </c>
      <c r="K1466" s="32">
        <f>INDEX(数值规划!$N$32:$Y$231,(((C1466-1)*2+(D1466-1))*4+(E1466-1))*5+F1466+1,(INDEX($T$3:$AI$3,B1466)-1)*3+3)</f>
        <v>40</v>
      </c>
      <c r="L1466" s="32">
        <f t="shared" si="45"/>
        <v>2</v>
      </c>
      <c r="M1466" s="32">
        <f>INDEX(数值规划!$AL$33:$AL$42,(特技天赋!C1466-1)*2+特技天赋!D1466)</f>
        <v>4</v>
      </c>
      <c r="N1466" s="31">
        <v>29</v>
      </c>
      <c r="Q1466" s="32">
        <f>IF(特技天赋!F1466&gt;0,INDEX(数值规划!$F$32:$F$63,(特技天赋!E1466-1)*4+特技天赋!F1466),E1466)</f>
        <v>29</v>
      </c>
    </row>
    <row r="1467" spans="1:17" ht="16.5" x14ac:dyDescent="0.2">
      <c r="A1467" s="31">
        <v>1464</v>
      </c>
      <c r="B1467" s="31">
        <v>10</v>
      </c>
      <c r="C1467" s="31">
        <v>2</v>
      </c>
      <c r="D1467" s="31">
        <v>2</v>
      </c>
      <c r="E1467" s="31">
        <v>1</v>
      </c>
      <c r="F1467" s="31">
        <v>3</v>
      </c>
      <c r="G1467" s="31" t="str">
        <f t="shared" si="44"/>
        <v>处女座技能1_2线1号天赋3级</v>
      </c>
      <c r="H1467" s="32">
        <f>INDEX(数值规划!$AH$33:$AK$42,(特技天赋!C1467-1)*2+特技天赋!D1467,特技天赋!E1467)</f>
        <v>27</v>
      </c>
      <c r="I1467" s="32">
        <f>INDEX(数值规划!$N$32:$Y$231,(((C1467-1)*2+(D1467-1))*4+(E1467-1))*5+F1467+1,(INDEX($T$3:$AI$3,B1467)-1)*3+1)</f>
        <v>0</v>
      </c>
      <c r="J1467" s="32">
        <f>INDEX(数值规划!$N$32:$Y$231,(((C1467-1)*2+(D1467-1))*4+(E1467-1))*5+F1467+1,(INDEX($T$3:$AI$3,B1467)-1)*3+2)</f>
        <v>25</v>
      </c>
      <c r="K1467" s="32">
        <f>INDEX(数值规划!$N$32:$Y$231,(((C1467-1)*2+(D1467-1))*4+(E1467-1))*5+F1467+1,(INDEX($T$3:$AI$3,B1467)-1)*3+3)</f>
        <v>50</v>
      </c>
      <c r="L1467" s="32">
        <f t="shared" si="45"/>
        <v>2</v>
      </c>
      <c r="M1467" s="32">
        <f>INDEX(数值规划!$AL$33:$AL$42,(特技天赋!C1467-1)*2+特技天赋!D1467)</f>
        <v>4</v>
      </c>
      <c r="N1467" s="31">
        <v>38</v>
      </c>
      <c r="Q1467" s="32">
        <f>IF(特技天赋!F1467&gt;0,INDEX(数值规划!$F$32:$F$63,(特技天赋!E1467-1)*4+特技天赋!F1467),E1467)</f>
        <v>38</v>
      </c>
    </row>
    <row r="1468" spans="1:17" ht="16.5" x14ac:dyDescent="0.2">
      <c r="A1468" s="31">
        <v>1465</v>
      </c>
      <c r="B1468" s="31">
        <v>10</v>
      </c>
      <c r="C1468" s="31">
        <v>2</v>
      </c>
      <c r="D1468" s="31">
        <v>2</v>
      </c>
      <c r="E1468" s="31">
        <v>1</v>
      </c>
      <c r="F1468" s="31">
        <v>4</v>
      </c>
      <c r="G1468" s="31" t="str">
        <f t="shared" si="44"/>
        <v>处女座技能1_2线1号天赋4级</v>
      </c>
      <c r="H1468" s="32">
        <f>INDEX(数值规划!$AH$33:$AK$42,(特技天赋!C1468-1)*2+特技天赋!D1468,特技天赋!E1468)</f>
        <v>27</v>
      </c>
      <c r="I1468" s="32">
        <f>INDEX(数值规划!$N$32:$Y$231,(((C1468-1)*2+(D1468-1))*4+(E1468-1))*5+F1468+1,(INDEX($T$3:$AI$3,B1468)-1)*3+1)</f>
        <v>0</v>
      </c>
      <c r="J1468" s="32">
        <f>INDEX(数值规划!$N$32:$Y$231,(((C1468-1)*2+(D1468-1))*4+(E1468-1))*5+F1468+1,(INDEX($T$3:$AI$3,B1468)-1)*3+2)</f>
        <v>30</v>
      </c>
      <c r="K1468" s="32">
        <f>INDEX(数值规划!$N$32:$Y$231,(((C1468-1)*2+(D1468-1))*4+(E1468-1))*5+F1468+1,(INDEX($T$3:$AI$3,B1468)-1)*3+3)</f>
        <v>60</v>
      </c>
      <c r="L1468" s="32">
        <f t="shared" si="45"/>
        <v>2</v>
      </c>
      <c r="M1468" s="32">
        <f>INDEX(数值规划!$AL$33:$AL$42,(特技天赋!C1468-1)*2+特技天赋!D1468)</f>
        <v>4</v>
      </c>
      <c r="N1468" s="31">
        <v>58</v>
      </c>
      <c r="Q1468" s="32">
        <f>IF(特技天赋!F1468&gt;0,INDEX(数值规划!$F$32:$F$63,(特技天赋!E1468-1)*4+特技天赋!F1468),E1468)</f>
        <v>58</v>
      </c>
    </row>
    <row r="1469" spans="1:17" ht="16.5" x14ac:dyDescent="0.2">
      <c r="A1469" s="31">
        <v>1466</v>
      </c>
      <c r="B1469" s="31">
        <v>10</v>
      </c>
      <c r="C1469" s="31">
        <v>2</v>
      </c>
      <c r="D1469" s="31">
        <v>2</v>
      </c>
      <c r="E1469" s="31">
        <v>2</v>
      </c>
      <c r="F1469" s="31">
        <v>0</v>
      </c>
      <c r="G1469" s="31" t="str">
        <f t="shared" si="44"/>
        <v>处女座技能1_2线2号天赋解锁</v>
      </c>
      <c r="H1469" s="32">
        <f>INDEX(数值规划!$AH$33:$AK$42,(特技天赋!C1469-1)*2+特技天赋!D1469,特技天赋!E1469)</f>
        <v>47</v>
      </c>
      <c r="I1469" s="32">
        <f>INDEX(数值规划!$N$32:$Y$231,(((C1469-1)*2+(D1469-1))*4+(E1469-1))*5+F1469+1,(INDEX($T$3:$AI$3,B1469)-1)*3+1)</f>
        <v>0</v>
      </c>
      <c r="J1469" s="32">
        <f>INDEX(数值规划!$N$32:$Y$231,(((C1469-1)*2+(D1469-1))*4+(E1469-1))*5+F1469+1,(INDEX($T$3:$AI$3,B1469)-1)*3+2)</f>
        <v>15</v>
      </c>
      <c r="K1469" s="32">
        <f>INDEX(数值规划!$N$32:$Y$231,(((C1469-1)*2+(D1469-1))*4+(E1469-1))*5+F1469+1,(INDEX($T$3:$AI$3,B1469)-1)*3+3)</f>
        <v>30</v>
      </c>
      <c r="L1469" s="32">
        <f t="shared" si="45"/>
        <v>4</v>
      </c>
      <c r="M1469" s="32">
        <f>INDEX(数值规划!$AL$33:$AL$42,(特技天赋!C1469-1)*2+特技天赋!D1469)</f>
        <v>4</v>
      </c>
      <c r="N1469" s="31">
        <v>2</v>
      </c>
      <c r="Q1469" s="32">
        <f>IF(特技天赋!F1469&gt;0,INDEX(数值规划!$F$32:$F$63,(特技天赋!E1469-1)*4+特技天赋!F1469),E1469)</f>
        <v>2</v>
      </c>
    </row>
    <row r="1470" spans="1:17" ht="16.5" x14ac:dyDescent="0.2">
      <c r="A1470" s="31">
        <v>1467</v>
      </c>
      <c r="B1470" s="31">
        <v>10</v>
      </c>
      <c r="C1470" s="31">
        <v>2</v>
      </c>
      <c r="D1470" s="31">
        <v>2</v>
      </c>
      <c r="E1470" s="31">
        <v>2</v>
      </c>
      <c r="F1470" s="31">
        <v>1</v>
      </c>
      <c r="G1470" s="31" t="str">
        <f t="shared" si="44"/>
        <v>处女座技能1_2线2号天赋1级</v>
      </c>
      <c r="H1470" s="32">
        <f>INDEX(数值规划!$AH$33:$AK$42,(特技天赋!C1470-1)*2+特技天赋!D1470,特技天赋!E1470)</f>
        <v>47</v>
      </c>
      <c r="I1470" s="32">
        <f>INDEX(数值规划!$N$32:$Y$231,(((C1470-1)*2+(D1470-1))*4+(E1470-1))*5+F1470+1,(INDEX($T$3:$AI$3,B1470)-1)*3+1)</f>
        <v>0</v>
      </c>
      <c r="J1470" s="32">
        <f>INDEX(数值规划!$N$32:$Y$231,(((C1470-1)*2+(D1470-1))*4+(E1470-1))*5+F1470+1,(INDEX($T$3:$AI$3,B1470)-1)*3+2)</f>
        <v>20</v>
      </c>
      <c r="K1470" s="32">
        <f>INDEX(数值规划!$N$32:$Y$231,(((C1470-1)*2+(D1470-1))*4+(E1470-1))*5+F1470+1,(INDEX($T$3:$AI$3,B1470)-1)*3+3)</f>
        <v>40</v>
      </c>
      <c r="L1470" s="32">
        <f t="shared" si="45"/>
        <v>4</v>
      </c>
      <c r="M1470" s="32">
        <f>INDEX(数值规划!$AL$33:$AL$42,(特技天赋!C1470-1)*2+特技天赋!D1470)</f>
        <v>4</v>
      </c>
      <c r="N1470" s="31">
        <v>24</v>
      </c>
      <c r="Q1470" s="32">
        <f>IF(特技天赋!F1470&gt;0,INDEX(数值规划!$F$32:$F$63,(特技天赋!E1470-1)*4+特技天赋!F1470),E1470)</f>
        <v>24</v>
      </c>
    </row>
    <row r="1471" spans="1:17" ht="16.5" x14ac:dyDescent="0.2">
      <c r="A1471" s="31">
        <v>1468</v>
      </c>
      <c r="B1471" s="31">
        <v>10</v>
      </c>
      <c r="C1471" s="31">
        <v>2</v>
      </c>
      <c r="D1471" s="31">
        <v>2</v>
      </c>
      <c r="E1471" s="31">
        <v>2</v>
      </c>
      <c r="F1471" s="31">
        <v>2</v>
      </c>
      <c r="G1471" s="31" t="str">
        <f t="shared" si="44"/>
        <v>处女座技能1_2线2号天赋2级</v>
      </c>
      <c r="H1471" s="32">
        <f>INDEX(数值规划!$AH$33:$AK$42,(特技天赋!C1471-1)*2+特技天赋!D1471,特技天赋!E1471)</f>
        <v>47</v>
      </c>
      <c r="I1471" s="32">
        <f>INDEX(数值规划!$N$32:$Y$231,(((C1471-1)*2+(D1471-1))*4+(E1471-1))*5+F1471+1,(INDEX($T$3:$AI$3,B1471)-1)*3+1)</f>
        <v>0</v>
      </c>
      <c r="J1471" s="32">
        <f>INDEX(数值规划!$N$32:$Y$231,(((C1471-1)*2+(D1471-1))*4+(E1471-1))*5+F1471+1,(INDEX($T$3:$AI$3,B1471)-1)*3+2)</f>
        <v>25</v>
      </c>
      <c r="K1471" s="32">
        <f>INDEX(数值规划!$N$32:$Y$231,(((C1471-1)*2+(D1471-1))*4+(E1471-1))*5+F1471+1,(INDEX($T$3:$AI$3,B1471)-1)*3+3)</f>
        <v>50</v>
      </c>
      <c r="L1471" s="32">
        <f t="shared" si="45"/>
        <v>4</v>
      </c>
      <c r="M1471" s="32">
        <f>INDEX(数值规划!$AL$33:$AL$42,(特技天赋!C1471-1)*2+特技天赋!D1471)</f>
        <v>4</v>
      </c>
      <c r="N1471" s="31">
        <v>36</v>
      </c>
      <c r="Q1471" s="32">
        <f>IF(特技天赋!F1471&gt;0,INDEX(数值规划!$F$32:$F$63,(特技天赋!E1471-1)*4+特技天赋!F1471),E1471)</f>
        <v>36</v>
      </c>
    </row>
    <row r="1472" spans="1:17" ht="16.5" x14ac:dyDescent="0.2">
      <c r="A1472" s="31">
        <v>1469</v>
      </c>
      <c r="B1472" s="31">
        <v>10</v>
      </c>
      <c r="C1472" s="31">
        <v>2</v>
      </c>
      <c r="D1472" s="31">
        <v>2</v>
      </c>
      <c r="E1472" s="31">
        <v>2</v>
      </c>
      <c r="F1472" s="31">
        <v>3</v>
      </c>
      <c r="G1472" s="31" t="str">
        <f t="shared" si="44"/>
        <v>处女座技能1_2线2号天赋3级</v>
      </c>
      <c r="H1472" s="32">
        <f>INDEX(数值规划!$AH$33:$AK$42,(特技天赋!C1472-1)*2+特技天赋!D1472,特技天赋!E1472)</f>
        <v>47</v>
      </c>
      <c r="I1472" s="32">
        <f>INDEX(数值规划!$N$32:$Y$231,(((C1472-1)*2+(D1472-1))*4+(E1472-1))*5+F1472+1,(INDEX($T$3:$AI$3,B1472)-1)*3+1)</f>
        <v>0</v>
      </c>
      <c r="J1472" s="32">
        <f>INDEX(数值规划!$N$32:$Y$231,(((C1472-1)*2+(D1472-1))*4+(E1472-1))*5+F1472+1,(INDEX($T$3:$AI$3,B1472)-1)*3+2)</f>
        <v>30</v>
      </c>
      <c r="K1472" s="32">
        <f>INDEX(数值规划!$N$32:$Y$231,(((C1472-1)*2+(D1472-1))*4+(E1472-1))*5+F1472+1,(INDEX($T$3:$AI$3,B1472)-1)*3+3)</f>
        <v>60</v>
      </c>
      <c r="L1472" s="32">
        <f t="shared" si="45"/>
        <v>4</v>
      </c>
      <c r="M1472" s="32">
        <f>INDEX(数值规划!$AL$33:$AL$42,(特技天赋!C1472-1)*2+特技天赋!D1472)</f>
        <v>4</v>
      </c>
      <c r="N1472" s="31">
        <v>48</v>
      </c>
      <c r="Q1472" s="32">
        <f>IF(特技天赋!F1472&gt;0,INDEX(数值规划!$F$32:$F$63,(特技天赋!E1472-1)*4+特技天赋!F1472),E1472)</f>
        <v>48</v>
      </c>
    </row>
    <row r="1473" spans="1:17" ht="16.5" x14ac:dyDescent="0.2">
      <c r="A1473" s="31">
        <v>1470</v>
      </c>
      <c r="B1473" s="31">
        <v>10</v>
      </c>
      <c r="C1473" s="31">
        <v>2</v>
      </c>
      <c r="D1473" s="31">
        <v>2</v>
      </c>
      <c r="E1473" s="31">
        <v>2</v>
      </c>
      <c r="F1473" s="31">
        <v>4</v>
      </c>
      <c r="G1473" s="31" t="str">
        <f t="shared" si="44"/>
        <v>处女座技能1_2线2号天赋4级</v>
      </c>
      <c r="H1473" s="32">
        <f>INDEX(数值规划!$AH$33:$AK$42,(特技天赋!C1473-1)*2+特技天赋!D1473,特技天赋!E1473)</f>
        <v>47</v>
      </c>
      <c r="I1473" s="32">
        <f>INDEX(数值规划!$N$32:$Y$231,(((C1473-1)*2+(D1473-1))*4+(E1473-1))*5+F1473+1,(INDEX($T$3:$AI$3,B1473)-1)*3+1)</f>
        <v>0</v>
      </c>
      <c r="J1473" s="32">
        <f>INDEX(数值规划!$N$32:$Y$231,(((C1473-1)*2+(D1473-1))*4+(E1473-1))*5+F1473+1,(INDEX($T$3:$AI$3,B1473)-1)*3+2)</f>
        <v>35</v>
      </c>
      <c r="K1473" s="32">
        <f>INDEX(数值规划!$N$32:$Y$231,(((C1473-1)*2+(D1473-1))*4+(E1473-1))*5+F1473+1,(INDEX($T$3:$AI$3,B1473)-1)*3+3)</f>
        <v>70</v>
      </c>
      <c r="L1473" s="32">
        <f t="shared" si="45"/>
        <v>4</v>
      </c>
      <c r="M1473" s="32">
        <f>INDEX(数值规划!$AL$33:$AL$42,(特技天赋!C1473-1)*2+特技天赋!D1473)</f>
        <v>4</v>
      </c>
      <c r="N1473" s="31">
        <v>72</v>
      </c>
      <c r="Q1473" s="32">
        <f>IF(特技天赋!F1473&gt;0,INDEX(数值规划!$F$32:$F$63,(特技天赋!E1473-1)*4+特技天赋!F1473),E1473)</f>
        <v>72</v>
      </c>
    </row>
    <row r="1474" spans="1:17" ht="16.5" x14ac:dyDescent="0.2">
      <c r="A1474" s="31">
        <v>1471</v>
      </c>
      <c r="B1474" s="31">
        <v>10</v>
      </c>
      <c r="C1474" s="31">
        <v>2</v>
      </c>
      <c r="D1474" s="31">
        <v>2</v>
      </c>
      <c r="E1474" s="31">
        <v>3</v>
      </c>
      <c r="F1474" s="31">
        <v>0</v>
      </c>
      <c r="G1474" s="31" t="str">
        <f t="shared" si="44"/>
        <v>处女座技能1_2线3号天赋解锁</v>
      </c>
      <c r="H1474" s="32">
        <f>INDEX(数值规划!$AH$33:$AK$42,(特技天赋!C1474-1)*2+特技天赋!D1474,特技天赋!E1474)</f>
        <v>67</v>
      </c>
      <c r="I1474" s="32">
        <f>INDEX(数值规划!$N$32:$Y$231,(((C1474-1)*2+(D1474-1))*4+(E1474-1))*5+F1474+1,(INDEX($T$3:$AI$3,B1474)-1)*3+1)</f>
        <v>0</v>
      </c>
      <c r="J1474" s="32">
        <f>INDEX(数值规划!$N$32:$Y$231,(((C1474-1)*2+(D1474-1))*4+(E1474-1))*5+F1474+1,(INDEX($T$3:$AI$3,B1474)-1)*3+2)</f>
        <v>23</v>
      </c>
      <c r="K1474" s="32">
        <f>INDEX(数值规划!$N$32:$Y$231,(((C1474-1)*2+(D1474-1))*4+(E1474-1))*5+F1474+1,(INDEX($T$3:$AI$3,B1474)-1)*3+3)</f>
        <v>45</v>
      </c>
      <c r="L1474" s="32">
        <f t="shared" si="45"/>
        <v>6</v>
      </c>
      <c r="M1474" s="32">
        <f>INDEX(数值规划!$AL$33:$AL$42,(特技天赋!C1474-1)*2+特技天赋!D1474)</f>
        <v>4</v>
      </c>
      <c r="N1474" s="31">
        <v>3</v>
      </c>
      <c r="Q1474" s="32">
        <f>IF(特技天赋!F1474&gt;0,INDEX(数值规划!$F$32:$F$63,(特技天赋!E1474-1)*4+特技天赋!F1474),E1474)</f>
        <v>3</v>
      </c>
    </row>
    <row r="1475" spans="1:17" ht="16.5" x14ac:dyDescent="0.2">
      <c r="A1475" s="31">
        <v>1472</v>
      </c>
      <c r="B1475" s="31">
        <v>10</v>
      </c>
      <c r="C1475" s="31">
        <v>2</v>
      </c>
      <c r="D1475" s="31">
        <v>2</v>
      </c>
      <c r="E1475" s="31">
        <v>3</v>
      </c>
      <c r="F1475" s="31">
        <v>1</v>
      </c>
      <c r="G1475" s="31" t="str">
        <f t="shared" si="44"/>
        <v>处女座技能1_2线3号天赋1级</v>
      </c>
      <c r="H1475" s="32">
        <f>INDEX(数值规划!$AH$33:$AK$42,(特技天赋!C1475-1)*2+特技天赋!D1475,特技天赋!E1475)</f>
        <v>67</v>
      </c>
      <c r="I1475" s="32">
        <f>INDEX(数值规划!$N$32:$Y$231,(((C1475-1)*2+(D1475-1))*4+(E1475-1))*5+F1475+1,(INDEX($T$3:$AI$3,B1475)-1)*3+1)</f>
        <v>0</v>
      </c>
      <c r="J1475" s="32">
        <f>INDEX(数值规划!$N$32:$Y$231,(((C1475-1)*2+(D1475-1))*4+(E1475-1))*5+F1475+1,(INDEX($T$3:$AI$3,B1475)-1)*3+2)</f>
        <v>28</v>
      </c>
      <c r="K1475" s="32">
        <f>INDEX(数值规划!$N$32:$Y$231,(((C1475-1)*2+(D1475-1))*4+(E1475-1))*5+F1475+1,(INDEX($T$3:$AI$3,B1475)-1)*3+3)</f>
        <v>55</v>
      </c>
      <c r="L1475" s="32">
        <f t="shared" si="45"/>
        <v>6</v>
      </c>
      <c r="M1475" s="32">
        <f>INDEX(数值规划!$AL$33:$AL$42,(特技天赋!C1475-1)*2+特技天赋!D1475)</f>
        <v>4</v>
      </c>
      <c r="N1475" s="31">
        <v>29</v>
      </c>
      <c r="Q1475" s="32">
        <f>IF(特技天赋!F1475&gt;0,INDEX(数值规划!$F$32:$F$63,(特技天赋!E1475-1)*4+特技天赋!F1475),E1475)</f>
        <v>29</v>
      </c>
    </row>
    <row r="1476" spans="1:17" ht="16.5" x14ac:dyDescent="0.2">
      <c r="A1476" s="31">
        <v>1473</v>
      </c>
      <c r="B1476" s="31">
        <v>10</v>
      </c>
      <c r="C1476" s="31">
        <v>2</v>
      </c>
      <c r="D1476" s="31">
        <v>2</v>
      </c>
      <c r="E1476" s="31">
        <v>3</v>
      </c>
      <c r="F1476" s="31">
        <v>2</v>
      </c>
      <c r="G1476" s="31" t="str">
        <f t="shared" si="44"/>
        <v>处女座技能1_2线3号天赋2级</v>
      </c>
      <c r="H1476" s="32">
        <f>INDEX(数值规划!$AH$33:$AK$42,(特技天赋!C1476-1)*2+特技天赋!D1476,特技天赋!E1476)</f>
        <v>67</v>
      </c>
      <c r="I1476" s="32">
        <f>INDEX(数值规划!$N$32:$Y$231,(((C1476-1)*2+(D1476-1))*4+(E1476-1))*5+F1476+1,(INDEX($T$3:$AI$3,B1476)-1)*3+1)</f>
        <v>0</v>
      </c>
      <c r="J1476" s="32">
        <f>INDEX(数值规划!$N$32:$Y$231,(((C1476-1)*2+(D1476-1))*4+(E1476-1))*5+F1476+1,(INDEX($T$3:$AI$3,B1476)-1)*3+2)</f>
        <v>33</v>
      </c>
      <c r="K1476" s="32">
        <f>INDEX(数值规划!$N$32:$Y$231,(((C1476-1)*2+(D1476-1))*4+(E1476-1))*5+F1476+1,(INDEX($T$3:$AI$3,B1476)-1)*3+3)</f>
        <v>65</v>
      </c>
      <c r="L1476" s="32">
        <f t="shared" si="45"/>
        <v>6</v>
      </c>
      <c r="M1476" s="32">
        <f>INDEX(数值规划!$AL$33:$AL$42,(特技天赋!C1476-1)*2+特技天赋!D1476)</f>
        <v>4</v>
      </c>
      <c r="N1476" s="31">
        <v>43</v>
      </c>
      <c r="Q1476" s="32">
        <f>IF(特技天赋!F1476&gt;0,INDEX(数值规划!$F$32:$F$63,(特技天赋!E1476-1)*4+特技天赋!F1476),E1476)</f>
        <v>43</v>
      </c>
    </row>
    <row r="1477" spans="1:17" ht="16.5" x14ac:dyDescent="0.2">
      <c r="A1477" s="31">
        <v>1474</v>
      </c>
      <c r="B1477" s="31">
        <v>10</v>
      </c>
      <c r="C1477" s="31">
        <v>2</v>
      </c>
      <c r="D1477" s="31">
        <v>2</v>
      </c>
      <c r="E1477" s="31">
        <v>3</v>
      </c>
      <c r="F1477" s="31">
        <v>3</v>
      </c>
      <c r="G1477" s="31" t="str">
        <f t="shared" ref="G1477:G1540" si="46">INDEX($T$4:$AI$4,B1477)&amp;INDEX($T$5:$X$5,C1477)&amp;"_"&amp;D1477&amp;"线"&amp;E1477&amp;"号天赋"&amp;IF(F1477&gt;0,F1477&amp;"级","解锁")</f>
        <v>处女座技能1_2线3号天赋3级</v>
      </c>
      <c r="H1477" s="32">
        <f>INDEX(数值规划!$AH$33:$AK$42,(特技天赋!C1477-1)*2+特技天赋!D1477,特技天赋!E1477)</f>
        <v>67</v>
      </c>
      <c r="I1477" s="32">
        <f>INDEX(数值规划!$N$32:$Y$231,(((C1477-1)*2+(D1477-1))*4+(E1477-1))*5+F1477+1,(INDEX($T$3:$AI$3,B1477)-1)*3+1)</f>
        <v>0</v>
      </c>
      <c r="J1477" s="32">
        <f>INDEX(数值规划!$N$32:$Y$231,(((C1477-1)*2+(D1477-1))*4+(E1477-1))*5+F1477+1,(INDEX($T$3:$AI$3,B1477)-1)*3+2)</f>
        <v>38</v>
      </c>
      <c r="K1477" s="32">
        <f>INDEX(数值规划!$N$32:$Y$231,(((C1477-1)*2+(D1477-1))*4+(E1477-1))*5+F1477+1,(INDEX($T$3:$AI$3,B1477)-1)*3+3)</f>
        <v>75</v>
      </c>
      <c r="L1477" s="32">
        <f t="shared" ref="L1477:L1540" si="47">(E1477-1)*2+D1477</f>
        <v>6</v>
      </c>
      <c r="M1477" s="32">
        <f>INDEX(数值规划!$AL$33:$AL$42,(特技天赋!C1477-1)*2+特技天赋!D1477)</f>
        <v>4</v>
      </c>
      <c r="N1477" s="31">
        <v>58</v>
      </c>
      <c r="Q1477" s="32">
        <f>IF(特技天赋!F1477&gt;0,INDEX(数值规划!$F$32:$F$63,(特技天赋!E1477-1)*4+特技天赋!F1477),E1477)</f>
        <v>58</v>
      </c>
    </row>
    <row r="1478" spans="1:17" ht="16.5" x14ac:dyDescent="0.2">
      <c r="A1478" s="31">
        <v>1475</v>
      </c>
      <c r="B1478" s="31">
        <v>10</v>
      </c>
      <c r="C1478" s="31">
        <v>2</v>
      </c>
      <c r="D1478" s="31">
        <v>2</v>
      </c>
      <c r="E1478" s="31">
        <v>3</v>
      </c>
      <c r="F1478" s="31">
        <v>4</v>
      </c>
      <c r="G1478" s="31" t="str">
        <f t="shared" si="46"/>
        <v>处女座技能1_2线3号天赋4级</v>
      </c>
      <c r="H1478" s="32">
        <f>INDEX(数值规划!$AH$33:$AK$42,(特技天赋!C1478-1)*2+特技天赋!D1478,特技天赋!E1478)</f>
        <v>67</v>
      </c>
      <c r="I1478" s="32">
        <f>INDEX(数值规划!$N$32:$Y$231,(((C1478-1)*2+(D1478-1))*4+(E1478-1))*5+F1478+1,(INDEX($T$3:$AI$3,B1478)-1)*3+1)</f>
        <v>0</v>
      </c>
      <c r="J1478" s="32">
        <f>INDEX(数值规划!$N$32:$Y$231,(((C1478-1)*2+(D1478-1))*4+(E1478-1))*5+F1478+1,(INDEX($T$3:$AI$3,B1478)-1)*3+2)</f>
        <v>43</v>
      </c>
      <c r="K1478" s="32">
        <f>INDEX(数值规划!$N$32:$Y$231,(((C1478-1)*2+(D1478-1))*4+(E1478-1))*5+F1478+1,(INDEX($T$3:$AI$3,B1478)-1)*3+3)</f>
        <v>85</v>
      </c>
      <c r="L1478" s="32">
        <f t="shared" si="47"/>
        <v>6</v>
      </c>
      <c r="M1478" s="32">
        <f>INDEX(数值规划!$AL$33:$AL$42,(特技天赋!C1478-1)*2+特技天赋!D1478)</f>
        <v>4</v>
      </c>
      <c r="N1478" s="31">
        <v>87</v>
      </c>
      <c r="Q1478" s="32">
        <f>IF(特技天赋!F1478&gt;0,INDEX(数值规划!$F$32:$F$63,(特技天赋!E1478-1)*4+特技天赋!F1478),E1478)</f>
        <v>87</v>
      </c>
    </row>
    <row r="1479" spans="1:17" ht="16.5" x14ac:dyDescent="0.2">
      <c r="A1479" s="31">
        <v>1476</v>
      </c>
      <c r="B1479" s="31">
        <v>10</v>
      </c>
      <c r="C1479" s="31">
        <v>2</v>
      </c>
      <c r="D1479" s="31">
        <v>2</v>
      </c>
      <c r="E1479" s="31">
        <v>4</v>
      </c>
      <c r="F1479" s="31">
        <v>0</v>
      </c>
      <c r="G1479" s="31" t="str">
        <f t="shared" si="46"/>
        <v>处女座技能1_2线4号天赋解锁</v>
      </c>
      <c r="H1479" s="32">
        <f>INDEX(数值规划!$AH$33:$AK$42,(特技天赋!C1479-1)*2+特技天赋!D1479,特技天赋!E1479)</f>
        <v>87</v>
      </c>
      <c r="I1479" s="32">
        <f>INDEX(数值规划!$N$32:$Y$231,(((C1479-1)*2+(D1479-1))*4+(E1479-1))*5+F1479+1,(INDEX($T$3:$AI$3,B1479)-1)*3+1)</f>
        <v>0</v>
      </c>
      <c r="J1479" s="32">
        <f>INDEX(数值规划!$N$32:$Y$231,(((C1479-1)*2+(D1479-1))*4+(E1479-1))*5+F1479+1,(INDEX($T$3:$AI$3,B1479)-1)*3+2)</f>
        <v>30</v>
      </c>
      <c r="K1479" s="32">
        <f>INDEX(数值规划!$N$32:$Y$231,(((C1479-1)*2+(D1479-1))*4+(E1479-1))*5+F1479+1,(INDEX($T$3:$AI$3,B1479)-1)*3+3)</f>
        <v>60</v>
      </c>
      <c r="L1479" s="32">
        <f t="shared" si="47"/>
        <v>8</v>
      </c>
      <c r="M1479" s="32">
        <f>INDEX(数值规划!$AL$33:$AL$42,(特技天赋!C1479-1)*2+特技天赋!D1479)</f>
        <v>4</v>
      </c>
      <c r="N1479" s="31">
        <v>4</v>
      </c>
      <c r="Q1479" s="32">
        <f>IF(特技天赋!F1479&gt;0,INDEX(数值规划!$F$32:$F$63,(特技天赋!E1479-1)*4+特技天赋!F1479),E1479)</f>
        <v>4</v>
      </c>
    </row>
    <row r="1480" spans="1:17" ht="16.5" x14ac:dyDescent="0.2">
      <c r="A1480" s="31">
        <v>1477</v>
      </c>
      <c r="B1480" s="31">
        <v>10</v>
      </c>
      <c r="C1480" s="31">
        <v>2</v>
      </c>
      <c r="D1480" s="31">
        <v>2</v>
      </c>
      <c r="E1480" s="31">
        <v>4</v>
      </c>
      <c r="F1480" s="31">
        <v>1</v>
      </c>
      <c r="G1480" s="31" t="str">
        <f t="shared" si="46"/>
        <v>处女座技能1_2线4号天赋1级</v>
      </c>
      <c r="H1480" s="32">
        <f>INDEX(数值规划!$AH$33:$AK$42,(特技天赋!C1480-1)*2+特技天赋!D1480,特技天赋!E1480)</f>
        <v>87</v>
      </c>
      <c r="I1480" s="32">
        <f>INDEX(数值规划!$N$32:$Y$231,(((C1480-1)*2+(D1480-1))*4+(E1480-1))*5+F1480+1,(INDEX($T$3:$AI$3,B1480)-1)*3+1)</f>
        <v>0</v>
      </c>
      <c r="J1480" s="32">
        <f>INDEX(数值规划!$N$32:$Y$231,(((C1480-1)*2+(D1480-1))*4+(E1480-1))*5+F1480+1,(INDEX($T$3:$AI$3,B1480)-1)*3+2)</f>
        <v>35</v>
      </c>
      <c r="K1480" s="32">
        <f>INDEX(数值规划!$N$32:$Y$231,(((C1480-1)*2+(D1480-1))*4+(E1480-1))*5+F1480+1,(INDEX($T$3:$AI$3,B1480)-1)*3+3)</f>
        <v>70</v>
      </c>
      <c r="L1480" s="32">
        <f t="shared" si="47"/>
        <v>8</v>
      </c>
      <c r="M1480" s="32">
        <f>INDEX(数值规划!$AL$33:$AL$42,(特技天赋!C1480-1)*2+特技天赋!D1480)</f>
        <v>4</v>
      </c>
      <c r="N1480" s="31">
        <v>29</v>
      </c>
      <c r="Q1480" s="32">
        <f>IF(特技天赋!F1480&gt;0,INDEX(数值规划!$F$32:$F$63,(特技天赋!E1480-1)*4+特技天赋!F1480),E1480)</f>
        <v>29</v>
      </c>
    </row>
    <row r="1481" spans="1:17" ht="16.5" x14ac:dyDescent="0.2">
      <c r="A1481" s="31">
        <v>1478</v>
      </c>
      <c r="B1481" s="31">
        <v>10</v>
      </c>
      <c r="C1481" s="31">
        <v>2</v>
      </c>
      <c r="D1481" s="31">
        <v>2</v>
      </c>
      <c r="E1481" s="31">
        <v>4</v>
      </c>
      <c r="F1481" s="31">
        <v>2</v>
      </c>
      <c r="G1481" s="31" t="str">
        <f t="shared" si="46"/>
        <v>处女座技能1_2线4号天赋2级</v>
      </c>
      <c r="H1481" s="32">
        <f>INDEX(数值规划!$AH$33:$AK$42,(特技天赋!C1481-1)*2+特技天赋!D1481,特技天赋!E1481)</f>
        <v>87</v>
      </c>
      <c r="I1481" s="32">
        <f>INDEX(数值规划!$N$32:$Y$231,(((C1481-1)*2+(D1481-1))*4+(E1481-1))*5+F1481+1,(INDEX($T$3:$AI$3,B1481)-1)*3+1)</f>
        <v>0</v>
      </c>
      <c r="J1481" s="32">
        <f>INDEX(数值规划!$N$32:$Y$231,(((C1481-1)*2+(D1481-1))*4+(E1481-1))*5+F1481+1,(INDEX($T$3:$AI$3,B1481)-1)*3+2)</f>
        <v>40</v>
      </c>
      <c r="K1481" s="32">
        <f>INDEX(数值规划!$N$32:$Y$231,(((C1481-1)*2+(D1481-1))*4+(E1481-1))*5+F1481+1,(INDEX($T$3:$AI$3,B1481)-1)*3+3)</f>
        <v>80</v>
      </c>
      <c r="L1481" s="32">
        <f t="shared" si="47"/>
        <v>8</v>
      </c>
      <c r="M1481" s="32">
        <f>INDEX(数值规划!$AL$33:$AL$42,(特技天赋!C1481-1)*2+特技天赋!D1481)</f>
        <v>4</v>
      </c>
      <c r="N1481" s="31">
        <v>43</v>
      </c>
      <c r="Q1481" s="32">
        <f>IF(特技天赋!F1481&gt;0,INDEX(数值规划!$F$32:$F$63,(特技天赋!E1481-1)*4+特技天赋!F1481),E1481)</f>
        <v>43</v>
      </c>
    </row>
    <row r="1482" spans="1:17" ht="16.5" x14ac:dyDescent="0.2">
      <c r="A1482" s="31">
        <v>1479</v>
      </c>
      <c r="B1482" s="31">
        <v>10</v>
      </c>
      <c r="C1482" s="31">
        <v>2</v>
      </c>
      <c r="D1482" s="31">
        <v>2</v>
      </c>
      <c r="E1482" s="31">
        <v>4</v>
      </c>
      <c r="F1482" s="31">
        <v>3</v>
      </c>
      <c r="G1482" s="31" t="str">
        <f t="shared" si="46"/>
        <v>处女座技能1_2线4号天赋3级</v>
      </c>
      <c r="H1482" s="32">
        <f>INDEX(数值规划!$AH$33:$AK$42,(特技天赋!C1482-1)*2+特技天赋!D1482,特技天赋!E1482)</f>
        <v>87</v>
      </c>
      <c r="I1482" s="32">
        <f>INDEX(数值规划!$N$32:$Y$231,(((C1482-1)*2+(D1482-1))*4+(E1482-1))*5+F1482+1,(INDEX($T$3:$AI$3,B1482)-1)*3+1)</f>
        <v>0</v>
      </c>
      <c r="J1482" s="32">
        <f>INDEX(数值规划!$N$32:$Y$231,(((C1482-1)*2+(D1482-1))*4+(E1482-1))*5+F1482+1,(INDEX($T$3:$AI$3,B1482)-1)*3+2)</f>
        <v>45</v>
      </c>
      <c r="K1482" s="32">
        <f>INDEX(数值规划!$N$32:$Y$231,(((C1482-1)*2+(D1482-1))*4+(E1482-1))*5+F1482+1,(INDEX($T$3:$AI$3,B1482)-1)*3+3)</f>
        <v>90</v>
      </c>
      <c r="L1482" s="32">
        <f t="shared" si="47"/>
        <v>8</v>
      </c>
      <c r="M1482" s="32">
        <f>INDEX(数值规划!$AL$33:$AL$42,(特技天赋!C1482-1)*2+特技天赋!D1482)</f>
        <v>4</v>
      </c>
      <c r="N1482" s="31">
        <v>58</v>
      </c>
      <c r="Q1482" s="32">
        <f>IF(特技天赋!F1482&gt;0,INDEX(数值规划!$F$32:$F$63,(特技天赋!E1482-1)*4+特技天赋!F1482),E1482)</f>
        <v>58</v>
      </c>
    </row>
    <row r="1483" spans="1:17" ht="16.5" x14ac:dyDescent="0.2">
      <c r="A1483" s="31">
        <v>1480</v>
      </c>
      <c r="B1483" s="31">
        <v>10</v>
      </c>
      <c r="C1483" s="31">
        <v>2</v>
      </c>
      <c r="D1483" s="31">
        <v>2</v>
      </c>
      <c r="E1483" s="31">
        <v>4</v>
      </c>
      <c r="F1483" s="31">
        <v>4</v>
      </c>
      <c r="G1483" s="31" t="str">
        <f t="shared" si="46"/>
        <v>处女座技能1_2线4号天赋4级</v>
      </c>
      <c r="H1483" s="32">
        <f>INDEX(数值规划!$AH$33:$AK$42,(特技天赋!C1483-1)*2+特技天赋!D1483,特技天赋!E1483)</f>
        <v>87</v>
      </c>
      <c r="I1483" s="32">
        <f>INDEX(数值规划!$N$32:$Y$231,(((C1483-1)*2+(D1483-1))*4+(E1483-1))*5+F1483+1,(INDEX($T$3:$AI$3,B1483)-1)*3+1)</f>
        <v>0</v>
      </c>
      <c r="J1483" s="32">
        <f>INDEX(数值规划!$N$32:$Y$231,(((C1483-1)*2+(D1483-1))*4+(E1483-1))*5+F1483+1,(INDEX($T$3:$AI$3,B1483)-1)*3+2)</f>
        <v>50</v>
      </c>
      <c r="K1483" s="32">
        <f>INDEX(数值规划!$N$32:$Y$231,(((C1483-1)*2+(D1483-1))*4+(E1483-1))*5+F1483+1,(INDEX($T$3:$AI$3,B1483)-1)*3+3)</f>
        <v>100</v>
      </c>
      <c r="L1483" s="32">
        <f t="shared" si="47"/>
        <v>8</v>
      </c>
      <c r="M1483" s="32">
        <f>INDEX(数值规划!$AL$33:$AL$42,(特技天赋!C1483-1)*2+特技天赋!D1483)</f>
        <v>4</v>
      </c>
      <c r="N1483" s="31">
        <v>87</v>
      </c>
      <c r="Q1483" s="32">
        <f>IF(特技天赋!F1483&gt;0,INDEX(数值规划!$F$32:$F$63,(特技天赋!E1483-1)*4+特技天赋!F1483),E1483)</f>
        <v>87</v>
      </c>
    </row>
    <row r="1484" spans="1:17" ht="16.5" x14ac:dyDescent="0.2">
      <c r="A1484" s="31">
        <v>1481</v>
      </c>
      <c r="B1484" s="31">
        <v>10</v>
      </c>
      <c r="C1484" s="31">
        <v>3</v>
      </c>
      <c r="D1484" s="31">
        <v>1</v>
      </c>
      <c r="E1484" s="31">
        <v>1</v>
      </c>
      <c r="F1484" s="31">
        <v>0</v>
      </c>
      <c r="G1484" s="31" t="str">
        <f t="shared" si="46"/>
        <v>处女座技能2_1线1号天赋解锁</v>
      </c>
      <c r="H1484" s="32">
        <f>INDEX(数值规划!$AH$33:$AK$42,(特技天赋!C1484-1)*2+特技天赋!D1484,特技天赋!E1484)</f>
        <v>19</v>
      </c>
      <c r="I1484" s="32">
        <f>INDEX(数值规划!$N$32:$Y$231,(((C1484-1)*2+(D1484-1))*4+(E1484-1))*5+F1484+1,(INDEX($T$3:$AI$3,B1484)-1)*3+1)</f>
        <v>16</v>
      </c>
      <c r="J1484" s="32">
        <f>INDEX(数值规划!$N$32:$Y$231,(((C1484-1)*2+(D1484-1))*4+(E1484-1))*5+F1484+1,(INDEX($T$3:$AI$3,B1484)-1)*3+2)</f>
        <v>4</v>
      </c>
      <c r="K1484" s="32">
        <f>INDEX(数值规划!$N$32:$Y$231,(((C1484-1)*2+(D1484-1))*4+(E1484-1))*5+F1484+1,(INDEX($T$3:$AI$3,B1484)-1)*3+3)</f>
        <v>10</v>
      </c>
      <c r="L1484" s="32">
        <f t="shared" si="47"/>
        <v>1</v>
      </c>
      <c r="M1484" s="32">
        <f>INDEX(数值规划!$AL$33:$AL$42,(特技天赋!C1484-1)*2+特技天赋!D1484)</f>
        <v>4</v>
      </c>
      <c r="N1484" s="31">
        <v>1</v>
      </c>
      <c r="Q1484" s="32">
        <f>IF(特技天赋!F1484&gt;0,INDEX(数值规划!$F$32:$F$63,(特技天赋!E1484-1)*4+特技天赋!F1484),E1484)</f>
        <v>1</v>
      </c>
    </row>
    <row r="1485" spans="1:17" ht="16.5" x14ac:dyDescent="0.2">
      <c r="A1485" s="31">
        <v>1482</v>
      </c>
      <c r="B1485" s="31">
        <v>10</v>
      </c>
      <c r="C1485" s="31">
        <v>3</v>
      </c>
      <c r="D1485" s="31">
        <v>1</v>
      </c>
      <c r="E1485" s="31">
        <v>1</v>
      </c>
      <c r="F1485" s="31">
        <v>1</v>
      </c>
      <c r="G1485" s="31" t="str">
        <f t="shared" si="46"/>
        <v>处女座技能2_1线1号天赋1级</v>
      </c>
      <c r="H1485" s="32">
        <f>INDEX(数值规划!$AH$33:$AK$42,(特技天赋!C1485-1)*2+特技天赋!D1485,特技天赋!E1485)</f>
        <v>19</v>
      </c>
      <c r="I1485" s="32">
        <f>INDEX(数值规划!$N$32:$Y$231,(((C1485-1)*2+(D1485-1))*4+(E1485-1))*5+F1485+1,(INDEX($T$3:$AI$3,B1485)-1)*3+1)</f>
        <v>24</v>
      </c>
      <c r="J1485" s="32">
        <f>INDEX(数值规划!$N$32:$Y$231,(((C1485-1)*2+(D1485-1))*4+(E1485-1))*5+F1485+1,(INDEX($T$3:$AI$3,B1485)-1)*3+2)</f>
        <v>6</v>
      </c>
      <c r="K1485" s="32">
        <f>INDEX(数值规划!$N$32:$Y$231,(((C1485-1)*2+(D1485-1))*4+(E1485-1))*5+F1485+1,(INDEX($T$3:$AI$3,B1485)-1)*3+3)</f>
        <v>15</v>
      </c>
      <c r="L1485" s="32">
        <f t="shared" si="47"/>
        <v>1</v>
      </c>
      <c r="M1485" s="32">
        <f>INDEX(数值规划!$AL$33:$AL$42,(特技天赋!C1485-1)*2+特技天赋!D1485)</f>
        <v>4</v>
      </c>
      <c r="N1485" s="31">
        <v>19</v>
      </c>
      <c r="Q1485" s="32">
        <f>IF(特技天赋!F1485&gt;0,INDEX(数值规划!$F$32:$F$63,(特技天赋!E1485-1)*4+特技天赋!F1485),E1485)</f>
        <v>19</v>
      </c>
    </row>
    <row r="1486" spans="1:17" ht="16.5" x14ac:dyDescent="0.2">
      <c r="A1486" s="31">
        <v>1483</v>
      </c>
      <c r="B1486" s="31">
        <v>10</v>
      </c>
      <c r="C1486" s="31">
        <v>3</v>
      </c>
      <c r="D1486" s="31">
        <v>1</v>
      </c>
      <c r="E1486" s="31">
        <v>1</v>
      </c>
      <c r="F1486" s="31">
        <v>2</v>
      </c>
      <c r="G1486" s="31" t="str">
        <f t="shared" si="46"/>
        <v>处女座技能2_1线1号天赋2级</v>
      </c>
      <c r="H1486" s="32">
        <f>INDEX(数值规划!$AH$33:$AK$42,(特技天赋!C1486-1)*2+特技天赋!D1486,特技天赋!E1486)</f>
        <v>19</v>
      </c>
      <c r="I1486" s="32">
        <f>INDEX(数值规划!$N$32:$Y$231,(((C1486-1)*2+(D1486-1))*4+(E1486-1))*5+F1486+1,(INDEX($T$3:$AI$3,B1486)-1)*3+1)</f>
        <v>32</v>
      </c>
      <c r="J1486" s="32">
        <f>INDEX(数值规划!$N$32:$Y$231,(((C1486-1)*2+(D1486-1))*4+(E1486-1))*5+F1486+1,(INDEX($T$3:$AI$3,B1486)-1)*3+2)</f>
        <v>8</v>
      </c>
      <c r="K1486" s="32">
        <f>INDEX(数值规划!$N$32:$Y$231,(((C1486-1)*2+(D1486-1))*4+(E1486-1))*5+F1486+1,(INDEX($T$3:$AI$3,B1486)-1)*3+3)</f>
        <v>20</v>
      </c>
      <c r="L1486" s="32">
        <f t="shared" si="47"/>
        <v>1</v>
      </c>
      <c r="M1486" s="32">
        <f>INDEX(数值规划!$AL$33:$AL$42,(特技天赋!C1486-1)*2+特技天赋!D1486)</f>
        <v>4</v>
      </c>
      <c r="N1486" s="31">
        <v>29</v>
      </c>
      <c r="Q1486" s="32">
        <f>IF(特技天赋!F1486&gt;0,INDEX(数值规划!$F$32:$F$63,(特技天赋!E1486-1)*4+特技天赋!F1486),E1486)</f>
        <v>29</v>
      </c>
    </row>
    <row r="1487" spans="1:17" ht="16.5" x14ac:dyDescent="0.2">
      <c r="A1487" s="31">
        <v>1484</v>
      </c>
      <c r="B1487" s="31">
        <v>10</v>
      </c>
      <c r="C1487" s="31">
        <v>3</v>
      </c>
      <c r="D1487" s="31">
        <v>1</v>
      </c>
      <c r="E1487" s="31">
        <v>1</v>
      </c>
      <c r="F1487" s="31">
        <v>3</v>
      </c>
      <c r="G1487" s="31" t="str">
        <f t="shared" si="46"/>
        <v>处女座技能2_1线1号天赋3级</v>
      </c>
      <c r="H1487" s="32">
        <f>INDEX(数值规划!$AH$33:$AK$42,(特技天赋!C1487-1)*2+特技天赋!D1487,特技天赋!E1487)</f>
        <v>19</v>
      </c>
      <c r="I1487" s="32">
        <f>INDEX(数值规划!$N$32:$Y$231,(((C1487-1)*2+(D1487-1))*4+(E1487-1))*5+F1487+1,(INDEX($T$3:$AI$3,B1487)-1)*3+1)</f>
        <v>40</v>
      </c>
      <c r="J1487" s="32">
        <f>INDEX(数值规划!$N$32:$Y$231,(((C1487-1)*2+(D1487-1))*4+(E1487-1))*5+F1487+1,(INDEX($T$3:$AI$3,B1487)-1)*3+2)</f>
        <v>10</v>
      </c>
      <c r="K1487" s="32">
        <f>INDEX(数值规划!$N$32:$Y$231,(((C1487-1)*2+(D1487-1))*4+(E1487-1))*5+F1487+1,(INDEX($T$3:$AI$3,B1487)-1)*3+3)</f>
        <v>25</v>
      </c>
      <c r="L1487" s="32">
        <f t="shared" si="47"/>
        <v>1</v>
      </c>
      <c r="M1487" s="32">
        <f>INDEX(数值规划!$AL$33:$AL$42,(特技天赋!C1487-1)*2+特技天赋!D1487)</f>
        <v>4</v>
      </c>
      <c r="N1487" s="31">
        <v>38</v>
      </c>
      <c r="Q1487" s="32">
        <f>IF(特技天赋!F1487&gt;0,INDEX(数值规划!$F$32:$F$63,(特技天赋!E1487-1)*4+特技天赋!F1487),E1487)</f>
        <v>38</v>
      </c>
    </row>
    <row r="1488" spans="1:17" ht="16.5" x14ac:dyDescent="0.2">
      <c r="A1488" s="31">
        <v>1485</v>
      </c>
      <c r="B1488" s="31">
        <v>10</v>
      </c>
      <c r="C1488" s="31">
        <v>3</v>
      </c>
      <c r="D1488" s="31">
        <v>1</v>
      </c>
      <c r="E1488" s="31">
        <v>1</v>
      </c>
      <c r="F1488" s="31">
        <v>4</v>
      </c>
      <c r="G1488" s="31" t="str">
        <f t="shared" si="46"/>
        <v>处女座技能2_1线1号天赋4级</v>
      </c>
      <c r="H1488" s="32">
        <f>INDEX(数值规划!$AH$33:$AK$42,(特技天赋!C1488-1)*2+特技天赋!D1488,特技天赋!E1488)</f>
        <v>19</v>
      </c>
      <c r="I1488" s="32">
        <f>INDEX(数值规划!$N$32:$Y$231,(((C1488-1)*2+(D1488-1))*4+(E1488-1))*5+F1488+1,(INDEX($T$3:$AI$3,B1488)-1)*3+1)</f>
        <v>48</v>
      </c>
      <c r="J1488" s="32">
        <f>INDEX(数值规划!$N$32:$Y$231,(((C1488-1)*2+(D1488-1))*4+(E1488-1))*5+F1488+1,(INDEX($T$3:$AI$3,B1488)-1)*3+2)</f>
        <v>12</v>
      </c>
      <c r="K1488" s="32">
        <f>INDEX(数值规划!$N$32:$Y$231,(((C1488-1)*2+(D1488-1))*4+(E1488-1))*5+F1488+1,(INDEX($T$3:$AI$3,B1488)-1)*3+3)</f>
        <v>30</v>
      </c>
      <c r="L1488" s="32">
        <f t="shared" si="47"/>
        <v>1</v>
      </c>
      <c r="M1488" s="32">
        <f>INDEX(数值规划!$AL$33:$AL$42,(特技天赋!C1488-1)*2+特技天赋!D1488)</f>
        <v>4</v>
      </c>
      <c r="N1488" s="31">
        <v>58</v>
      </c>
      <c r="Q1488" s="32">
        <f>IF(特技天赋!F1488&gt;0,INDEX(数值规划!$F$32:$F$63,(特技天赋!E1488-1)*4+特技天赋!F1488),E1488)</f>
        <v>58</v>
      </c>
    </row>
    <row r="1489" spans="1:17" ht="16.5" x14ac:dyDescent="0.2">
      <c r="A1489" s="31">
        <v>1486</v>
      </c>
      <c r="B1489" s="31">
        <v>10</v>
      </c>
      <c r="C1489" s="31">
        <v>3</v>
      </c>
      <c r="D1489" s="31">
        <v>1</v>
      </c>
      <c r="E1489" s="31">
        <v>2</v>
      </c>
      <c r="F1489" s="31">
        <v>0</v>
      </c>
      <c r="G1489" s="31" t="str">
        <f t="shared" si="46"/>
        <v>处女座技能2_1线2号天赋解锁</v>
      </c>
      <c r="H1489" s="32">
        <f>INDEX(数值规划!$AH$33:$AK$42,(特技天赋!C1489-1)*2+特技天赋!D1489,特技天赋!E1489)</f>
        <v>39</v>
      </c>
      <c r="I1489" s="32">
        <f>INDEX(数值规划!$N$32:$Y$231,(((C1489-1)*2+(D1489-1))*4+(E1489-1))*5+F1489+1,(INDEX($T$3:$AI$3,B1489)-1)*3+1)</f>
        <v>24</v>
      </c>
      <c r="J1489" s="32">
        <f>INDEX(数值规划!$N$32:$Y$231,(((C1489-1)*2+(D1489-1))*4+(E1489-1))*5+F1489+1,(INDEX($T$3:$AI$3,B1489)-1)*3+2)</f>
        <v>6</v>
      </c>
      <c r="K1489" s="32">
        <f>INDEX(数值规划!$N$32:$Y$231,(((C1489-1)*2+(D1489-1))*4+(E1489-1))*5+F1489+1,(INDEX($T$3:$AI$3,B1489)-1)*3+3)</f>
        <v>15</v>
      </c>
      <c r="L1489" s="32">
        <f t="shared" si="47"/>
        <v>3</v>
      </c>
      <c r="M1489" s="32">
        <f>INDEX(数值规划!$AL$33:$AL$42,(特技天赋!C1489-1)*2+特技天赋!D1489)</f>
        <v>4</v>
      </c>
      <c r="N1489" s="31">
        <v>2</v>
      </c>
      <c r="Q1489" s="32">
        <f>IF(特技天赋!F1489&gt;0,INDEX(数值规划!$F$32:$F$63,(特技天赋!E1489-1)*4+特技天赋!F1489),E1489)</f>
        <v>2</v>
      </c>
    </row>
    <row r="1490" spans="1:17" ht="16.5" x14ac:dyDescent="0.2">
      <c r="A1490" s="31">
        <v>1487</v>
      </c>
      <c r="B1490" s="31">
        <v>10</v>
      </c>
      <c r="C1490" s="31">
        <v>3</v>
      </c>
      <c r="D1490" s="31">
        <v>1</v>
      </c>
      <c r="E1490" s="31">
        <v>2</v>
      </c>
      <c r="F1490" s="31">
        <v>1</v>
      </c>
      <c r="G1490" s="31" t="str">
        <f t="shared" si="46"/>
        <v>处女座技能2_1线2号天赋1级</v>
      </c>
      <c r="H1490" s="32">
        <f>INDEX(数值规划!$AH$33:$AK$42,(特技天赋!C1490-1)*2+特技天赋!D1490,特技天赋!E1490)</f>
        <v>39</v>
      </c>
      <c r="I1490" s="32">
        <f>INDEX(数值规划!$N$32:$Y$231,(((C1490-1)*2+(D1490-1))*4+(E1490-1))*5+F1490+1,(INDEX($T$3:$AI$3,B1490)-1)*3+1)</f>
        <v>32</v>
      </c>
      <c r="J1490" s="32">
        <f>INDEX(数值规划!$N$32:$Y$231,(((C1490-1)*2+(D1490-1))*4+(E1490-1))*5+F1490+1,(INDEX($T$3:$AI$3,B1490)-1)*3+2)</f>
        <v>8</v>
      </c>
      <c r="K1490" s="32">
        <f>INDEX(数值规划!$N$32:$Y$231,(((C1490-1)*2+(D1490-1))*4+(E1490-1))*5+F1490+1,(INDEX($T$3:$AI$3,B1490)-1)*3+3)</f>
        <v>20</v>
      </c>
      <c r="L1490" s="32">
        <f t="shared" si="47"/>
        <v>3</v>
      </c>
      <c r="M1490" s="32">
        <f>INDEX(数值规划!$AL$33:$AL$42,(特技天赋!C1490-1)*2+特技天赋!D1490)</f>
        <v>4</v>
      </c>
      <c r="N1490" s="31">
        <v>24</v>
      </c>
      <c r="Q1490" s="32">
        <f>IF(特技天赋!F1490&gt;0,INDEX(数值规划!$F$32:$F$63,(特技天赋!E1490-1)*4+特技天赋!F1490),E1490)</f>
        <v>24</v>
      </c>
    </row>
    <row r="1491" spans="1:17" ht="16.5" x14ac:dyDescent="0.2">
      <c r="A1491" s="31">
        <v>1488</v>
      </c>
      <c r="B1491" s="31">
        <v>10</v>
      </c>
      <c r="C1491" s="31">
        <v>3</v>
      </c>
      <c r="D1491" s="31">
        <v>1</v>
      </c>
      <c r="E1491" s="31">
        <v>2</v>
      </c>
      <c r="F1491" s="31">
        <v>2</v>
      </c>
      <c r="G1491" s="31" t="str">
        <f t="shared" si="46"/>
        <v>处女座技能2_1线2号天赋2级</v>
      </c>
      <c r="H1491" s="32">
        <f>INDEX(数值规划!$AH$33:$AK$42,(特技天赋!C1491-1)*2+特技天赋!D1491,特技天赋!E1491)</f>
        <v>39</v>
      </c>
      <c r="I1491" s="32">
        <f>INDEX(数值规划!$N$32:$Y$231,(((C1491-1)*2+(D1491-1))*4+(E1491-1))*5+F1491+1,(INDEX($T$3:$AI$3,B1491)-1)*3+1)</f>
        <v>40</v>
      </c>
      <c r="J1491" s="32">
        <f>INDEX(数值规划!$N$32:$Y$231,(((C1491-1)*2+(D1491-1))*4+(E1491-1))*5+F1491+1,(INDEX($T$3:$AI$3,B1491)-1)*3+2)</f>
        <v>10</v>
      </c>
      <c r="K1491" s="32">
        <f>INDEX(数值规划!$N$32:$Y$231,(((C1491-1)*2+(D1491-1))*4+(E1491-1))*5+F1491+1,(INDEX($T$3:$AI$3,B1491)-1)*3+3)</f>
        <v>25</v>
      </c>
      <c r="L1491" s="32">
        <f t="shared" si="47"/>
        <v>3</v>
      </c>
      <c r="M1491" s="32">
        <f>INDEX(数值规划!$AL$33:$AL$42,(特技天赋!C1491-1)*2+特技天赋!D1491)</f>
        <v>4</v>
      </c>
      <c r="N1491" s="31">
        <v>36</v>
      </c>
      <c r="Q1491" s="32">
        <f>IF(特技天赋!F1491&gt;0,INDEX(数值规划!$F$32:$F$63,(特技天赋!E1491-1)*4+特技天赋!F1491),E1491)</f>
        <v>36</v>
      </c>
    </row>
    <row r="1492" spans="1:17" ht="16.5" x14ac:dyDescent="0.2">
      <c r="A1492" s="31">
        <v>1489</v>
      </c>
      <c r="B1492" s="31">
        <v>10</v>
      </c>
      <c r="C1492" s="31">
        <v>3</v>
      </c>
      <c r="D1492" s="31">
        <v>1</v>
      </c>
      <c r="E1492" s="31">
        <v>2</v>
      </c>
      <c r="F1492" s="31">
        <v>3</v>
      </c>
      <c r="G1492" s="31" t="str">
        <f t="shared" si="46"/>
        <v>处女座技能2_1线2号天赋3级</v>
      </c>
      <c r="H1492" s="32">
        <f>INDEX(数值规划!$AH$33:$AK$42,(特技天赋!C1492-1)*2+特技天赋!D1492,特技天赋!E1492)</f>
        <v>39</v>
      </c>
      <c r="I1492" s="32">
        <f>INDEX(数值规划!$N$32:$Y$231,(((C1492-1)*2+(D1492-1))*4+(E1492-1))*5+F1492+1,(INDEX($T$3:$AI$3,B1492)-1)*3+1)</f>
        <v>48</v>
      </c>
      <c r="J1492" s="32">
        <f>INDEX(数值规划!$N$32:$Y$231,(((C1492-1)*2+(D1492-1))*4+(E1492-1))*5+F1492+1,(INDEX($T$3:$AI$3,B1492)-1)*3+2)</f>
        <v>12</v>
      </c>
      <c r="K1492" s="32">
        <f>INDEX(数值规划!$N$32:$Y$231,(((C1492-1)*2+(D1492-1))*4+(E1492-1))*5+F1492+1,(INDEX($T$3:$AI$3,B1492)-1)*3+3)</f>
        <v>30</v>
      </c>
      <c r="L1492" s="32">
        <f t="shared" si="47"/>
        <v>3</v>
      </c>
      <c r="M1492" s="32">
        <f>INDEX(数值规划!$AL$33:$AL$42,(特技天赋!C1492-1)*2+特技天赋!D1492)</f>
        <v>4</v>
      </c>
      <c r="N1492" s="31">
        <v>48</v>
      </c>
      <c r="Q1492" s="32">
        <f>IF(特技天赋!F1492&gt;0,INDEX(数值规划!$F$32:$F$63,(特技天赋!E1492-1)*4+特技天赋!F1492),E1492)</f>
        <v>48</v>
      </c>
    </row>
    <row r="1493" spans="1:17" ht="16.5" x14ac:dyDescent="0.2">
      <c r="A1493" s="31">
        <v>1490</v>
      </c>
      <c r="B1493" s="31">
        <v>10</v>
      </c>
      <c r="C1493" s="31">
        <v>3</v>
      </c>
      <c r="D1493" s="31">
        <v>1</v>
      </c>
      <c r="E1493" s="31">
        <v>2</v>
      </c>
      <c r="F1493" s="31">
        <v>4</v>
      </c>
      <c r="G1493" s="31" t="str">
        <f t="shared" si="46"/>
        <v>处女座技能2_1线2号天赋4级</v>
      </c>
      <c r="H1493" s="32">
        <f>INDEX(数值规划!$AH$33:$AK$42,(特技天赋!C1493-1)*2+特技天赋!D1493,特技天赋!E1493)</f>
        <v>39</v>
      </c>
      <c r="I1493" s="32">
        <f>INDEX(数值规划!$N$32:$Y$231,(((C1493-1)*2+(D1493-1))*4+(E1493-1))*5+F1493+1,(INDEX($T$3:$AI$3,B1493)-1)*3+1)</f>
        <v>56</v>
      </c>
      <c r="J1493" s="32">
        <f>INDEX(数值规划!$N$32:$Y$231,(((C1493-1)*2+(D1493-1))*4+(E1493-1))*5+F1493+1,(INDEX($T$3:$AI$3,B1493)-1)*3+2)</f>
        <v>14</v>
      </c>
      <c r="K1493" s="32">
        <f>INDEX(数值规划!$N$32:$Y$231,(((C1493-1)*2+(D1493-1))*4+(E1493-1))*5+F1493+1,(INDEX($T$3:$AI$3,B1493)-1)*3+3)</f>
        <v>35</v>
      </c>
      <c r="L1493" s="32">
        <f t="shared" si="47"/>
        <v>3</v>
      </c>
      <c r="M1493" s="32">
        <f>INDEX(数值规划!$AL$33:$AL$42,(特技天赋!C1493-1)*2+特技天赋!D1493)</f>
        <v>4</v>
      </c>
      <c r="N1493" s="31">
        <v>72</v>
      </c>
      <c r="Q1493" s="32">
        <f>IF(特技天赋!F1493&gt;0,INDEX(数值规划!$F$32:$F$63,(特技天赋!E1493-1)*4+特技天赋!F1493),E1493)</f>
        <v>72</v>
      </c>
    </row>
    <row r="1494" spans="1:17" ht="16.5" x14ac:dyDescent="0.2">
      <c r="A1494" s="31">
        <v>1491</v>
      </c>
      <c r="B1494" s="31">
        <v>10</v>
      </c>
      <c r="C1494" s="31">
        <v>3</v>
      </c>
      <c r="D1494" s="31">
        <v>1</v>
      </c>
      <c r="E1494" s="31">
        <v>3</v>
      </c>
      <c r="F1494" s="31">
        <v>0</v>
      </c>
      <c r="G1494" s="31" t="str">
        <f t="shared" si="46"/>
        <v>处女座技能2_1线3号天赋解锁</v>
      </c>
      <c r="H1494" s="32">
        <f>INDEX(数值规划!$AH$33:$AK$42,(特技天赋!C1494-1)*2+特技天赋!D1494,特技天赋!E1494)</f>
        <v>59</v>
      </c>
      <c r="I1494" s="32">
        <f>INDEX(数值规划!$N$32:$Y$231,(((C1494-1)*2+(D1494-1))*4+(E1494-1))*5+F1494+1,(INDEX($T$3:$AI$3,B1494)-1)*3+1)</f>
        <v>36</v>
      </c>
      <c r="J1494" s="32">
        <f>INDEX(数值规划!$N$32:$Y$231,(((C1494-1)*2+(D1494-1))*4+(E1494-1))*5+F1494+1,(INDEX($T$3:$AI$3,B1494)-1)*3+2)</f>
        <v>9</v>
      </c>
      <c r="K1494" s="32">
        <f>INDEX(数值规划!$N$32:$Y$231,(((C1494-1)*2+(D1494-1))*4+(E1494-1))*5+F1494+1,(INDEX($T$3:$AI$3,B1494)-1)*3+3)</f>
        <v>23</v>
      </c>
      <c r="L1494" s="32">
        <f t="shared" si="47"/>
        <v>5</v>
      </c>
      <c r="M1494" s="32">
        <f>INDEX(数值规划!$AL$33:$AL$42,(特技天赋!C1494-1)*2+特技天赋!D1494)</f>
        <v>4</v>
      </c>
      <c r="N1494" s="31">
        <v>3</v>
      </c>
      <c r="Q1494" s="32">
        <f>IF(特技天赋!F1494&gt;0,INDEX(数值规划!$F$32:$F$63,(特技天赋!E1494-1)*4+特技天赋!F1494),E1494)</f>
        <v>3</v>
      </c>
    </row>
    <row r="1495" spans="1:17" ht="16.5" x14ac:dyDescent="0.2">
      <c r="A1495" s="31">
        <v>1492</v>
      </c>
      <c r="B1495" s="31">
        <v>10</v>
      </c>
      <c r="C1495" s="31">
        <v>3</v>
      </c>
      <c r="D1495" s="31">
        <v>1</v>
      </c>
      <c r="E1495" s="31">
        <v>3</v>
      </c>
      <c r="F1495" s="31">
        <v>1</v>
      </c>
      <c r="G1495" s="31" t="str">
        <f t="shared" si="46"/>
        <v>处女座技能2_1线3号天赋1级</v>
      </c>
      <c r="H1495" s="32">
        <f>INDEX(数值规划!$AH$33:$AK$42,(特技天赋!C1495-1)*2+特技天赋!D1495,特技天赋!E1495)</f>
        <v>59</v>
      </c>
      <c r="I1495" s="32">
        <f>INDEX(数值规划!$N$32:$Y$231,(((C1495-1)*2+(D1495-1))*4+(E1495-1))*5+F1495+1,(INDEX($T$3:$AI$3,B1495)-1)*3+1)</f>
        <v>44</v>
      </c>
      <c r="J1495" s="32">
        <f>INDEX(数值规划!$N$32:$Y$231,(((C1495-1)*2+(D1495-1))*4+(E1495-1))*5+F1495+1,(INDEX($T$3:$AI$3,B1495)-1)*3+2)</f>
        <v>11</v>
      </c>
      <c r="K1495" s="32">
        <f>INDEX(数值规划!$N$32:$Y$231,(((C1495-1)*2+(D1495-1))*4+(E1495-1))*5+F1495+1,(INDEX($T$3:$AI$3,B1495)-1)*3+3)</f>
        <v>28</v>
      </c>
      <c r="L1495" s="32">
        <f t="shared" si="47"/>
        <v>5</v>
      </c>
      <c r="M1495" s="32">
        <f>INDEX(数值规划!$AL$33:$AL$42,(特技天赋!C1495-1)*2+特技天赋!D1495)</f>
        <v>4</v>
      </c>
      <c r="N1495" s="31">
        <v>29</v>
      </c>
      <c r="Q1495" s="32">
        <f>IF(特技天赋!F1495&gt;0,INDEX(数值规划!$F$32:$F$63,(特技天赋!E1495-1)*4+特技天赋!F1495),E1495)</f>
        <v>29</v>
      </c>
    </row>
    <row r="1496" spans="1:17" ht="16.5" x14ac:dyDescent="0.2">
      <c r="A1496" s="31">
        <v>1493</v>
      </c>
      <c r="B1496" s="31">
        <v>10</v>
      </c>
      <c r="C1496" s="31">
        <v>3</v>
      </c>
      <c r="D1496" s="31">
        <v>1</v>
      </c>
      <c r="E1496" s="31">
        <v>3</v>
      </c>
      <c r="F1496" s="31">
        <v>2</v>
      </c>
      <c r="G1496" s="31" t="str">
        <f t="shared" si="46"/>
        <v>处女座技能2_1线3号天赋2级</v>
      </c>
      <c r="H1496" s="32">
        <f>INDEX(数值规划!$AH$33:$AK$42,(特技天赋!C1496-1)*2+特技天赋!D1496,特技天赋!E1496)</f>
        <v>59</v>
      </c>
      <c r="I1496" s="32">
        <f>INDEX(数值规划!$N$32:$Y$231,(((C1496-1)*2+(D1496-1))*4+(E1496-1))*5+F1496+1,(INDEX($T$3:$AI$3,B1496)-1)*3+1)</f>
        <v>52</v>
      </c>
      <c r="J1496" s="32">
        <f>INDEX(数值规划!$N$32:$Y$231,(((C1496-1)*2+(D1496-1))*4+(E1496-1))*5+F1496+1,(INDEX($T$3:$AI$3,B1496)-1)*3+2)</f>
        <v>13</v>
      </c>
      <c r="K1496" s="32">
        <f>INDEX(数值规划!$N$32:$Y$231,(((C1496-1)*2+(D1496-1))*4+(E1496-1))*5+F1496+1,(INDEX($T$3:$AI$3,B1496)-1)*3+3)</f>
        <v>33</v>
      </c>
      <c r="L1496" s="32">
        <f t="shared" si="47"/>
        <v>5</v>
      </c>
      <c r="M1496" s="32">
        <f>INDEX(数值规划!$AL$33:$AL$42,(特技天赋!C1496-1)*2+特技天赋!D1496)</f>
        <v>4</v>
      </c>
      <c r="N1496" s="31">
        <v>43</v>
      </c>
      <c r="Q1496" s="32">
        <f>IF(特技天赋!F1496&gt;0,INDEX(数值规划!$F$32:$F$63,(特技天赋!E1496-1)*4+特技天赋!F1496),E1496)</f>
        <v>43</v>
      </c>
    </row>
    <row r="1497" spans="1:17" ht="16.5" x14ac:dyDescent="0.2">
      <c r="A1497" s="31">
        <v>1494</v>
      </c>
      <c r="B1497" s="31">
        <v>10</v>
      </c>
      <c r="C1497" s="31">
        <v>3</v>
      </c>
      <c r="D1497" s="31">
        <v>1</v>
      </c>
      <c r="E1497" s="31">
        <v>3</v>
      </c>
      <c r="F1497" s="31">
        <v>3</v>
      </c>
      <c r="G1497" s="31" t="str">
        <f t="shared" si="46"/>
        <v>处女座技能2_1线3号天赋3级</v>
      </c>
      <c r="H1497" s="32">
        <f>INDEX(数值规划!$AH$33:$AK$42,(特技天赋!C1497-1)*2+特技天赋!D1497,特技天赋!E1497)</f>
        <v>59</v>
      </c>
      <c r="I1497" s="32">
        <f>INDEX(数值规划!$N$32:$Y$231,(((C1497-1)*2+(D1497-1))*4+(E1497-1))*5+F1497+1,(INDEX($T$3:$AI$3,B1497)-1)*3+1)</f>
        <v>60</v>
      </c>
      <c r="J1497" s="32">
        <f>INDEX(数值规划!$N$32:$Y$231,(((C1497-1)*2+(D1497-1))*4+(E1497-1))*5+F1497+1,(INDEX($T$3:$AI$3,B1497)-1)*3+2)</f>
        <v>15</v>
      </c>
      <c r="K1497" s="32">
        <f>INDEX(数值规划!$N$32:$Y$231,(((C1497-1)*2+(D1497-1))*4+(E1497-1))*5+F1497+1,(INDEX($T$3:$AI$3,B1497)-1)*3+3)</f>
        <v>38</v>
      </c>
      <c r="L1497" s="32">
        <f t="shared" si="47"/>
        <v>5</v>
      </c>
      <c r="M1497" s="32">
        <f>INDEX(数值规划!$AL$33:$AL$42,(特技天赋!C1497-1)*2+特技天赋!D1497)</f>
        <v>4</v>
      </c>
      <c r="N1497" s="31">
        <v>58</v>
      </c>
      <c r="Q1497" s="32">
        <f>IF(特技天赋!F1497&gt;0,INDEX(数值规划!$F$32:$F$63,(特技天赋!E1497-1)*4+特技天赋!F1497),E1497)</f>
        <v>58</v>
      </c>
    </row>
    <row r="1498" spans="1:17" ht="16.5" x14ac:dyDescent="0.2">
      <c r="A1498" s="31">
        <v>1495</v>
      </c>
      <c r="B1498" s="31">
        <v>10</v>
      </c>
      <c r="C1498" s="31">
        <v>3</v>
      </c>
      <c r="D1498" s="31">
        <v>1</v>
      </c>
      <c r="E1498" s="31">
        <v>3</v>
      </c>
      <c r="F1498" s="31">
        <v>4</v>
      </c>
      <c r="G1498" s="31" t="str">
        <f t="shared" si="46"/>
        <v>处女座技能2_1线3号天赋4级</v>
      </c>
      <c r="H1498" s="32">
        <f>INDEX(数值规划!$AH$33:$AK$42,(特技天赋!C1498-1)*2+特技天赋!D1498,特技天赋!E1498)</f>
        <v>59</v>
      </c>
      <c r="I1498" s="32">
        <f>INDEX(数值规划!$N$32:$Y$231,(((C1498-1)*2+(D1498-1))*4+(E1498-1))*5+F1498+1,(INDEX($T$3:$AI$3,B1498)-1)*3+1)</f>
        <v>68</v>
      </c>
      <c r="J1498" s="32">
        <f>INDEX(数值规划!$N$32:$Y$231,(((C1498-1)*2+(D1498-1))*4+(E1498-1))*5+F1498+1,(INDEX($T$3:$AI$3,B1498)-1)*3+2)</f>
        <v>17</v>
      </c>
      <c r="K1498" s="32">
        <f>INDEX(数值规划!$N$32:$Y$231,(((C1498-1)*2+(D1498-1))*4+(E1498-1))*5+F1498+1,(INDEX($T$3:$AI$3,B1498)-1)*3+3)</f>
        <v>43</v>
      </c>
      <c r="L1498" s="32">
        <f t="shared" si="47"/>
        <v>5</v>
      </c>
      <c r="M1498" s="32">
        <f>INDEX(数值规划!$AL$33:$AL$42,(特技天赋!C1498-1)*2+特技天赋!D1498)</f>
        <v>4</v>
      </c>
      <c r="N1498" s="31">
        <v>87</v>
      </c>
      <c r="Q1498" s="32">
        <f>IF(特技天赋!F1498&gt;0,INDEX(数值规划!$F$32:$F$63,(特技天赋!E1498-1)*4+特技天赋!F1498),E1498)</f>
        <v>87</v>
      </c>
    </row>
    <row r="1499" spans="1:17" ht="16.5" x14ac:dyDescent="0.2">
      <c r="A1499" s="31">
        <v>1496</v>
      </c>
      <c r="B1499" s="31">
        <v>10</v>
      </c>
      <c r="C1499" s="31">
        <v>3</v>
      </c>
      <c r="D1499" s="31">
        <v>1</v>
      </c>
      <c r="E1499" s="31">
        <v>4</v>
      </c>
      <c r="F1499" s="31">
        <v>0</v>
      </c>
      <c r="G1499" s="31" t="str">
        <f t="shared" si="46"/>
        <v>处女座技能2_1线4号天赋解锁</v>
      </c>
      <c r="H1499" s="32">
        <f>INDEX(数值规划!$AH$33:$AK$42,(特技天赋!C1499-1)*2+特技天赋!D1499,特技天赋!E1499)</f>
        <v>79</v>
      </c>
      <c r="I1499" s="32">
        <f>INDEX(数值规划!$N$32:$Y$231,(((C1499-1)*2+(D1499-1))*4+(E1499-1))*5+F1499+1,(INDEX($T$3:$AI$3,B1499)-1)*3+1)</f>
        <v>48</v>
      </c>
      <c r="J1499" s="32">
        <f>INDEX(数值规划!$N$32:$Y$231,(((C1499-1)*2+(D1499-1))*4+(E1499-1))*5+F1499+1,(INDEX($T$3:$AI$3,B1499)-1)*3+2)</f>
        <v>12</v>
      </c>
      <c r="K1499" s="32">
        <f>INDEX(数值规划!$N$32:$Y$231,(((C1499-1)*2+(D1499-1))*4+(E1499-1))*5+F1499+1,(INDEX($T$3:$AI$3,B1499)-1)*3+3)</f>
        <v>30</v>
      </c>
      <c r="L1499" s="32">
        <f t="shared" si="47"/>
        <v>7</v>
      </c>
      <c r="M1499" s="32">
        <f>INDEX(数值规划!$AL$33:$AL$42,(特技天赋!C1499-1)*2+特技天赋!D1499)</f>
        <v>4</v>
      </c>
      <c r="N1499" s="31">
        <v>4</v>
      </c>
      <c r="Q1499" s="32">
        <f>IF(特技天赋!F1499&gt;0,INDEX(数值规划!$F$32:$F$63,(特技天赋!E1499-1)*4+特技天赋!F1499),E1499)</f>
        <v>4</v>
      </c>
    </row>
    <row r="1500" spans="1:17" ht="16.5" x14ac:dyDescent="0.2">
      <c r="A1500" s="31">
        <v>1497</v>
      </c>
      <c r="B1500" s="31">
        <v>10</v>
      </c>
      <c r="C1500" s="31">
        <v>3</v>
      </c>
      <c r="D1500" s="31">
        <v>1</v>
      </c>
      <c r="E1500" s="31">
        <v>4</v>
      </c>
      <c r="F1500" s="31">
        <v>1</v>
      </c>
      <c r="G1500" s="31" t="str">
        <f t="shared" si="46"/>
        <v>处女座技能2_1线4号天赋1级</v>
      </c>
      <c r="H1500" s="32">
        <f>INDEX(数值规划!$AH$33:$AK$42,(特技天赋!C1500-1)*2+特技天赋!D1500,特技天赋!E1500)</f>
        <v>79</v>
      </c>
      <c r="I1500" s="32">
        <f>INDEX(数值规划!$N$32:$Y$231,(((C1500-1)*2+(D1500-1))*4+(E1500-1))*5+F1500+1,(INDEX($T$3:$AI$3,B1500)-1)*3+1)</f>
        <v>56</v>
      </c>
      <c r="J1500" s="32">
        <f>INDEX(数值规划!$N$32:$Y$231,(((C1500-1)*2+(D1500-1))*4+(E1500-1))*5+F1500+1,(INDEX($T$3:$AI$3,B1500)-1)*3+2)</f>
        <v>14</v>
      </c>
      <c r="K1500" s="32">
        <f>INDEX(数值规划!$N$32:$Y$231,(((C1500-1)*2+(D1500-1))*4+(E1500-1))*5+F1500+1,(INDEX($T$3:$AI$3,B1500)-1)*3+3)</f>
        <v>35</v>
      </c>
      <c r="L1500" s="32">
        <f t="shared" si="47"/>
        <v>7</v>
      </c>
      <c r="M1500" s="32">
        <f>INDEX(数值规划!$AL$33:$AL$42,(特技天赋!C1500-1)*2+特技天赋!D1500)</f>
        <v>4</v>
      </c>
      <c r="N1500" s="31">
        <v>29</v>
      </c>
      <c r="Q1500" s="32">
        <f>IF(特技天赋!F1500&gt;0,INDEX(数值规划!$F$32:$F$63,(特技天赋!E1500-1)*4+特技天赋!F1500),E1500)</f>
        <v>29</v>
      </c>
    </row>
    <row r="1501" spans="1:17" ht="16.5" x14ac:dyDescent="0.2">
      <c r="A1501" s="31">
        <v>1498</v>
      </c>
      <c r="B1501" s="31">
        <v>10</v>
      </c>
      <c r="C1501" s="31">
        <v>3</v>
      </c>
      <c r="D1501" s="31">
        <v>1</v>
      </c>
      <c r="E1501" s="31">
        <v>4</v>
      </c>
      <c r="F1501" s="31">
        <v>2</v>
      </c>
      <c r="G1501" s="31" t="str">
        <f t="shared" si="46"/>
        <v>处女座技能2_1线4号天赋2级</v>
      </c>
      <c r="H1501" s="32">
        <f>INDEX(数值规划!$AH$33:$AK$42,(特技天赋!C1501-1)*2+特技天赋!D1501,特技天赋!E1501)</f>
        <v>79</v>
      </c>
      <c r="I1501" s="32">
        <f>INDEX(数值规划!$N$32:$Y$231,(((C1501-1)*2+(D1501-1))*4+(E1501-1))*5+F1501+1,(INDEX($T$3:$AI$3,B1501)-1)*3+1)</f>
        <v>64</v>
      </c>
      <c r="J1501" s="32">
        <f>INDEX(数值规划!$N$32:$Y$231,(((C1501-1)*2+(D1501-1))*4+(E1501-1))*5+F1501+1,(INDEX($T$3:$AI$3,B1501)-1)*3+2)</f>
        <v>16</v>
      </c>
      <c r="K1501" s="32">
        <f>INDEX(数值规划!$N$32:$Y$231,(((C1501-1)*2+(D1501-1))*4+(E1501-1))*5+F1501+1,(INDEX($T$3:$AI$3,B1501)-1)*3+3)</f>
        <v>40</v>
      </c>
      <c r="L1501" s="32">
        <f t="shared" si="47"/>
        <v>7</v>
      </c>
      <c r="M1501" s="32">
        <f>INDEX(数值规划!$AL$33:$AL$42,(特技天赋!C1501-1)*2+特技天赋!D1501)</f>
        <v>4</v>
      </c>
      <c r="N1501" s="31">
        <v>43</v>
      </c>
      <c r="Q1501" s="32">
        <f>IF(特技天赋!F1501&gt;0,INDEX(数值规划!$F$32:$F$63,(特技天赋!E1501-1)*4+特技天赋!F1501),E1501)</f>
        <v>43</v>
      </c>
    </row>
    <row r="1502" spans="1:17" ht="16.5" x14ac:dyDescent="0.2">
      <c r="A1502" s="31">
        <v>1499</v>
      </c>
      <c r="B1502" s="31">
        <v>10</v>
      </c>
      <c r="C1502" s="31">
        <v>3</v>
      </c>
      <c r="D1502" s="31">
        <v>1</v>
      </c>
      <c r="E1502" s="31">
        <v>4</v>
      </c>
      <c r="F1502" s="31">
        <v>3</v>
      </c>
      <c r="G1502" s="31" t="str">
        <f t="shared" si="46"/>
        <v>处女座技能2_1线4号天赋3级</v>
      </c>
      <c r="H1502" s="32">
        <f>INDEX(数值规划!$AH$33:$AK$42,(特技天赋!C1502-1)*2+特技天赋!D1502,特技天赋!E1502)</f>
        <v>79</v>
      </c>
      <c r="I1502" s="32">
        <f>INDEX(数值规划!$N$32:$Y$231,(((C1502-1)*2+(D1502-1))*4+(E1502-1))*5+F1502+1,(INDEX($T$3:$AI$3,B1502)-1)*3+1)</f>
        <v>72</v>
      </c>
      <c r="J1502" s="32">
        <f>INDEX(数值规划!$N$32:$Y$231,(((C1502-1)*2+(D1502-1))*4+(E1502-1))*5+F1502+1,(INDEX($T$3:$AI$3,B1502)-1)*3+2)</f>
        <v>18</v>
      </c>
      <c r="K1502" s="32">
        <f>INDEX(数值规划!$N$32:$Y$231,(((C1502-1)*2+(D1502-1))*4+(E1502-1))*5+F1502+1,(INDEX($T$3:$AI$3,B1502)-1)*3+3)</f>
        <v>45</v>
      </c>
      <c r="L1502" s="32">
        <f t="shared" si="47"/>
        <v>7</v>
      </c>
      <c r="M1502" s="32">
        <f>INDEX(数值规划!$AL$33:$AL$42,(特技天赋!C1502-1)*2+特技天赋!D1502)</f>
        <v>4</v>
      </c>
      <c r="N1502" s="31">
        <v>58</v>
      </c>
      <c r="Q1502" s="32">
        <f>IF(特技天赋!F1502&gt;0,INDEX(数值规划!$F$32:$F$63,(特技天赋!E1502-1)*4+特技天赋!F1502),E1502)</f>
        <v>58</v>
      </c>
    </row>
    <row r="1503" spans="1:17" ht="16.5" x14ac:dyDescent="0.2">
      <c r="A1503" s="31">
        <v>1500</v>
      </c>
      <c r="B1503" s="31">
        <v>10</v>
      </c>
      <c r="C1503" s="31">
        <v>3</v>
      </c>
      <c r="D1503" s="31">
        <v>1</v>
      </c>
      <c r="E1503" s="31">
        <v>4</v>
      </c>
      <c r="F1503" s="31">
        <v>4</v>
      </c>
      <c r="G1503" s="31" t="str">
        <f t="shared" si="46"/>
        <v>处女座技能2_1线4号天赋4级</v>
      </c>
      <c r="H1503" s="32">
        <f>INDEX(数值规划!$AH$33:$AK$42,(特技天赋!C1503-1)*2+特技天赋!D1503,特技天赋!E1503)</f>
        <v>79</v>
      </c>
      <c r="I1503" s="32">
        <f>INDEX(数值规划!$N$32:$Y$231,(((C1503-1)*2+(D1503-1))*4+(E1503-1))*5+F1503+1,(INDEX($T$3:$AI$3,B1503)-1)*3+1)</f>
        <v>80</v>
      </c>
      <c r="J1503" s="32">
        <f>INDEX(数值规划!$N$32:$Y$231,(((C1503-1)*2+(D1503-1))*4+(E1503-1))*5+F1503+1,(INDEX($T$3:$AI$3,B1503)-1)*3+2)</f>
        <v>20</v>
      </c>
      <c r="K1503" s="32">
        <f>INDEX(数值规划!$N$32:$Y$231,(((C1503-1)*2+(D1503-1))*4+(E1503-1))*5+F1503+1,(INDEX($T$3:$AI$3,B1503)-1)*3+3)</f>
        <v>50</v>
      </c>
      <c r="L1503" s="32">
        <f t="shared" si="47"/>
        <v>7</v>
      </c>
      <c r="M1503" s="32">
        <f>INDEX(数值规划!$AL$33:$AL$42,(特技天赋!C1503-1)*2+特技天赋!D1503)</f>
        <v>4</v>
      </c>
      <c r="N1503" s="31">
        <v>87</v>
      </c>
      <c r="Q1503" s="32">
        <f>IF(特技天赋!F1503&gt;0,INDEX(数值规划!$F$32:$F$63,(特技天赋!E1503-1)*4+特技天赋!F1503),E1503)</f>
        <v>87</v>
      </c>
    </row>
    <row r="1504" spans="1:17" ht="16.5" x14ac:dyDescent="0.2">
      <c r="A1504" s="31">
        <v>1501</v>
      </c>
      <c r="B1504" s="31">
        <v>10</v>
      </c>
      <c r="C1504" s="31">
        <v>3</v>
      </c>
      <c r="D1504" s="31">
        <v>2</v>
      </c>
      <c r="E1504" s="31">
        <v>1</v>
      </c>
      <c r="F1504" s="31">
        <v>0</v>
      </c>
      <c r="G1504" s="31" t="str">
        <f t="shared" si="46"/>
        <v>处女座技能2_2线1号天赋解锁</v>
      </c>
      <c r="H1504" s="32">
        <f>INDEX(数值规划!$AH$33:$AK$42,(特技天赋!C1504-1)*2+特技天赋!D1504,特技天赋!E1504)</f>
        <v>29</v>
      </c>
      <c r="I1504" s="32">
        <f>INDEX(数值规划!$N$32:$Y$231,(((C1504-1)*2+(D1504-1))*4+(E1504-1))*5+F1504+1,(INDEX($T$3:$AI$3,B1504)-1)*3+1)</f>
        <v>0</v>
      </c>
      <c r="J1504" s="32">
        <f>INDEX(数值规划!$N$32:$Y$231,(((C1504-1)*2+(D1504-1))*4+(E1504-1))*5+F1504+1,(INDEX($T$3:$AI$3,B1504)-1)*3+2)</f>
        <v>20</v>
      </c>
      <c r="K1504" s="32">
        <f>INDEX(数值规划!$N$32:$Y$231,(((C1504-1)*2+(D1504-1))*4+(E1504-1))*5+F1504+1,(INDEX($T$3:$AI$3,B1504)-1)*3+3)</f>
        <v>10</v>
      </c>
      <c r="L1504" s="32">
        <f t="shared" si="47"/>
        <v>2</v>
      </c>
      <c r="M1504" s="32">
        <f>INDEX(数值规划!$AL$33:$AL$42,(特技天赋!C1504-1)*2+特技天赋!D1504)</f>
        <v>5</v>
      </c>
      <c r="N1504" s="31">
        <v>1</v>
      </c>
      <c r="Q1504" s="32">
        <f>IF(特技天赋!F1504&gt;0,INDEX(数值规划!$F$32:$F$63,(特技天赋!E1504-1)*4+特技天赋!F1504),E1504)</f>
        <v>1</v>
      </c>
    </row>
    <row r="1505" spans="1:17" ht="16.5" x14ac:dyDescent="0.2">
      <c r="A1505" s="31">
        <v>1502</v>
      </c>
      <c r="B1505" s="31">
        <v>10</v>
      </c>
      <c r="C1505" s="31">
        <v>3</v>
      </c>
      <c r="D1505" s="31">
        <v>2</v>
      </c>
      <c r="E1505" s="31">
        <v>1</v>
      </c>
      <c r="F1505" s="31">
        <v>1</v>
      </c>
      <c r="G1505" s="31" t="str">
        <f t="shared" si="46"/>
        <v>处女座技能2_2线1号天赋1级</v>
      </c>
      <c r="H1505" s="32">
        <f>INDEX(数值规划!$AH$33:$AK$42,(特技天赋!C1505-1)*2+特技天赋!D1505,特技天赋!E1505)</f>
        <v>29</v>
      </c>
      <c r="I1505" s="32">
        <f>INDEX(数值规划!$N$32:$Y$231,(((C1505-1)*2+(D1505-1))*4+(E1505-1))*5+F1505+1,(INDEX($T$3:$AI$3,B1505)-1)*3+1)</f>
        <v>0</v>
      </c>
      <c r="J1505" s="32">
        <f>INDEX(数值规划!$N$32:$Y$231,(((C1505-1)*2+(D1505-1))*4+(E1505-1))*5+F1505+1,(INDEX($T$3:$AI$3,B1505)-1)*3+2)</f>
        <v>30</v>
      </c>
      <c r="K1505" s="32">
        <f>INDEX(数值规划!$N$32:$Y$231,(((C1505-1)*2+(D1505-1))*4+(E1505-1))*5+F1505+1,(INDEX($T$3:$AI$3,B1505)-1)*3+3)</f>
        <v>15</v>
      </c>
      <c r="L1505" s="32">
        <f t="shared" si="47"/>
        <v>2</v>
      </c>
      <c r="M1505" s="32">
        <f>INDEX(数值规划!$AL$33:$AL$42,(特技天赋!C1505-1)*2+特技天赋!D1505)</f>
        <v>5</v>
      </c>
      <c r="N1505" s="31">
        <v>19</v>
      </c>
      <c r="Q1505" s="32">
        <f>IF(特技天赋!F1505&gt;0,INDEX(数值规划!$F$32:$F$63,(特技天赋!E1505-1)*4+特技天赋!F1505),E1505)</f>
        <v>19</v>
      </c>
    </row>
    <row r="1506" spans="1:17" ht="16.5" x14ac:dyDescent="0.2">
      <c r="A1506" s="31">
        <v>1503</v>
      </c>
      <c r="B1506" s="31">
        <v>10</v>
      </c>
      <c r="C1506" s="31">
        <v>3</v>
      </c>
      <c r="D1506" s="31">
        <v>2</v>
      </c>
      <c r="E1506" s="31">
        <v>1</v>
      </c>
      <c r="F1506" s="31">
        <v>2</v>
      </c>
      <c r="G1506" s="31" t="str">
        <f t="shared" si="46"/>
        <v>处女座技能2_2线1号天赋2级</v>
      </c>
      <c r="H1506" s="32">
        <f>INDEX(数值规划!$AH$33:$AK$42,(特技天赋!C1506-1)*2+特技天赋!D1506,特技天赋!E1506)</f>
        <v>29</v>
      </c>
      <c r="I1506" s="32">
        <f>INDEX(数值规划!$N$32:$Y$231,(((C1506-1)*2+(D1506-1))*4+(E1506-1))*5+F1506+1,(INDEX($T$3:$AI$3,B1506)-1)*3+1)</f>
        <v>0</v>
      </c>
      <c r="J1506" s="32">
        <f>INDEX(数值规划!$N$32:$Y$231,(((C1506-1)*2+(D1506-1))*4+(E1506-1))*5+F1506+1,(INDEX($T$3:$AI$3,B1506)-1)*3+2)</f>
        <v>40</v>
      </c>
      <c r="K1506" s="32">
        <f>INDEX(数值规划!$N$32:$Y$231,(((C1506-1)*2+(D1506-1))*4+(E1506-1))*5+F1506+1,(INDEX($T$3:$AI$3,B1506)-1)*3+3)</f>
        <v>20</v>
      </c>
      <c r="L1506" s="32">
        <f t="shared" si="47"/>
        <v>2</v>
      </c>
      <c r="M1506" s="32">
        <f>INDEX(数值规划!$AL$33:$AL$42,(特技天赋!C1506-1)*2+特技天赋!D1506)</f>
        <v>5</v>
      </c>
      <c r="N1506" s="31">
        <v>29</v>
      </c>
      <c r="Q1506" s="32">
        <f>IF(特技天赋!F1506&gt;0,INDEX(数值规划!$F$32:$F$63,(特技天赋!E1506-1)*4+特技天赋!F1506),E1506)</f>
        <v>29</v>
      </c>
    </row>
    <row r="1507" spans="1:17" ht="16.5" x14ac:dyDescent="0.2">
      <c r="A1507" s="31">
        <v>1504</v>
      </c>
      <c r="B1507" s="31">
        <v>10</v>
      </c>
      <c r="C1507" s="31">
        <v>3</v>
      </c>
      <c r="D1507" s="31">
        <v>2</v>
      </c>
      <c r="E1507" s="31">
        <v>1</v>
      </c>
      <c r="F1507" s="31">
        <v>3</v>
      </c>
      <c r="G1507" s="31" t="str">
        <f t="shared" si="46"/>
        <v>处女座技能2_2线1号天赋3级</v>
      </c>
      <c r="H1507" s="32">
        <f>INDEX(数值规划!$AH$33:$AK$42,(特技天赋!C1507-1)*2+特技天赋!D1507,特技天赋!E1507)</f>
        <v>29</v>
      </c>
      <c r="I1507" s="32">
        <f>INDEX(数值规划!$N$32:$Y$231,(((C1507-1)*2+(D1507-1))*4+(E1507-1))*5+F1507+1,(INDEX($T$3:$AI$3,B1507)-1)*3+1)</f>
        <v>0</v>
      </c>
      <c r="J1507" s="32">
        <f>INDEX(数值规划!$N$32:$Y$231,(((C1507-1)*2+(D1507-1))*4+(E1507-1))*5+F1507+1,(INDEX($T$3:$AI$3,B1507)-1)*3+2)</f>
        <v>50</v>
      </c>
      <c r="K1507" s="32">
        <f>INDEX(数值规划!$N$32:$Y$231,(((C1507-1)*2+(D1507-1))*4+(E1507-1))*5+F1507+1,(INDEX($T$3:$AI$3,B1507)-1)*3+3)</f>
        <v>25</v>
      </c>
      <c r="L1507" s="32">
        <f t="shared" si="47"/>
        <v>2</v>
      </c>
      <c r="M1507" s="32">
        <f>INDEX(数值规划!$AL$33:$AL$42,(特技天赋!C1507-1)*2+特技天赋!D1507)</f>
        <v>5</v>
      </c>
      <c r="N1507" s="31">
        <v>38</v>
      </c>
      <c r="Q1507" s="32">
        <f>IF(特技天赋!F1507&gt;0,INDEX(数值规划!$F$32:$F$63,(特技天赋!E1507-1)*4+特技天赋!F1507),E1507)</f>
        <v>38</v>
      </c>
    </row>
    <row r="1508" spans="1:17" ht="16.5" x14ac:dyDescent="0.2">
      <c r="A1508" s="31">
        <v>1505</v>
      </c>
      <c r="B1508" s="31">
        <v>10</v>
      </c>
      <c r="C1508" s="31">
        <v>3</v>
      </c>
      <c r="D1508" s="31">
        <v>2</v>
      </c>
      <c r="E1508" s="31">
        <v>1</v>
      </c>
      <c r="F1508" s="31">
        <v>4</v>
      </c>
      <c r="G1508" s="31" t="str">
        <f t="shared" si="46"/>
        <v>处女座技能2_2线1号天赋4级</v>
      </c>
      <c r="H1508" s="32">
        <f>INDEX(数值规划!$AH$33:$AK$42,(特技天赋!C1508-1)*2+特技天赋!D1508,特技天赋!E1508)</f>
        <v>29</v>
      </c>
      <c r="I1508" s="32">
        <f>INDEX(数值规划!$N$32:$Y$231,(((C1508-1)*2+(D1508-1))*4+(E1508-1))*5+F1508+1,(INDEX($T$3:$AI$3,B1508)-1)*3+1)</f>
        <v>0</v>
      </c>
      <c r="J1508" s="32">
        <f>INDEX(数值规划!$N$32:$Y$231,(((C1508-1)*2+(D1508-1))*4+(E1508-1))*5+F1508+1,(INDEX($T$3:$AI$3,B1508)-1)*3+2)</f>
        <v>60</v>
      </c>
      <c r="K1508" s="32">
        <f>INDEX(数值规划!$N$32:$Y$231,(((C1508-1)*2+(D1508-1))*4+(E1508-1))*5+F1508+1,(INDEX($T$3:$AI$3,B1508)-1)*3+3)</f>
        <v>30</v>
      </c>
      <c r="L1508" s="32">
        <f t="shared" si="47"/>
        <v>2</v>
      </c>
      <c r="M1508" s="32">
        <f>INDEX(数值规划!$AL$33:$AL$42,(特技天赋!C1508-1)*2+特技天赋!D1508)</f>
        <v>5</v>
      </c>
      <c r="N1508" s="31">
        <v>58</v>
      </c>
      <c r="Q1508" s="32">
        <f>IF(特技天赋!F1508&gt;0,INDEX(数值规划!$F$32:$F$63,(特技天赋!E1508-1)*4+特技天赋!F1508),E1508)</f>
        <v>58</v>
      </c>
    </row>
    <row r="1509" spans="1:17" ht="16.5" x14ac:dyDescent="0.2">
      <c r="A1509" s="31">
        <v>1506</v>
      </c>
      <c r="B1509" s="31">
        <v>10</v>
      </c>
      <c r="C1509" s="31">
        <v>3</v>
      </c>
      <c r="D1509" s="31">
        <v>2</v>
      </c>
      <c r="E1509" s="31">
        <v>2</v>
      </c>
      <c r="F1509" s="31">
        <v>0</v>
      </c>
      <c r="G1509" s="31" t="str">
        <f t="shared" si="46"/>
        <v>处女座技能2_2线2号天赋解锁</v>
      </c>
      <c r="H1509" s="32">
        <f>INDEX(数值规划!$AH$33:$AK$42,(特技天赋!C1509-1)*2+特技天赋!D1509,特技天赋!E1509)</f>
        <v>49</v>
      </c>
      <c r="I1509" s="32">
        <f>INDEX(数值规划!$N$32:$Y$231,(((C1509-1)*2+(D1509-1))*4+(E1509-1))*5+F1509+1,(INDEX($T$3:$AI$3,B1509)-1)*3+1)</f>
        <v>0</v>
      </c>
      <c r="J1509" s="32">
        <f>INDEX(数值规划!$N$32:$Y$231,(((C1509-1)*2+(D1509-1))*4+(E1509-1))*5+F1509+1,(INDEX($T$3:$AI$3,B1509)-1)*3+2)</f>
        <v>30</v>
      </c>
      <c r="K1509" s="32">
        <f>INDEX(数值规划!$N$32:$Y$231,(((C1509-1)*2+(D1509-1))*4+(E1509-1))*5+F1509+1,(INDEX($T$3:$AI$3,B1509)-1)*3+3)</f>
        <v>15</v>
      </c>
      <c r="L1509" s="32">
        <f t="shared" si="47"/>
        <v>4</v>
      </c>
      <c r="M1509" s="32">
        <f>INDEX(数值规划!$AL$33:$AL$42,(特技天赋!C1509-1)*2+特技天赋!D1509)</f>
        <v>5</v>
      </c>
      <c r="N1509" s="31">
        <v>2</v>
      </c>
      <c r="Q1509" s="32">
        <f>IF(特技天赋!F1509&gt;0,INDEX(数值规划!$F$32:$F$63,(特技天赋!E1509-1)*4+特技天赋!F1509),E1509)</f>
        <v>2</v>
      </c>
    </row>
    <row r="1510" spans="1:17" ht="16.5" x14ac:dyDescent="0.2">
      <c r="A1510" s="31">
        <v>1507</v>
      </c>
      <c r="B1510" s="31">
        <v>10</v>
      </c>
      <c r="C1510" s="31">
        <v>3</v>
      </c>
      <c r="D1510" s="31">
        <v>2</v>
      </c>
      <c r="E1510" s="31">
        <v>2</v>
      </c>
      <c r="F1510" s="31">
        <v>1</v>
      </c>
      <c r="G1510" s="31" t="str">
        <f t="shared" si="46"/>
        <v>处女座技能2_2线2号天赋1级</v>
      </c>
      <c r="H1510" s="32">
        <f>INDEX(数值规划!$AH$33:$AK$42,(特技天赋!C1510-1)*2+特技天赋!D1510,特技天赋!E1510)</f>
        <v>49</v>
      </c>
      <c r="I1510" s="32">
        <f>INDEX(数值规划!$N$32:$Y$231,(((C1510-1)*2+(D1510-1))*4+(E1510-1))*5+F1510+1,(INDEX($T$3:$AI$3,B1510)-1)*3+1)</f>
        <v>0</v>
      </c>
      <c r="J1510" s="32">
        <f>INDEX(数值规划!$N$32:$Y$231,(((C1510-1)*2+(D1510-1))*4+(E1510-1))*5+F1510+1,(INDEX($T$3:$AI$3,B1510)-1)*3+2)</f>
        <v>40</v>
      </c>
      <c r="K1510" s="32">
        <f>INDEX(数值规划!$N$32:$Y$231,(((C1510-1)*2+(D1510-1))*4+(E1510-1))*5+F1510+1,(INDEX($T$3:$AI$3,B1510)-1)*3+3)</f>
        <v>20</v>
      </c>
      <c r="L1510" s="32">
        <f t="shared" si="47"/>
        <v>4</v>
      </c>
      <c r="M1510" s="32">
        <f>INDEX(数值规划!$AL$33:$AL$42,(特技天赋!C1510-1)*2+特技天赋!D1510)</f>
        <v>5</v>
      </c>
      <c r="N1510" s="31">
        <v>24</v>
      </c>
      <c r="Q1510" s="32">
        <f>IF(特技天赋!F1510&gt;0,INDEX(数值规划!$F$32:$F$63,(特技天赋!E1510-1)*4+特技天赋!F1510),E1510)</f>
        <v>24</v>
      </c>
    </row>
    <row r="1511" spans="1:17" ht="16.5" x14ac:dyDescent="0.2">
      <c r="A1511" s="31">
        <v>1508</v>
      </c>
      <c r="B1511" s="31">
        <v>10</v>
      </c>
      <c r="C1511" s="31">
        <v>3</v>
      </c>
      <c r="D1511" s="31">
        <v>2</v>
      </c>
      <c r="E1511" s="31">
        <v>2</v>
      </c>
      <c r="F1511" s="31">
        <v>2</v>
      </c>
      <c r="G1511" s="31" t="str">
        <f t="shared" si="46"/>
        <v>处女座技能2_2线2号天赋2级</v>
      </c>
      <c r="H1511" s="32">
        <f>INDEX(数值规划!$AH$33:$AK$42,(特技天赋!C1511-1)*2+特技天赋!D1511,特技天赋!E1511)</f>
        <v>49</v>
      </c>
      <c r="I1511" s="32">
        <f>INDEX(数值规划!$N$32:$Y$231,(((C1511-1)*2+(D1511-1))*4+(E1511-1))*5+F1511+1,(INDEX($T$3:$AI$3,B1511)-1)*3+1)</f>
        <v>0</v>
      </c>
      <c r="J1511" s="32">
        <f>INDEX(数值规划!$N$32:$Y$231,(((C1511-1)*2+(D1511-1))*4+(E1511-1))*5+F1511+1,(INDEX($T$3:$AI$3,B1511)-1)*3+2)</f>
        <v>50</v>
      </c>
      <c r="K1511" s="32">
        <f>INDEX(数值规划!$N$32:$Y$231,(((C1511-1)*2+(D1511-1))*4+(E1511-1))*5+F1511+1,(INDEX($T$3:$AI$3,B1511)-1)*3+3)</f>
        <v>25</v>
      </c>
      <c r="L1511" s="32">
        <f t="shared" si="47"/>
        <v>4</v>
      </c>
      <c r="M1511" s="32">
        <f>INDEX(数值规划!$AL$33:$AL$42,(特技天赋!C1511-1)*2+特技天赋!D1511)</f>
        <v>5</v>
      </c>
      <c r="N1511" s="31">
        <v>36</v>
      </c>
      <c r="Q1511" s="32">
        <f>IF(特技天赋!F1511&gt;0,INDEX(数值规划!$F$32:$F$63,(特技天赋!E1511-1)*4+特技天赋!F1511),E1511)</f>
        <v>36</v>
      </c>
    </row>
    <row r="1512" spans="1:17" ht="16.5" x14ac:dyDescent="0.2">
      <c r="A1512" s="31">
        <v>1509</v>
      </c>
      <c r="B1512" s="31">
        <v>10</v>
      </c>
      <c r="C1512" s="31">
        <v>3</v>
      </c>
      <c r="D1512" s="31">
        <v>2</v>
      </c>
      <c r="E1512" s="31">
        <v>2</v>
      </c>
      <c r="F1512" s="31">
        <v>3</v>
      </c>
      <c r="G1512" s="31" t="str">
        <f t="shared" si="46"/>
        <v>处女座技能2_2线2号天赋3级</v>
      </c>
      <c r="H1512" s="32">
        <f>INDEX(数值规划!$AH$33:$AK$42,(特技天赋!C1512-1)*2+特技天赋!D1512,特技天赋!E1512)</f>
        <v>49</v>
      </c>
      <c r="I1512" s="32">
        <f>INDEX(数值规划!$N$32:$Y$231,(((C1512-1)*2+(D1512-1))*4+(E1512-1))*5+F1512+1,(INDEX($T$3:$AI$3,B1512)-1)*3+1)</f>
        <v>0</v>
      </c>
      <c r="J1512" s="32">
        <f>INDEX(数值规划!$N$32:$Y$231,(((C1512-1)*2+(D1512-1))*4+(E1512-1))*5+F1512+1,(INDEX($T$3:$AI$3,B1512)-1)*3+2)</f>
        <v>60</v>
      </c>
      <c r="K1512" s="32">
        <f>INDEX(数值规划!$N$32:$Y$231,(((C1512-1)*2+(D1512-1))*4+(E1512-1))*5+F1512+1,(INDEX($T$3:$AI$3,B1512)-1)*3+3)</f>
        <v>30</v>
      </c>
      <c r="L1512" s="32">
        <f t="shared" si="47"/>
        <v>4</v>
      </c>
      <c r="M1512" s="32">
        <f>INDEX(数值规划!$AL$33:$AL$42,(特技天赋!C1512-1)*2+特技天赋!D1512)</f>
        <v>5</v>
      </c>
      <c r="N1512" s="31">
        <v>48</v>
      </c>
      <c r="Q1512" s="32">
        <f>IF(特技天赋!F1512&gt;0,INDEX(数值规划!$F$32:$F$63,(特技天赋!E1512-1)*4+特技天赋!F1512),E1512)</f>
        <v>48</v>
      </c>
    </row>
    <row r="1513" spans="1:17" ht="16.5" x14ac:dyDescent="0.2">
      <c r="A1513" s="31">
        <v>1510</v>
      </c>
      <c r="B1513" s="31">
        <v>10</v>
      </c>
      <c r="C1513" s="31">
        <v>3</v>
      </c>
      <c r="D1513" s="31">
        <v>2</v>
      </c>
      <c r="E1513" s="31">
        <v>2</v>
      </c>
      <c r="F1513" s="31">
        <v>4</v>
      </c>
      <c r="G1513" s="31" t="str">
        <f t="shared" si="46"/>
        <v>处女座技能2_2线2号天赋4级</v>
      </c>
      <c r="H1513" s="32">
        <f>INDEX(数值规划!$AH$33:$AK$42,(特技天赋!C1513-1)*2+特技天赋!D1513,特技天赋!E1513)</f>
        <v>49</v>
      </c>
      <c r="I1513" s="32">
        <f>INDEX(数值规划!$N$32:$Y$231,(((C1513-1)*2+(D1513-1))*4+(E1513-1))*5+F1513+1,(INDEX($T$3:$AI$3,B1513)-1)*3+1)</f>
        <v>0</v>
      </c>
      <c r="J1513" s="32">
        <f>INDEX(数值规划!$N$32:$Y$231,(((C1513-1)*2+(D1513-1))*4+(E1513-1))*5+F1513+1,(INDEX($T$3:$AI$3,B1513)-1)*3+2)</f>
        <v>70</v>
      </c>
      <c r="K1513" s="32">
        <f>INDEX(数值规划!$N$32:$Y$231,(((C1513-1)*2+(D1513-1))*4+(E1513-1))*5+F1513+1,(INDEX($T$3:$AI$3,B1513)-1)*3+3)</f>
        <v>35</v>
      </c>
      <c r="L1513" s="32">
        <f t="shared" si="47"/>
        <v>4</v>
      </c>
      <c r="M1513" s="32">
        <f>INDEX(数值规划!$AL$33:$AL$42,(特技天赋!C1513-1)*2+特技天赋!D1513)</f>
        <v>5</v>
      </c>
      <c r="N1513" s="31">
        <v>72</v>
      </c>
      <c r="Q1513" s="32">
        <f>IF(特技天赋!F1513&gt;0,INDEX(数值规划!$F$32:$F$63,(特技天赋!E1513-1)*4+特技天赋!F1513),E1513)</f>
        <v>72</v>
      </c>
    </row>
    <row r="1514" spans="1:17" ht="16.5" x14ac:dyDescent="0.2">
      <c r="A1514" s="31">
        <v>1511</v>
      </c>
      <c r="B1514" s="31">
        <v>10</v>
      </c>
      <c r="C1514" s="31">
        <v>3</v>
      </c>
      <c r="D1514" s="31">
        <v>2</v>
      </c>
      <c r="E1514" s="31">
        <v>3</v>
      </c>
      <c r="F1514" s="31">
        <v>0</v>
      </c>
      <c r="G1514" s="31" t="str">
        <f t="shared" si="46"/>
        <v>处女座技能2_2线3号天赋解锁</v>
      </c>
      <c r="H1514" s="32">
        <f>INDEX(数值规划!$AH$33:$AK$42,(特技天赋!C1514-1)*2+特技天赋!D1514,特技天赋!E1514)</f>
        <v>69</v>
      </c>
      <c r="I1514" s="32">
        <f>INDEX(数值规划!$N$32:$Y$231,(((C1514-1)*2+(D1514-1))*4+(E1514-1))*5+F1514+1,(INDEX($T$3:$AI$3,B1514)-1)*3+1)</f>
        <v>0</v>
      </c>
      <c r="J1514" s="32">
        <f>INDEX(数值规划!$N$32:$Y$231,(((C1514-1)*2+(D1514-1))*4+(E1514-1))*5+F1514+1,(INDEX($T$3:$AI$3,B1514)-1)*3+2)</f>
        <v>45</v>
      </c>
      <c r="K1514" s="32">
        <f>INDEX(数值规划!$N$32:$Y$231,(((C1514-1)*2+(D1514-1))*4+(E1514-1))*5+F1514+1,(INDEX($T$3:$AI$3,B1514)-1)*3+3)</f>
        <v>23</v>
      </c>
      <c r="L1514" s="32">
        <f t="shared" si="47"/>
        <v>6</v>
      </c>
      <c r="M1514" s="32">
        <f>INDEX(数值规划!$AL$33:$AL$42,(特技天赋!C1514-1)*2+特技天赋!D1514)</f>
        <v>5</v>
      </c>
      <c r="N1514" s="31">
        <v>3</v>
      </c>
      <c r="Q1514" s="32">
        <f>IF(特技天赋!F1514&gt;0,INDEX(数值规划!$F$32:$F$63,(特技天赋!E1514-1)*4+特技天赋!F1514),E1514)</f>
        <v>3</v>
      </c>
    </row>
    <row r="1515" spans="1:17" ht="16.5" x14ac:dyDescent="0.2">
      <c r="A1515" s="31">
        <v>1512</v>
      </c>
      <c r="B1515" s="31">
        <v>10</v>
      </c>
      <c r="C1515" s="31">
        <v>3</v>
      </c>
      <c r="D1515" s="31">
        <v>2</v>
      </c>
      <c r="E1515" s="31">
        <v>3</v>
      </c>
      <c r="F1515" s="31">
        <v>1</v>
      </c>
      <c r="G1515" s="31" t="str">
        <f t="shared" si="46"/>
        <v>处女座技能2_2线3号天赋1级</v>
      </c>
      <c r="H1515" s="32">
        <f>INDEX(数值规划!$AH$33:$AK$42,(特技天赋!C1515-1)*2+特技天赋!D1515,特技天赋!E1515)</f>
        <v>69</v>
      </c>
      <c r="I1515" s="32">
        <f>INDEX(数值规划!$N$32:$Y$231,(((C1515-1)*2+(D1515-1))*4+(E1515-1))*5+F1515+1,(INDEX($T$3:$AI$3,B1515)-1)*3+1)</f>
        <v>0</v>
      </c>
      <c r="J1515" s="32">
        <f>INDEX(数值规划!$N$32:$Y$231,(((C1515-1)*2+(D1515-1))*4+(E1515-1))*5+F1515+1,(INDEX($T$3:$AI$3,B1515)-1)*3+2)</f>
        <v>55</v>
      </c>
      <c r="K1515" s="32">
        <f>INDEX(数值规划!$N$32:$Y$231,(((C1515-1)*2+(D1515-1))*4+(E1515-1))*5+F1515+1,(INDEX($T$3:$AI$3,B1515)-1)*3+3)</f>
        <v>28</v>
      </c>
      <c r="L1515" s="32">
        <f t="shared" si="47"/>
        <v>6</v>
      </c>
      <c r="M1515" s="32">
        <f>INDEX(数值规划!$AL$33:$AL$42,(特技天赋!C1515-1)*2+特技天赋!D1515)</f>
        <v>5</v>
      </c>
      <c r="N1515" s="31">
        <v>29</v>
      </c>
      <c r="Q1515" s="32">
        <f>IF(特技天赋!F1515&gt;0,INDEX(数值规划!$F$32:$F$63,(特技天赋!E1515-1)*4+特技天赋!F1515),E1515)</f>
        <v>29</v>
      </c>
    </row>
    <row r="1516" spans="1:17" ht="16.5" x14ac:dyDescent="0.2">
      <c r="A1516" s="31">
        <v>1513</v>
      </c>
      <c r="B1516" s="31">
        <v>10</v>
      </c>
      <c r="C1516" s="31">
        <v>3</v>
      </c>
      <c r="D1516" s="31">
        <v>2</v>
      </c>
      <c r="E1516" s="31">
        <v>3</v>
      </c>
      <c r="F1516" s="31">
        <v>2</v>
      </c>
      <c r="G1516" s="31" t="str">
        <f t="shared" si="46"/>
        <v>处女座技能2_2线3号天赋2级</v>
      </c>
      <c r="H1516" s="32">
        <f>INDEX(数值规划!$AH$33:$AK$42,(特技天赋!C1516-1)*2+特技天赋!D1516,特技天赋!E1516)</f>
        <v>69</v>
      </c>
      <c r="I1516" s="32">
        <f>INDEX(数值规划!$N$32:$Y$231,(((C1516-1)*2+(D1516-1))*4+(E1516-1))*5+F1516+1,(INDEX($T$3:$AI$3,B1516)-1)*3+1)</f>
        <v>0</v>
      </c>
      <c r="J1516" s="32">
        <f>INDEX(数值规划!$N$32:$Y$231,(((C1516-1)*2+(D1516-1))*4+(E1516-1))*5+F1516+1,(INDEX($T$3:$AI$3,B1516)-1)*3+2)</f>
        <v>65</v>
      </c>
      <c r="K1516" s="32">
        <f>INDEX(数值规划!$N$32:$Y$231,(((C1516-1)*2+(D1516-1))*4+(E1516-1))*5+F1516+1,(INDEX($T$3:$AI$3,B1516)-1)*3+3)</f>
        <v>33</v>
      </c>
      <c r="L1516" s="32">
        <f t="shared" si="47"/>
        <v>6</v>
      </c>
      <c r="M1516" s="32">
        <f>INDEX(数值规划!$AL$33:$AL$42,(特技天赋!C1516-1)*2+特技天赋!D1516)</f>
        <v>5</v>
      </c>
      <c r="N1516" s="31">
        <v>43</v>
      </c>
      <c r="Q1516" s="32">
        <f>IF(特技天赋!F1516&gt;0,INDEX(数值规划!$F$32:$F$63,(特技天赋!E1516-1)*4+特技天赋!F1516),E1516)</f>
        <v>43</v>
      </c>
    </row>
    <row r="1517" spans="1:17" ht="16.5" x14ac:dyDescent="0.2">
      <c r="A1517" s="31">
        <v>1514</v>
      </c>
      <c r="B1517" s="31">
        <v>10</v>
      </c>
      <c r="C1517" s="31">
        <v>3</v>
      </c>
      <c r="D1517" s="31">
        <v>2</v>
      </c>
      <c r="E1517" s="31">
        <v>3</v>
      </c>
      <c r="F1517" s="31">
        <v>3</v>
      </c>
      <c r="G1517" s="31" t="str">
        <f t="shared" si="46"/>
        <v>处女座技能2_2线3号天赋3级</v>
      </c>
      <c r="H1517" s="32">
        <f>INDEX(数值规划!$AH$33:$AK$42,(特技天赋!C1517-1)*2+特技天赋!D1517,特技天赋!E1517)</f>
        <v>69</v>
      </c>
      <c r="I1517" s="32">
        <f>INDEX(数值规划!$N$32:$Y$231,(((C1517-1)*2+(D1517-1))*4+(E1517-1))*5+F1517+1,(INDEX($T$3:$AI$3,B1517)-1)*3+1)</f>
        <v>0</v>
      </c>
      <c r="J1517" s="32">
        <f>INDEX(数值规划!$N$32:$Y$231,(((C1517-1)*2+(D1517-1))*4+(E1517-1))*5+F1517+1,(INDEX($T$3:$AI$3,B1517)-1)*3+2)</f>
        <v>75</v>
      </c>
      <c r="K1517" s="32">
        <f>INDEX(数值规划!$N$32:$Y$231,(((C1517-1)*2+(D1517-1))*4+(E1517-1))*5+F1517+1,(INDEX($T$3:$AI$3,B1517)-1)*3+3)</f>
        <v>38</v>
      </c>
      <c r="L1517" s="32">
        <f t="shared" si="47"/>
        <v>6</v>
      </c>
      <c r="M1517" s="32">
        <f>INDEX(数值规划!$AL$33:$AL$42,(特技天赋!C1517-1)*2+特技天赋!D1517)</f>
        <v>5</v>
      </c>
      <c r="N1517" s="31">
        <v>58</v>
      </c>
      <c r="Q1517" s="32">
        <f>IF(特技天赋!F1517&gt;0,INDEX(数值规划!$F$32:$F$63,(特技天赋!E1517-1)*4+特技天赋!F1517),E1517)</f>
        <v>58</v>
      </c>
    </row>
    <row r="1518" spans="1:17" ht="16.5" x14ac:dyDescent="0.2">
      <c r="A1518" s="31">
        <v>1515</v>
      </c>
      <c r="B1518" s="31">
        <v>10</v>
      </c>
      <c r="C1518" s="31">
        <v>3</v>
      </c>
      <c r="D1518" s="31">
        <v>2</v>
      </c>
      <c r="E1518" s="31">
        <v>3</v>
      </c>
      <c r="F1518" s="31">
        <v>4</v>
      </c>
      <c r="G1518" s="31" t="str">
        <f t="shared" si="46"/>
        <v>处女座技能2_2线3号天赋4级</v>
      </c>
      <c r="H1518" s="32">
        <f>INDEX(数值规划!$AH$33:$AK$42,(特技天赋!C1518-1)*2+特技天赋!D1518,特技天赋!E1518)</f>
        <v>69</v>
      </c>
      <c r="I1518" s="32">
        <f>INDEX(数值规划!$N$32:$Y$231,(((C1518-1)*2+(D1518-1))*4+(E1518-1))*5+F1518+1,(INDEX($T$3:$AI$3,B1518)-1)*3+1)</f>
        <v>0</v>
      </c>
      <c r="J1518" s="32">
        <f>INDEX(数值规划!$N$32:$Y$231,(((C1518-1)*2+(D1518-1))*4+(E1518-1))*5+F1518+1,(INDEX($T$3:$AI$3,B1518)-1)*3+2)</f>
        <v>85</v>
      </c>
      <c r="K1518" s="32">
        <f>INDEX(数值规划!$N$32:$Y$231,(((C1518-1)*2+(D1518-1))*4+(E1518-1))*5+F1518+1,(INDEX($T$3:$AI$3,B1518)-1)*3+3)</f>
        <v>43</v>
      </c>
      <c r="L1518" s="32">
        <f t="shared" si="47"/>
        <v>6</v>
      </c>
      <c r="M1518" s="32">
        <f>INDEX(数值规划!$AL$33:$AL$42,(特技天赋!C1518-1)*2+特技天赋!D1518)</f>
        <v>5</v>
      </c>
      <c r="N1518" s="31">
        <v>87</v>
      </c>
      <c r="Q1518" s="32">
        <f>IF(特技天赋!F1518&gt;0,INDEX(数值规划!$F$32:$F$63,(特技天赋!E1518-1)*4+特技天赋!F1518),E1518)</f>
        <v>87</v>
      </c>
    </row>
    <row r="1519" spans="1:17" ht="16.5" x14ac:dyDescent="0.2">
      <c r="A1519" s="31">
        <v>1516</v>
      </c>
      <c r="B1519" s="31">
        <v>10</v>
      </c>
      <c r="C1519" s="31">
        <v>3</v>
      </c>
      <c r="D1519" s="31">
        <v>2</v>
      </c>
      <c r="E1519" s="31">
        <v>4</v>
      </c>
      <c r="F1519" s="31">
        <v>0</v>
      </c>
      <c r="G1519" s="31" t="str">
        <f t="shared" si="46"/>
        <v>处女座技能2_2线4号天赋解锁</v>
      </c>
      <c r="H1519" s="32">
        <f>INDEX(数值规划!$AH$33:$AK$42,(特技天赋!C1519-1)*2+特技天赋!D1519,特技天赋!E1519)</f>
        <v>89</v>
      </c>
      <c r="I1519" s="32">
        <f>INDEX(数值规划!$N$32:$Y$231,(((C1519-1)*2+(D1519-1))*4+(E1519-1))*5+F1519+1,(INDEX($T$3:$AI$3,B1519)-1)*3+1)</f>
        <v>0</v>
      </c>
      <c r="J1519" s="32">
        <f>INDEX(数值规划!$N$32:$Y$231,(((C1519-1)*2+(D1519-1))*4+(E1519-1))*5+F1519+1,(INDEX($T$3:$AI$3,B1519)-1)*3+2)</f>
        <v>60</v>
      </c>
      <c r="K1519" s="32">
        <f>INDEX(数值规划!$N$32:$Y$231,(((C1519-1)*2+(D1519-1))*4+(E1519-1))*5+F1519+1,(INDEX($T$3:$AI$3,B1519)-1)*3+3)</f>
        <v>30</v>
      </c>
      <c r="L1519" s="32">
        <f t="shared" si="47"/>
        <v>8</v>
      </c>
      <c r="M1519" s="32">
        <f>INDEX(数值规划!$AL$33:$AL$42,(特技天赋!C1519-1)*2+特技天赋!D1519)</f>
        <v>5</v>
      </c>
      <c r="N1519" s="31">
        <v>4</v>
      </c>
      <c r="Q1519" s="32">
        <f>IF(特技天赋!F1519&gt;0,INDEX(数值规划!$F$32:$F$63,(特技天赋!E1519-1)*4+特技天赋!F1519),E1519)</f>
        <v>4</v>
      </c>
    </row>
    <row r="1520" spans="1:17" ht="16.5" x14ac:dyDescent="0.2">
      <c r="A1520" s="31">
        <v>1517</v>
      </c>
      <c r="B1520" s="31">
        <v>10</v>
      </c>
      <c r="C1520" s="31">
        <v>3</v>
      </c>
      <c r="D1520" s="31">
        <v>2</v>
      </c>
      <c r="E1520" s="31">
        <v>4</v>
      </c>
      <c r="F1520" s="31">
        <v>1</v>
      </c>
      <c r="G1520" s="31" t="str">
        <f t="shared" si="46"/>
        <v>处女座技能2_2线4号天赋1级</v>
      </c>
      <c r="H1520" s="32">
        <f>INDEX(数值规划!$AH$33:$AK$42,(特技天赋!C1520-1)*2+特技天赋!D1520,特技天赋!E1520)</f>
        <v>89</v>
      </c>
      <c r="I1520" s="32">
        <f>INDEX(数值规划!$N$32:$Y$231,(((C1520-1)*2+(D1520-1))*4+(E1520-1))*5+F1520+1,(INDEX($T$3:$AI$3,B1520)-1)*3+1)</f>
        <v>0</v>
      </c>
      <c r="J1520" s="32">
        <f>INDEX(数值规划!$N$32:$Y$231,(((C1520-1)*2+(D1520-1))*4+(E1520-1))*5+F1520+1,(INDEX($T$3:$AI$3,B1520)-1)*3+2)</f>
        <v>70</v>
      </c>
      <c r="K1520" s="32">
        <f>INDEX(数值规划!$N$32:$Y$231,(((C1520-1)*2+(D1520-1))*4+(E1520-1))*5+F1520+1,(INDEX($T$3:$AI$3,B1520)-1)*3+3)</f>
        <v>35</v>
      </c>
      <c r="L1520" s="32">
        <f t="shared" si="47"/>
        <v>8</v>
      </c>
      <c r="M1520" s="32">
        <f>INDEX(数值规划!$AL$33:$AL$42,(特技天赋!C1520-1)*2+特技天赋!D1520)</f>
        <v>5</v>
      </c>
      <c r="N1520" s="31">
        <v>29</v>
      </c>
      <c r="Q1520" s="32">
        <f>IF(特技天赋!F1520&gt;0,INDEX(数值规划!$F$32:$F$63,(特技天赋!E1520-1)*4+特技天赋!F1520),E1520)</f>
        <v>29</v>
      </c>
    </row>
    <row r="1521" spans="1:17" ht="16.5" x14ac:dyDescent="0.2">
      <c r="A1521" s="31">
        <v>1518</v>
      </c>
      <c r="B1521" s="31">
        <v>10</v>
      </c>
      <c r="C1521" s="31">
        <v>3</v>
      </c>
      <c r="D1521" s="31">
        <v>2</v>
      </c>
      <c r="E1521" s="31">
        <v>4</v>
      </c>
      <c r="F1521" s="31">
        <v>2</v>
      </c>
      <c r="G1521" s="31" t="str">
        <f t="shared" si="46"/>
        <v>处女座技能2_2线4号天赋2级</v>
      </c>
      <c r="H1521" s="32">
        <f>INDEX(数值规划!$AH$33:$AK$42,(特技天赋!C1521-1)*2+特技天赋!D1521,特技天赋!E1521)</f>
        <v>89</v>
      </c>
      <c r="I1521" s="32">
        <f>INDEX(数值规划!$N$32:$Y$231,(((C1521-1)*2+(D1521-1))*4+(E1521-1))*5+F1521+1,(INDEX($T$3:$AI$3,B1521)-1)*3+1)</f>
        <v>0</v>
      </c>
      <c r="J1521" s="32">
        <f>INDEX(数值规划!$N$32:$Y$231,(((C1521-1)*2+(D1521-1))*4+(E1521-1))*5+F1521+1,(INDEX($T$3:$AI$3,B1521)-1)*3+2)</f>
        <v>80</v>
      </c>
      <c r="K1521" s="32">
        <f>INDEX(数值规划!$N$32:$Y$231,(((C1521-1)*2+(D1521-1))*4+(E1521-1))*5+F1521+1,(INDEX($T$3:$AI$3,B1521)-1)*3+3)</f>
        <v>40</v>
      </c>
      <c r="L1521" s="32">
        <f t="shared" si="47"/>
        <v>8</v>
      </c>
      <c r="M1521" s="32">
        <f>INDEX(数值规划!$AL$33:$AL$42,(特技天赋!C1521-1)*2+特技天赋!D1521)</f>
        <v>5</v>
      </c>
      <c r="N1521" s="31">
        <v>43</v>
      </c>
      <c r="Q1521" s="32">
        <f>IF(特技天赋!F1521&gt;0,INDEX(数值规划!$F$32:$F$63,(特技天赋!E1521-1)*4+特技天赋!F1521),E1521)</f>
        <v>43</v>
      </c>
    </row>
    <row r="1522" spans="1:17" ht="16.5" x14ac:dyDescent="0.2">
      <c r="A1522" s="31">
        <v>1519</v>
      </c>
      <c r="B1522" s="31">
        <v>10</v>
      </c>
      <c r="C1522" s="31">
        <v>3</v>
      </c>
      <c r="D1522" s="31">
        <v>2</v>
      </c>
      <c r="E1522" s="31">
        <v>4</v>
      </c>
      <c r="F1522" s="31">
        <v>3</v>
      </c>
      <c r="G1522" s="31" t="str">
        <f t="shared" si="46"/>
        <v>处女座技能2_2线4号天赋3级</v>
      </c>
      <c r="H1522" s="32">
        <f>INDEX(数值规划!$AH$33:$AK$42,(特技天赋!C1522-1)*2+特技天赋!D1522,特技天赋!E1522)</f>
        <v>89</v>
      </c>
      <c r="I1522" s="32">
        <f>INDEX(数值规划!$N$32:$Y$231,(((C1522-1)*2+(D1522-1))*4+(E1522-1))*5+F1522+1,(INDEX($T$3:$AI$3,B1522)-1)*3+1)</f>
        <v>0</v>
      </c>
      <c r="J1522" s="32">
        <f>INDEX(数值规划!$N$32:$Y$231,(((C1522-1)*2+(D1522-1))*4+(E1522-1))*5+F1522+1,(INDEX($T$3:$AI$3,B1522)-1)*3+2)</f>
        <v>90</v>
      </c>
      <c r="K1522" s="32">
        <f>INDEX(数值规划!$N$32:$Y$231,(((C1522-1)*2+(D1522-1))*4+(E1522-1))*5+F1522+1,(INDEX($T$3:$AI$3,B1522)-1)*3+3)</f>
        <v>45</v>
      </c>
      <c r="L1522" s="32">
        <f t="shared" si="47"/>
        <v>8</v>
      </c>
      <c r="M1522" s="32">
        <f>INDEX(数值规划!$AL$33:$AL$42,(特技天赋!C1522-1)*2+特技天赋!D1522)</f>
        <v>5</v>
      </c>
      <c r="N1522" s="31">
        <v>58</v>
      </c>
      <c r="Q1522" s="32">
        <f>IF(特技天赋!F1522&gt;0,INDEX(数值规划!$F$32:$F$63,(特技天赋!E1522-1)*4+特技天赋!F1522),E1522)</f>
        <v>58</v>
      </c>
    </row>
    <row r="1523" spans="1:17" ht="16.5" x14ac:dyDescent="0.2">
      <c r="A1523" s="31">
        <v>1520</v>
      </c>
      <c r="B1523" s="31">
        <v>10</v>
      </c>
      <c r="C1523" s="31">
        <v>3</v>
      </c>
      <c r="D1523" s="31">
        <v>2</v>
      </c>
      <c r="E1523" s="31">
        <v>4</v>
      </c>
      <c r="F1523" s="31">
        <v>4</v>
      </c>
      <c r="G1523" s="31" t="str">
        <f t="shared" si="46"/>
        <v>处女座技能2_2线4号天赋4级</v>
      </c>
      <c r="H1523" s="32">
        <f>INDEX(数值规划!$AH$33:$AK$42,(特技天赋!C1523-1)*2+特技天赋!D1523,特技天赋!E1523)</f>
        <v>89</v>
      </c>
      <c r="I1523" s="32">
        <f>INDEX(数值规划!$N$32:$Y$231,(((C1523-1)*2+(D1523-1))*4+(E1523-1))*5+F1523+1,(INDEX($T$3:$AI$3,B1523)-1)*3+1)</f>
        <v>0</v>
      </c>
      <c r="J1523" s="32">
        <f>INDEX(数值规划!$N$32:$Y$231,(((C1523-1)*2+(D1523-1))*4+(E1523-1))*5+F1523+1,(INDEX($T$3:$AI$3,B1523)-1)*3+2)</f>
        <v>100</v>
      </c>
      <c r="K1523" s="32">
        <f>INDEX(数值规划!$N$32:$Y$231,(((C1523-1)*2+(D1523-1))*4+(E1523-1))*5+F1523+1,(INDEX($T$3:$AI$3,B1523)-1)*3+3)</f>
        <v>50</v>
      </c>
      <c r="L1523" s="32">
        <f t="shared" si="47"/>
        <v>8</v>
      </c>
      <c r="M1523" s="32">
        <f>INDEX(数值规划!$AL$33:$AL$42,(特技天赋!C1523-1)*2+特技天赋!D1523)</f>
        <v>5</v>
      </c>
      <c r="N1523" s="31">
        <v>87</v>
      </c>
      <c r="Q1523" s="32">
        <f>IF(特技天赋!F1523&gt;0,INDEX(数值规划!$F$32:$F$63,(特技天赋!E1523-1)*4+特技天赋!F1523),E1523)</f>
        <v>87</v>
      </c>
    </row>
    <row r="1524" spans="1:17" ht="16.5" x14ac:dyDescent="0.2">
      <c r="A1524" s="31">
        <v>1521</v>
      </c>
      <c r="B1524" s="31">
        <v>10</v>
      </c>
      <c r="C1524" s="31">
        <v>4</v>
      </c>
      <c r="D1524" s="31">
        <v>1</v>
      </c>
      <c r="E1524" s="31">
        <v>1</v>
      </c>
      <c r="F1524" s="31">
        <v>0</v>
      </c>
      <c r="G1524" s="31" t="str">
        <f t="shared" si="46"/>
        <v>处女座技能3_1线1号天赋解锁</v>
      </c>
      <c r="H1524" s="32">
        <f>INDEX(数值规划!$AH$33:$AK$42,(特技天赋!C1524-1)*2+特技天赋!D1524,特技天赋!E1524)</f>
        <v>21</v>
      </c>
      <c r="I1524" s="32">
        <f>INDEX(数值规划!$N$32:$Y$231,(((C1524-1)*2+(D1524-1))*4+(E1524-1))*5+F1524+1,(INDEX($T$3:$AI$3,B1524)-1)*3+1)</f>
        <v>4</v>
      </c>
      <c r="J1524" s="32">
        <f>INDEX(数值规划!$N$32:$Y$231,(((C1524-1)*2+(D1524-1))*4+(E1524-1))*5+F1524+1,(INDEX($T$3:$AI$3,B1524)-1)*3+2)</f>
        <v>16</v>
      </c>
      <c r="K1524" s="32">
        <f>INDEX(数值规划!$N$32:$Y$231,(((C1524-1)*2+(D1524-1))*4+(E1524-1))*5+F1524+1,(INDEX($T$3:$AI$3,B1524)-1)*3+3)</f>
        <v>10</v>
      </c>
      <c r="L1524" s="32">
        <f t="shared" si="47"/>
        <v>1</v>
      </c>
      <c r="M1524" s="32">
        <f>INDEX(数值规划!$AL$33:$AL$42,(特技天赋!C1524-1)*2+特技天赋!D1524)</f>
        <v>5</v>
      </c>
      <c r="N1524" s="31">
        <v>1</v>
      </c>
      <c r="Q1524" s="32">
        <f>IF(特技天赋!F1524&gt;0,INDEX(数值规划!$F$32:$F$63,(特技天赋!E1524-1)*4+特技天赋!F1524),E1524)</f>
        <v>1</v>
      </c>
    </row>
    <row r="1525" spans="1:17" ht="16.5" x14ac:dyDescent="0.2">
      <c r="A1525" s="31">
        <v>1522</v>
      </c>
      <c r="B1525" s="31">
        <v>10</v>
      </c>
      <c r="C1525" s="31">
        <v>4</v>
      </c>
      <c r="D1525" s="31">
        <v>1</v>
      </c>
      <c r="E1525" s="31">
        <v>1</v>
      </c>
      <c r="F1525" s="31">
        <v>1</v>
      </c>
      <c r="G1525" s="31" t="str">
        <f t="shared" si="46"/>
        <v>处女座技能3_1线1号天赋1级</v>
      </c>
      <c r="H1525" s="32">
        <f>INDEX(数值规划!$AH$33:$AK$42,(特技天赋!C1525-1)*2+特技天赋!D1525,特技天赋!E1525)</f>
        <v>21</v>
      </c>
      <c r="I1525" s="32">
        <f>INDEX(数值规划!$N$32:$Y$231,(((C1525-1)*2+(D1525-1))*4+(E1525-1))*5+F1525+1,(INDEX($T$3:$AI$3,B1525)-1)*3+1)</f>
        <v>6</v>
      </c>
      <c r="J1525" s="32">
        <f>INDEX(数值规划!$N$32:$Y$231,(((C1525-1)*2+(D1525-1))*4+(E1525-1))*5+F1525+1,(INDEX($T$3:$AI$3,B1525)-1)*3+2)</f>
        <v>24</v>
      </c>
      <c r="K1525" s="32">
        <f>INDEX(数值规划!$N$32:$Y$231,(((C1525-1)*2+(D1525-1))*4+(E1525-1))*5+F1525+1,(INDEX($T$3:$AI$3,B1525)-1)*3+3)</f>
        <v>15</v>
      </c>
      <c r="L1525" s="32">
        <f t="shared" si="47"/>
        <v>1</v>
      </c>
      <c r="M1525" s="32">
        <f>INDEX(数值规划!$AL$33:$AL$42,(特技天赋!C1525-1)*2+特技天赋!D1525)</f>
        <v>5</v>
      </c>
      <c r="N1525" s="31">
        <v>19</v>
      </c>
      <c r="Q1525" s="32">
        <f>IF(特技天赋!F1525&gt;0,INDEX(数值规划!$F$32:$F$63,(特技天赋!E1525-1)*4+特技天赋!F1525),E1525)</f>
        <v>19</v>
      </c>
    </row>
    <row r="1526" spans="1:17" ht="16.5" x14ac:dyDescent="0.2">
      <c r="A1526" s="31">
        <v>1523</v>
      </c>
      <c r="B1526" s="31">
        <v>10</v>
      </c>
      <c r="C1526" s="31">
        <v>4</v>
      </c>
      <c r="D1526" s="31">
        <v>1</v>
      </c>
      <c r="E1526" s="31">
        <v>1</v>
      </c>
      <c r="F1526" s="31">
        <v>2</v>
      </c>
      <c r="G1526" s="31" t="str">
        <f t="shared" si="46"/>
        <v>处女座技能3_1线1号天赋2级</v>
      </c>
      <c r="H1526" s="32">
        <f>INDEX(数值规划!$AH$33:$AK$42,(特技天赋!C1526-1)*2+特技天赋!D1526,特技天赋!E1526)</f>
        <v>21</v>
      </c>
      <c r="I1526" s="32">
        <f>INDEX(数值规划!$N$32:$Y$231,(((C1526-1)*2+(D1526-1))*4+(E1526-1))*5+F1526+1,(INDEX($T$3:$AI$3,B1526)-1)*3+1)</f>
        <v>8</v>
      </c>
      <c r="J1526" s="32">
        <f>INDEX(数值规划!$N$32:$Y$231,(((C1526-1)*2+(D1526-1))*4+(E1526-1))*5+F1526+1,(INDEX($T$3:$AI$3,B1526)-1)*3+2)</f>
        <v>32</v>
      </c>
      <c r="K1526" s="32">
        <f>INDEX(数值规划!$N$32:$Y$231,(((C1526-1)*2+(D1526-1))*4+(E1526-1))*5+F1526+1,(INDEX($T$3:$AI$3,B1526)-1)*3+3)</f>
        <v>20</v>
      </c>
      <c r="L1526" s="32">
        <f t="shared" si="47"/>
        <v>1</v>
      </c>
      <c r="M1526" s="32">
        <f>INDEX(数值规划!$AL$33:$AL$42,(特技天赋!C1526-1)*2+特技天赋!D1526)</f>
        <v>5</v>
      </c>
      <c r="N1526" s="31">
        <v>29</v>
      </c>
      <c r="Q1526" s="32">
        <f>IF(特技天赋!F1526&gt;0,INDEX(数值规划!$F$32:$F$63,(特技天赋!E1526-1)*4+特技天赋!F1526),E1526)</f>
        <v>29</v>
      </c>
    </row>
    <row r="1527" spans="1:17" ht="16.5" x14ac:dyDescent="0.2">
      <c r="A1527" s="31">
        <v>1524</v>
      </c>
      <c r="B1527" s="31">
        <v>10</v>
      </c>
      <c r="C1527" s="31">
        <v>4</v>
      </c>
      <c r="D1527" s="31">
        <v>1</v>
      </c>
      <c r="E1527" s="31">
        <v>1</v>
      </c>
      <c r="F1527" s="31">
        <v>3</v>
      </c>
      <c r="G1527" s="31" t="str">
        <f t="shared" si="46"/>
        <v>处女座技能3_1线1号天赋3级</v>
      </c>
      <c r="H1527" s="32">
        <f>INDEX(数值规划!$AH$33:$AK$42,(特技天赋!C1527-1)*2+特技天赋!D1527,特技天赋!E1527)</f>
        <v>21</v>
      </c>
      <c r="I1527" s="32">
        <f>INDEX(数值规划!$N$32:$Y$231,(((C1527-1)*2+(D1527-1))*4+(E1527-1))*5+F1527+1,(INDEX($T$3:$AI$3,B1527)-1)*3+1)</f>
        <v>10</v>
      </c>
      <c r="J1527" s="32">
        <f>INDEX(数值规划!$N$32:$Y$231,(((C1527-1)*2+(D1527-1))*4+(E1527-1))*5+F1527+1,(INDEX($T$3:$AI$3,B1527)-1)*3+2)</f>
        <v>40</v>
      </c>
      <c r="K1527" s="32">
        <f>INDEX(数值规划!$N$32:$Y$231,(((C1527-1)*2+(D1527-1))*4+(E1527-1))*5+F1527+1,(INDEX($T$3:$AI$3,B1527)-1)*3+3)</f>
        <v>25</v>
      </c>
      <c r="L1527" s="32">
        <f t="shared" si="47"/>
        <v>1</v>
      </c>
      <c r="M1527" s="32">
        <f>INDEX(数值规划!$AL$33:$AL$42,(特技天赋!C1527-1)*2+特技天赋!D1527)</f>
        <v>5</v>
      </c>
      <c r="N1527" s="31">
        <v>38</v>
      </c>
      <c r="Q1527" s="32">
        <f>IF(特技天赋!F1527&gt;0,INDEX(数值规划!$F$32:$F$63,(特技天赋!E1527-1)*4+特技天赋!F1527),E1527)</f>
        <v>38</v>
      </c>
    </row>
    <row r="1528" spans="1:17" ht="16.5" x14ac:dyDescent="0.2">
      <c r="A1528" s="31">
        <v>1525</v>
      </c>
      <c r="B1528" s="31">
        <v>10</v>
      </c>
      <c r="C1528" s="31">
        <v>4</v>
      </c>
      <c r="D1528" s="31">
        <v>1</v>
      </c>
      <c r="E1528" s="31">
        <v>1</v>
      </c>
      <c r="F1528" s="31">
        <v>4</v>
      </c>
      <c r="G1528" s="31" t="str">
        <f t="shared" si="46"/>
        <v>处女座技能3_1线1号天赋4级</v>
      </c>
      <c r="H1528" s="32">
        <f>INDEX(数值规划!$AH$33:$AK$42,(特技天赋!C1528-1)*2+特技天赋!D1528,特技天赋!E1528)</f>
        <v>21</v>
      </c>
      <c r="I1528" s="32">
        <f>INDEX(数值规划!$N$32:$Y$231,(((C1528-1)*2+(D1528-1))*4+(E1528-1))*5+F1528+1,(INDEX($T$3:$AI$3,B1528)-1)*3+1)</f>
        <v>12</v>
      </c>
      <c r="J1528" s="32">
        <f>INDEX(数值规划!$N$32:$Y$231,(((C1528-1)*2+(D1528-1))*4+(E1528-1))*5+F1528+1,(INDEX($T$3:$AI$3,B1528)-1)*3+2)</f>
        <v>48</v>
      </c>
      <c r="K1528" s="32">
        <f>INDEX(数值规划!$N$32:$Y$231,(((C1528-1)*2+(D1528-1))*4+(E1528-1))*5+F1528+1,(INDEX($T$3:$AI$3,B1528)-1)*3+3)</f>
        <v>30</v>
      </c>
      <c r="L1528" s="32">
        <f t="shared" si="47"/>
        <v>1</v>
      </c>
      <c r="M1528" s="32">
        <f>INDEX(数值规划!$AL$33:$AL$42,(特技天赋!C1528-1)*2+特技天赋!D1528)</f>
        <v>5</v>
      </c>
      <c r="N1528" s="31">
        <v>58</v>
      </c>
      <c r="Q1528" s="32">
        <f>IF(特技天赋!F1528&gt;0,INDEX(数值规划!$F$32:$F$63,(特技天赋!E1528-1)*4+特技天赋!F1528),E1528)</f>
        <v>58</v>
      </c>
    </row>
    <row r="1529" spans="1:17" ht="16.5" x14ac:dyDescent="0.2">
      <c r="A1529" s="31">
        <v>1526</v>
      </c>
      <c r="B1529" s="31">
        <v>10</v>
      </c>
      <c r="C1529" s="31">
        <v>4</v>
      </c>
      <c r="D1529" s="31">
        <v>1</v>
      </c>
      <c r="E1529" s="31">
        <v>2</v>
      </c>
      <c r="F1529" s="31">
        <v>0</v>
      </c>
      <c r="G1529" s="31" t="str">
        <f t="shared" si="46"/>
        <v>处女座技能3_1线2号天赋解锁</v>
      </c>
      <c r="H1529" s="32">
        <f>INDEX(数值规划!$AH$33:$AK$42,(特技天赋!C1529-1)*2+特技天赋!D1529,特技天赋!E1529)</f>
        <v>41</v>
      </c>
      <c r="I1529" s="32">
        <f>INDEX(数值规划!$N$32:$Y$231,(((C1529-1)*2+(D1529-1))*4+(E1529-1))*5+F1529+1,(INDEX($T$3:$AI$3,B1529)-1)*3+1)</f>
        <v>6</v>
      </c>
      <c r="J1529" s="32">
        <f>INDEX(数值规划!$N$32:$Y$231,(((C1529-1)*2+(D1529-1))*4+(E1529-1))*5+F1529+1,(INDEX($T$3:$AI$3,B1529)-1)*3+2)</f>
        <v>24</v>
      </c>
      <c r="K1529" s="32">
        <f>INDEX(数值规划!$N$32:$Y$231,(((C1529-1)*2+(D1529-1))*4+(E1529-1))*5+F1529+1,(INDEX($T$3:$AI$3,B1529)-1)*3+3)</f>
        <v>15</v>
      </c>
      <c r="L1529" s="32">
        <f t="shared" si="47"/>
        <v>3</v>
      </c>
      <c r="M1529" s="32">
        <f>INDEX(数值规划!$AL$33:$AL$42,(特技天赋!C1529-1)*2+特技天赋!D1529)</f>
        <v>5</v>
      </c>
      <c r="N1529" s="31">
        <v>2</v>
      </c>
      <c r="Q1529" s="32">
        <f>IF(特技天赋!F1529&gt;0,INDEX(数值规划!$F$32:$F$63,(特技天赋!E1529-1)*4+特技天赋!F1529),E1529)</f>
        <v>2</v>
      </c>
    </row>
    <row r="1530" spans="1:17" ht="16.5" x14ac:dyDescent="0.2">
      <c r="A1530" s="31">
        <v>1527</v>
      </c>
      <c r="B1530" s="31">
        <v>10</v>
      </c>
      <c r="C1530" s="31">
        <v>4</v>
      </c>
      <c r="D1530" s="31">
        <v>1</v>
      </c>
      <c r="E1530" s="31">
        <v>2</v>
      </c>
      <c r="F1530" s="31">
        <v>1</v>
      </c>
      <c r="G1530" s="31" t="str">
        <f t="shared" si="46"/>
        <v>处女座技能3_1线2号天赋1级</v>
      </c>
      <c r="H1530" s="32">
        <f>INDEX(数值规划!$AH$33:$AK$42,(特技天赋!C1530-1)*2+特技天赋!D1530,特技天赋!E1530)</f>
        <v>41</v>
      </c>
      <c r="I1530" s="32">
        <f>INDEX(数值规划!$N$32:$Y$231,(((C1530-1)*2+(D1530-1))*4+(E1530-1))*5+F1530+1,(INDEX($T$3:$AI$3,B1530)-1)*3+1)</f>
        <v>8</v>
      </c>
      <c r="J1530" s="32">
        <f>INDEX(数值规划!$N$32:$Y$231,(((C1530-1)*2+(D1530-1))*4+(E1530-1))*5+F1530+1,(INDEX($T$3:$AI$3,B1530)-1)*3+2)</f>
        <v>32</v>
      </c>
      <c r="K1530" s="32">
        <f>INDEX(数值规划!$N$32:$Y$231,(((C1530-1)*2+(D1530-1))*4+(E1530-1))*5+F1530+1,(INDEX($T$3:$AI$3,B1530)-1)*3+3)</f>
        <v>20</v>
      </c>
      <c r="L1530" s="32">
        <f t="shared" si="47"/>
        <v>3</v>
      </c>
      <c r="M1530" s="32">
        <f>INDEX(数值规划!$AL$33:$AL$42,(特技天赋!C1530-1)*2+特技天赋!D1530)</f>
        <v>5</v>
      </c>
      <c r="N1530" s="31">
        <v>24</v>
      </c>
      <c r="Q1530" s="32">
        <f>IF(特技天赋!F1530&gt;0,INDEX(数值规划!$F$32:$F$63,(特技天赋!E1530-1)*4+特技天赋!F1530),E1530)</f>
        <v>24</v>
      </c>
    </row>
    <row r="1531" spans="1:17" ht="16.5" x14ac:dyDescent="0.2">
      <c r="A1531" s="31">
        <v>1528</v>
      </c>
      <c r="B1531" s="31">
        <v>10</v>
      </c>
      <c r="C1531" s="31">
        <v>4</v>
      </c>
      <c r="D1531" s="31">
        <v>1</v>
      </c>
      <c r="E1531" s="31">
        <v>2</v>
      </c>
      <c r="F1531" s="31">
        <v>2</v>
      </c>
      <c r="G1531" s="31" t="str">
        <f t="shared" si="46"/>
        <v>处女座技能3_1线2号天赋2级</v>
      </c>
      <c r="H1531" s="32">
        <f>INDEX(数值规划!$AH$33:$AK$42,(特技天赋!C1531-1)*2+特技天赋!D1531,特技天赋!E1531)</f>
        <v>41</v>
      </c>
      <c r="I1531" s="32">
        <f>INDEX(数值规划!$N$32:$Y$231,(((C1531-1)*2+(D1531-1))*4+(E1531-1))*5+F1531+1,(INDEX($T$3:$AI$3,B1531)-1)*3+1)</f>
        <v>10</v>
      </c>
      <c r="J1531" s="32">
        <f>INDEX(数值规划!$N$32:$Y$231,(((C1531-1)*2+(D1531-1))*4+(E1531-1))*5+F1531+1,(INDEX($T$3:$AI$3,B1531)-1)*3+2)</f>
        <v>40</v>
      </c>
      <c r="K1531" s="32">
        <f>INDEX(数值规划!$N$32:$Y$231,(((C1531-1)*2+(D1531-1))*4+(E1531-1))*5+F1531+1,(INDEX($T$3:$AI$3,B1531)-1)*3+3)</f>
        <v>25</v>
      </c>
      <c r="L1531" s="32">
        <f t="shared" si="47"/>
        <v>3</v>
      </c>
      <c r="M1531" s="32">
        <f>INDEX(数值规划!$AL$33:$AL$42,(特技天赋!C1531-1)*2+特技天赋!D1531)</f>
        <v>5</v>
      </c>
      <c r="N1531" s="31">
        <v>36</v>
      </c>
      <c r="Q1531" s="32">
        <f>IF(特技天赋!F1531&gt;0,INDEX(数值规划!$F$32:$F$63,(特技天赋!E1531-1)*4+特技天赋!F1531),E1531)</f>
        <v>36</v>
      </c>
    </row>
    <row r="1532" spans="1:17" ht="16.5" x14ac:dyDescent="0.2">
      <c r="A1532" s="31">
        <v>1529</v>
      </c>
      <c r="B1532" s="31">
        <v>10</v>
      </c>
      <c r="C1532" s="31">
        <v>4</v>
      </c>
      <c r="D1532" s="31">
        <v>1</v>
      </c>
      <c r="E1532" s="31">
        <v>2</v>
      </c>
      <c r="F1532" s="31">
        <v>3</v>
      </c>
      <c r="G1532" s="31" t="str">
        <f t="shared" si="46"/>
        <v>处女座技能3_1线2号天赋3级</v>
      </c>
      <c r="H1532" s="32">
        <f>INDEX(数值规划!$AH$33:$AK$42,(特技天赋!C1532-1)*2+特技天赋!D1532,特技天赋!E1532)</f>
        <v>41</v>
      </c>
      <c r="I1532" s="32">
        <f>INDEX(数值规划!$N$32:$Y$231,(((C1532-1)*2+(D1532-1))*4+(E1532-1))*5+F1532+1,(INDEX($T$3:$AI$3,B1532)-1)*3+1)</f>
        <v>12</v>
      </c>
      <c r="J1532" s="32">
        <f>INDEX(数值规划!$N$32:$Y$231,(((C1532-1)*2+(D1532-1))*4+(E1532-1))*5+F1532+1,(INDEX($T$3:$AI$3,B1532)-1)*3+2)</f>
        <v>48</v>
      </c>
      <c r="K1532" s="32">
        <f>INDEX(数值规划!$N$32:$Y$231,(((C1532-1)*2+(D1532-1))*4+(E1532-1))*5+F1532+1,(INDEX($T$3:$AI$3,B1532)-1)*3+3)</f>
        <v>30</v>
      </c>
      <c r="L1532" s="32">
        <f t="shared" si="47"/>
        <v>3</v>
      </c>
      <c r="M1532" s="32">
        <f>INDEX(数值规划!$AL$33:$AL$42,(特技天赋!C1532-1)*2+特技天赋!D1532)</f>
        <v>5</v>
      </c>
      <c r="N1532" s="31">
        <v>48</v>
      </c>
      <c r="Q1532" s="32">
        <f>IF(特技天赋!F1532&gt;0,INDEX(数值规划!$F$32:$F$63,(特技天赋!E1532-1)*4+特技天赋!F1532),E1532)</f>
        <v>48</v>
      </c>
    </row>
    <row r="1533" spans="1:17" ht="16.5" x14ac:dyDescent="0.2">
      <c r="A1533" s="31">
        <v>1530</v>
      </c>
      <c r="B1533" s="31">
        <v>10</v>
      </c>
      <c r="C1533" s="31">
        <v>4</v>
      </c>
      <c r="D1533" s="31">
        <v>1</v>
      </c>
      <c r="E1533" s="31">
        <v>2</v>
      </c>
      <c r="F1533" s="31">
        <v>4</v>
      </c>
      <c r="G1533" s="31" t="str">
        <f t="shared" si="46"/>
        <v>处女座技能3_1线2号天赋4级</v>
      </c>
      <c r="H1533" s="32">
        <f>INDEX(数值规划!$AH$33:$AK$42,(特技天赋!C1533-1)*2+特技天赋!D1533,特技天赋!E1533)</f>
        <v>41</v>
      </c>
      <c r="I1533" s="32">
        <f>INDEX(数值规划!$N$32:$Y$231,(((C1533-1)*2+(D1533-1))*4+(E1533-1))*5+F1533+1,(INDEX($T$3:$AI$3,B1533)-1)*3+1)</f>
        <v>14</v>
      </c>
      <c r="J1533" s="32">
        <f>INDEX(数值规划!$N$32:$Y$231,(((C1533-1)*2+(D1533-1))*4+(E1533-1))*5+F1533+1,(INDEX($T$3:$AI$3,B1533)-1)*3+2)</f>
        <v>56</v>
      </c>
      <c r="K1533" s="32">
        <f>INDEX(数值规划!$N$32:$Y$231,(((C1533-1)*2+(D1533-1))*4+(E1533-1))*5+F1533+1,(INDEX($T$3:$AI$3,B1533)-1)*3+3)</f>
        <v>35</v>
      </c>
      <c r="L1533" s="32">
        <f t="shared" si="47"/>
        <v>3</v>
      </c>
      <c r="M1533" s="32">
        <f>INDEX(数值规划!$AL$33:$AL$42,(特技天赋!C1533-1)*2+特技天赋!D1533)</f>
        <v>5</v>
      </c>
      <c r="N1533" s="31">
        <v>72</v>
      </c>
      <c r="Q1533" s="32">
        <f>IF(特技天赋!F1533&gt;0,INDEX(数值规划!$F$32:$F$63,(特技天赋!E1533-1)*4+特技天赋!F1533),E1533)</f>
        <v>72</v>
      </c>
    </row>
    <row r="1534" spans="1:17" ht="16.5" x14ac:dyDescent="0.2">
      <c r="A1534" s="31">
        <v>1531</v>
      </c>
      <c r="B1534" s="31">
        <v>10</v>
      </c>
      <c r="C1534" s="31">
        <v>4</v>
      </c>
      <c r="D1534" s="31">
        <v>1</v>
      </c>
      <c r="E1534" s="31">
        <v>3</v>
      </c>
      <c r="F1534" s="31">
        <v>0</v>
      </c>
      <c r="G1534" s="31" t="str">
        <f t="shared" si="46"/>
        <v>处女座技能3_1线3号天赋解锁</v>
      </c>
      <c r="H1534" s="32">
        <f>INDEX(数值规划!$AH$33:$AK$42,(特技天赋!C1534-1)*2+特技天赋!D1534,特技天赋!E1534)</f>
        <v>61</v>
      </c>
      <c r="I1534" s="32">
        <f>INDEX(数值规划!$N$32:$Y$231,(((C1534-1)*2+(D1534-1))*4+(E1534-1))*5+F1534+1,(INDEX($T$3:$AI$3,B1534)-1)*3+1)</f>
        <v>9</v>
      </c>
      <c r="J1534" s="32">
        <f>INDEX(数值规划!$N$32:$Y$231,(((C1534-1)*2+(D1534-1))*4+(E1534-1))*5+F1534+1,(INDEX($T$3:$AI$3,B1534)-1)*3+2)</f>
        <v>36</v>
      </c>
      <c r="K1534" s="32">
        <f>INDEX(数值规划!$N$32:$Y$231,(((C1534-1)*2+(D1534-1))*4+(E1534-1))*5+F1534+1,(INDEX($T$3:$AI$3,B1534)-1)*3+3)</f>
        <v>23</v>
      </c>
      <c r="L1534" s="32">
        <f t="shared" si="47"/>
        <v>5</v>
      </c>
      <c r="M1534" s="32">
        <f>INDEX(数值规划!$AL$33:$AL$42,(特技天赋!C1534-1)*2+特技天赋!D1534)</f>
        <v>5</v>
      </c>
      <c r="N1534" s="31">
        <v>3</v>
      </c>
      <c r="Q1534" s="32">
        <f>IF(特技天赋!F1534&gt;0,INDEX(数值规划!$F$32:$F$63,(特技天赋!E1534-1)*4+特技天赋!F1534),E1534)</f>
        <v>3</v>
      </c>
    </row>
    <row r="1535" spans="1:17" ht="16.5" x14ac:dyDescent="0.2">
      <c r="A1535" s="31">
        <v>1532</v>
      </c>
      <c r="B1535" s="31">
        <v>10</v>
      </c>
      <c r="C1535" s="31">
        <v>4</v>
      </c>
      <c r="D1535" s="31">
        <v>1</v>
      </c>
      <c r="E1535" s="31">
        <v>3</v>
      </c>
      <c r="F1535" s="31">
        <v>1</v>
      </c>
      <c r="G1535" s="31" t="str">
        <f t="shared" si="46"/>
        <v>处女座技能3_1线3号天赋1级</v>
      </c>
      <c r="H1535" s="32">
        <f>INDEX(数值规划!$AH$33:$AK$42,(特技天赋!C1535-1)*2+特技天赋!D1535,特技天赋!E1535)</f>
        <v>61</v>
      </c>
      <c r="I1535" s="32">
        <f>INDEX(数值规划!$N$32:$Y$231,(((C1535-1)*2+(D1535-1))*4+(E1535-1))*5+F1535+1,(INDEX($T$3:$AI$3,B1535)-1)*3+1)</f>
        <v>11</v>
      </c>
      <c r="J1535" s="32">
        <f>INDEX(数值规划!$N$32:$Y$231,(((C1535-1)*2+(D1535-1))*4+(E1535-1))*5+F1535+1,(INDEX($T$3:$AI$3,B1535)-1)*3+2)</f>
        <v>44</v>
      </c>
      <c r="K1535" s="32">
        <f>INDEX(数值规划!$N$32:$Y$231,(((C1535-1)*2+(D1535-1))*4+(E1535-1))*5+F1535+1,(INDEX($T$3:$AI$3,B1535)-1)*3+3)</f>
        <v>28</v>
      </c>
      <c r="L1535" s="32">
        <f t="shared" si="47"/>
        <v>5</v>
      </c>
      <c r="M1535" s="32">
        <f>INDEX(数值规划!$AL$33:$AL$42,(特技天赋!C1535-1)*2+特技天赋!D1535)</f>
        <v>5</v>
      </c>
      <c r="N1535" s="31">
        <v>29</v>
      </c>
      <c r="Q1535" s="32">
        <f>IF(特技天赋!F1535&gt;0,INDEX(数值规划!$F$32:$F$63,(特技天赋!E1535-1)*4+特技天赋!F1535),E1535)</f>
        <v>29</v>
      </c>
    </row>
    <row r="1536" spans="1:17" ht="16.5" x14ac:dyDescent="0.2">
      <c r="A1536" s="31">
        <v>1533</v>
      </c>
      <c r="B1536" s="31">
        <v>10</v>
      </c>
      <c r="C1536" s="31">
        <v>4</v>
      </c>
      <c r="D1536" s="31">
        <v>1</v>
      </c>
      <c r="E1536" s="31">
        <v>3</v>
      </c>
      <c r="F1536" s="31">
        <v>2</v>
      </c>
      <c r="G1536" s="31" t="str">
        <f t="shared" si="46"/>
        <v>处女座技能3_1线3号天赋2级</v>
      </c>
      <c r="H1536" s="32">
        <f>INDEX(数值规划!$AH$33:$AK$42,(特技天赋!C1536-1)*2+特技天赋!D1536,特技天赋!E1536)</f>
        <v>61</v>
      </c>
      <c r="I1536" s="32">
        <f>INDEX(数值规划!$N$32:$Y$231,(((C1536-1)*2+(D1536-1))*4+(E1536-1))*5+F1536+1,(INDEX($T$3:$AI$3,B1536)-1)*3+1)</f>
        <v>13</v>
      </c>
      <c r="J1536" s="32">
        <f>INDEX(数值规划!$N$32:$Y$231,(((C1536-1)*2+(D1536-1))*4+(E1536-1))*5+F1536+1,(INDEX($T$3:$AI$3,B1536)-1)*3+2)</f>
        <v>52</v>
      </c>
      <c r="K1536" s="32">
        <f>INDEX(数值规划!$N$32:$Y$231,(((C1536-1)*2+(D1536-1))*4+(E1536-1))*5+F1536+1,(INDEX($T$3:$AI$3,B1536)-1)*3+3)</f>
        <v>33</v>
      </c>
      <c r="L1536" s="32">
        <f t="shared" si="47"/>
        <v>5</v>
      </c>
      <c r="M1536" s="32">
        <f>INDEX(数值规划!$AL$33:$AL$42,(特技天赋!C1536-1)*2+特技天赋!D1536)</f>
        <v>5</v>
      </c>
      <c r="N1536" s="31">
        <v>43</v>
      </c>
      <c r="Q1536" s="32">
        <f>IF(特技天赋!F1536&gt;0,INDEX(数值规划!$F$32:$F$63,(特技天赋!E1536-1)*4+特技天赋!F1536),E1536)</f>
        <v>43</v>
      </c>
    </row>
    <row r="1537" spans="1:17" ht="16.5" x14ac:dyDescent="0.2">
      <c r="A1537" s="31">
        <v>1534</v>
      </c>
      <c r="B1537" s="31">
        <v>10</v>
      </c>
      <c r="C1537" s="31">
        <v>4</v>
      </c>
      <c r="D1537" s="31">
        <v>1</v>
      </c>
      <c r="E1537" s="31">
        <v>3</v>
      </c>
      <c r="F1537" s="31">
        <v>3</v>
      </c>
      <c r="G1537" s="31" t="str">
        <f t="shared" si="46"/>
        <v>处女座技能3_1线3号天赋3级</v>
      </c>
      <c r="H1537" s="32">
        <f>INDEX(数值规划!$AH$33:$AK$42,(特技天赋!C1537-1)*2+特技天赋!D1537,特技天赋!E1537)</f>
        <v>61</v>
      </c>
      <c r="I1537" s="32">
        <f>INDEX(数值规划!$N$32:$Y$231,(((C1537-1)*2+(D1537-1))*4+(E1537-1))*5+F1537+1,(INDEX($T$3:$AI$3,B1537)-1)*3+1)</f>
        <v>15</v>
      </c>
      <c r="J1537" s="32">
        <f>INDEX(数值规划!$N$32:$Y$231,(((C1537-1)*2+(D1537-1))*4+(E1537-1))*5+F1537+1,(INDEX($T$3:$AI$3,B1537)-1)*3+2)</f>
        <v>60</v>
      </c>
      <c r="K1537" s="32">
        <f>INDEX(数值规划!$N$32:$Y$231,(((C1537-1)*2+(D1537-1))*4+(E1537-1))*5+F1537+1,(INDEX($T$3:$AI$3,B1537)-1)*3+3)</f>
        <v>38</v>
      </c>
      <c r="L1537" s="32">
        <f t="shared" si="47"/>
        <v>5</v>
      </c>
      <c r="M1537" s="32">
        <f>INDEX(数值规划!$AL$33:$AL$42,(特技天赋!C1537-1)*2+特技天赋!D1537)</f>
        <v>5</v>
      </c>
      <c r="N1537" s="31">
        <v>58</v>
      </c>
      <c r="Q1537" s="32">
        <f>IF(特技天赋!F1537&gt;0,INDEX(数值规划!$F$32:$F$63,(特技天赋!E1537-1)*4+特技天赋!F1537),E1537)</f>
        <v>58</v>
      </c>
    </row>
    <row r="1538" spans="1:17" ht="16.5" x14ac:dyDescent="0.2">
      <c r="A1538" s="31">
        <v>1535</v>
      </c>
      <c r="B1538" s="31">
        <v>10</v>
      </c>
      <c r="C1538" s="31">
        <v>4</v>
      </c>
      <c r="D1538" s="31">
        <v>1</v>
      </c>
      <c r="E1538" s="31">
        <v>3</v>
      </c>
      <c r="F1538" s="31">
        <v>4</v>
      </c>
      <c r="G1538" s="31" t="str">
        <f t="shared" si="46"/>
        <v>处女座技能3_1线3号天赋4级</v>
      </c>
      <c r="H1538" s="32">
        <f>INDEX(数值规划!$AH$33:$AK$42,(特技天赋!C1538-1)*2+特技天赋!D1538,特技天赋!E1538)</f>
        <v>61</v>
      </c>
      <c r="I1538" s="32">
        <f>INDEX(数值规划!$N$32:$Y$231,(((C1538-1)*2+(D1538-1))*4+(E1538-1))*5+F1538+1,(INDEX($T$3:$AI$3,B1538)-1)*3+1)</f>
        <v>17</v>
      </c>
      <c r="J1538" s="32">
        <f>INDEX(数值规划!$N$32:$Y$231,(((C1538-1)*2+(D1538-1))*4+(E1538-1))*5+F1538+1,(INDEX($T$3:$AI$3,B1538)-1)*3+2)</f>
        <v>68</v>
      </c>
      <c r="K1538" s="32">
        <f>INDEX(数值规划!$N$32:$Y$231,(((C1538-1)*2+(D1538-1))*4+(E1538-1))*5+F1538+1,(INDEX($T$3:$AI$3,B1538)-1)*3+3)</f>
        <v>43</v>
      </c>
      <c r="L1538" s="32">
        <f t="shared" si="47"/>
        <v>5</v>
      </c>
      <c r="M1538" s="32">
        <f>INDEX(数值规划!$AL$33:$AL$42,(特技天赋!C1538-1)*2+特技天赋!D1538)</f>
        <v>5</v>
      </c>
      <c r="N1538" s="31">
        <v>87</v>
      </c>
      <c r="Q1538" s="32">
        <f>IF(特技天赋!F1538&gt;0,INDEX(数值规划!$F$32:$F$63,(特技天赋!E1538-1)*4+特技天赋!F1538),E1538)</f>
        <v>87</v>
      </c>
    </row>
    <row r="1539" spans="1:17" ht="16.5" x14ac:dyDescent="0.2">
      <c r="A1539" s="31">
        <v>1536</v>
      </c>
      <c r="B1539" s="31">
        <v>10</v>
      </c>
      <c r="C1539" s="31">
        <v>4</v>
      </c>
      <c r="D1539" s="31">
        <v>1</v>
      </c>
      <c r="E1539" s="31">
        <v>4</v>
      </c>
      <c r="F1539" s="31">
        <v>0</v>
      </c>
      <c r="G1539" s="31" t="str">
        <f t="shared" si="46"/>
        <v>处女座技能3_1线4号天赋解锁</v>
      </c>
      <c r="H1539" s="32">
        <f>INDEX(数值规划!$AH$33:$AK$42,(特技天赋!C1539-1)*2+特技天赋!D1539,特技天赋!E1539)</f>
        <v>81</v>
      </c>
      <c r="I1539" s="32">
        <f>INDEX(数值规划!$N$32:$Y$231,(((C1539-1)*2+(D1539-1))*4+(E1539-1))*5+F1539+1,(INDEX($T$3:$AI$3,B1539)-1)*3+1)</f>
        <v>12</v>
      </c>
      <c r="J1539" s="32">
        <f>INDEX(数值规划!$N$32:$Y$231,(((C1539-1)*2+(D1539-1))*4+(E1539-1))*5+F1539+1,(INDEX($T$3:$AI$3,B1539)-1)*3+2)</f>
        <v>48</v>
      </c>
      <c r="K1539" s="32">
        <f>INDEX(数值规划!$N$32:$Y$231,(((C1539-1)*2+(D1539-1))*4+(E1539-1))*5+F1539+1,(INDEX($T$3:$AI$3,B1539)-1)*3+3)</f>
        <v>30</v>
      </c>
      <c r="L1539" s="32">
        <f t="shared" si="47"/>
        <v>7</v>
      </c>
      <c r="M1539" s="32">
        <f>INDEX(数值规划!$AL$33:$AL$42,(特技天赋!C1539-1)*2+特技天赋!D1539)</f>
        <v>5</v>
      </c>
      <c r="N1539" s="31">
        <v>4</v>
      </c>
      <c r="Q1539" s="32">
        <f>IF(特技天赋!F1539&gt;0,INDEX(数值规划!$F$32:$F$63,(特技天赋!E1539-1)*4+特技天赋!F1539),E1539)</f>
        <v>4</v>
      </c>
    </row>
    <row r="1540" spans="1:17" ht="16.5" x14ac:dyDescent="0.2">
      <c r="A1540" s="31">
        <v>1537</v>
      </c>
      <c r="B1540" s="31">
        <v>10</v>
      </c>
      <c r="C1540" s="31">
        <v>4</v>
      </c>
      <c r="D1540" s="31">
        <v>1</v>
      </c>
      <c r="E1540" s="31">
        <v>4</v>
      </c>
      <c r="F1540" s="31">
        <v>1</v>
      </c>
      <c r="G1540" s="31" t="str">
        <f t="shared" si="46"/>
        <v>处女座技能3_1线4号天赋1级</v>
      </c>
      <c r="H1540" s="32">
        <f>INDEX(数值规划!$AH$33:$AK$42,(特技天赋!C1540-1)*2+特技天赋!D1540,特技天赋!E1540)</f>
        <v>81</v>
      </c>
      <c r="I1540" s="32">
        <f>INDEX(数值规划!$N$32:$Y$231,(((C1540-1)*2+(D1540-1))*4+(E1540-1))*5+F1540+1,(INDEX($T$3:$AI$3,B1540)-1)*3+1)</f>
        <v>14</v>
      </c>
      <c r="J1540" s="32">
        <f>INDEX(数值规划!$N$32:$Y$231,(((C1540-1)*2+(D1540-1))*4+(E1540-1))*5+F1540+1,(INDEX($T$3:$AI$3,B1540)-1)*3+2)</f>
        <v>56</v>
      </c>
      <c r="K1540" s="32">
        <f>INDEX(数值规划!$N$32:$Y$231,(((C1540-1)*2+(D1540-1))*4+(E1540-1))*5+F1540+1,(INDEX($T$3:$AI$3,B1540)-1)*3+3)</f>
        <v>35</v>
      </c>
      <c r="L1540" s="32">
        <f t="shared" si="47"/>
        <v>7</v>
      </c>
      <c r="M1540" s="32">
        <f>INDEX(数值规划!$AL$33:$AL$42,(特技天赋!C1540-1)*2+特技天赋!D1540)</f>
        <v>5</v>
      </c>
      <c r="N1540" s="31">
        <v>29</v>
      </c>
      <c r="Q1540" s="32">
        <f>IF(特技天赋!F1540&gt;0,INDEX(数值规划!$F$32:$F$63,(特技天赋!E1540-1)*4+特技天赋!F1540),E1540)</f>
        <v>29</v>
      </c>
    </row>
    <row r="1541" spans="1:17" ht="16.5" x14ac:dyDescent="0.2">
      <c r="A1541" s="31">
        <v>1538</v>
      </c>
      <c r="B1541" s="31">
        <v>10</v>
      </c>
      <c r="C1541" s="31">
        <v>4</v>
      </c>
      <c r="D1541" s="31">
        <v>1</v>
      </c>
      <c r="E1541" s="31">
        <v>4</v>
      </c>
      <c r="F1541" s="31">
        <v>2</v>
      </c>
      <c r="G1541" s="31" t="str">
        <f t="shared" ref="G1541:G1604" si="48">INDEX($T$4:$AI$4,B1541)&amp;INDEX($T$5:$X$5,C1541)&amp;"_"&amp;D1541&amp;"线"&amp;E1541&amp;"号天赋"&amp;IF(F1541&gt;0,F1541&amp;"级","解锁")</f>
        <v>处女座技能3_1线4号天赋2级</v>
      </c>
      <c r="H1541" s="32">
        <f>INDEX(数值规划!$AH$33:$AK$42,(特技天赋!C1541-1)*2+特技天赋!D1541,特技天赋!E1541)</f>
        <v>81</v>
      </c>
      <c r="I1541" s="32">
        <f>INDEX(数值规划!$N$32:$Y$231,(((C1541-1)*2+(D1541-1))*4+(E1541-1))*5+F1541+1,(INDEX($T$3:$AI$3,B1541)-1)*3+1)</f>
        <v>16</v>
      </c>
      <c r="J1541" s="32">
        <f>INDEX(数值规划!$N$32:$Y$231,(((C1541-1)*2+(D1541-1))*4+(E1541-1))*5+F1541+1,(INDEX($T$3:$AI$3,B1541)-1)*3+2)</f>
        <v>64</v>
      </c>
      <c r="K1541" s="32">
        <f>INDEX(数值规划!$N$32:$Y$231,(((C1541-1)*2+(D1541-1))*4+(E1541-1))*5+F1541+1,(INDEX($T$3:$AI$3,B1541)-1)*3+3)</f>
        <v>40</v>
      </c>
      <c r="L1541" s="32">
        <f t="shared" ref="L1541:L1604" si="49">(E1541-1)*2+D1541</f>
        <v>7</v>
      </c>
      <c r="M1541" s="32">
        <f>INDEX(数值规划!$AL$33:$AL$42,(特技天赋!C1541-1)*2+特技天赋!D1541)</f>
        <v>5</v>
      </c>
      <c r="N1541" s="31">
        <v>43</v>
      </c>
      <c r="Q1541" s="32">
        <f>IF(特技天赋!F1541&gt;0,INDEX(数值规划!$F$32:$F$63,(特技天赋!E1541-1)*4+特技天赋!F1541),E1541)</f>
        <v>43</v>
      </c>
    </row>
    <row r="1542" spans="1:17" ht="16.5" x14ac:dyDescent="0.2">
      <c r="A1542" s="31">
        <v>1539</v>
      </c>
      <c r="B1542" s="31">
        <v>10</v>
      </c>
      <c r="C1542" s="31">
        <v>4</v>
      </c>
      <c r="D1542" s="31">
        <v>1</v>
      </c>
      <c r="E1542" s="31">
        <v>4</v>
      </c>
      <c r="F1542" s="31">
        <v>3</v>
      </c>
      <c r="G1542" s="31" t="str">
        <f t="shared" si="48"/>
        <v>处女座技能3_1线4号天赋3级</v>
      </c>
      <c r="H1542" s="32">
        <f>INDEX(数值规划!$AH$33:$AK$42,(特技天赋!C1542-1)*2+特技天赋!D1542,特技天赋!E1542)</f>
        <v>81</v>
      </c>
      <c r="I1542" s="32">
        <f>INDEX(数值规划!$N$32:$Y$231,(((C1542-1)*2+(D1542-1))*4+(E1542-1))*5+F1542+1,(INDEX($T$3:$AI$3,B1542)-1)*3+1)</f>
        <v>18</v>
      </c>
      <c r="J1542" s="32">
        <f>INDEX(数值规划!$N$32:$Y$231,(((C1542-1)*2+(D1542-1))*4+(E1542-1))*5+F1542+1,(INDEX($T$3:$AI$3,B1542)-1)*3+2)</f>
        <v>72</v>
      </c>
      <c r="K1542" s="32">
        <f>INDEX(数值规划!$N$32:$Y$231,(((C1542-1)*2+(D1542-1))*4+(E1542-1))*5+F1542+1,(INDEX($T$3:$AI$3,B1542)-1)*3+3)</f>
        <v>45</v>
      </c>
      <c r="L1542" s="32">
        <f t="shared" si="49"/>
        <v>7</v>
      </c>
      <c r="M1542" s="32">
        <f>INDEX(数值规划!$AL$33:$AL$42,(特技天赋!C1542-1)*2+特技天赋!D1542)</f>
        <v>5</v>
      </c>
      <c r="N1542" s="31">
        <v>58</v>
      </c>
      <c r="Q1542" s="32">
        <f>IF(特技天赋!F1542&gt;0,INDEX(数值规划!$F$32:$F$63,(特技天赋!E1542-1)*4+特技天赋!F1542),E1542)</f>
        <v>58</v>
      </c>
    </row>
    <row r="1543" spans="1:17" ht="16.5" x14ac:dyDescent="0.2">
      <c r="A1543" s="31">
        <v>1540</v>
      </c>
      <c r="B1543" s="31">
        <v>10</v>
      </c>
      <c r="C1543" s="31">
        <v>4</v>
      </c>
      <c r="D1543" s="31">
        <v>1</v>
      </c>
      <c r="E1543" s="31">
        <v>4</v>
      </c>
      <c r="F1543" s="31">
        <v>4</v>
      </c>
      <c r="G1543" s="31" t="str">
        <f t="shared" si="48"/>
        <v>处女座技能3_1线4号天赋4级</v>
      </c>
      <c r="H1543" s="32">
        <f>INDEX(数值规划!$AH$33:$AK$42,(特技天赋!C1543-1)*2+特技天赋!D1543,特技天赋!E1543)</f>
        <v>81</v>
      </c>
      <c r="I1543" s="32">
        <f>INDEX(数值规划!$N$32:$Y$231,(((C1543-1)*2+(D1543-1))*4+(E1543-1))*5+F1543+1,(INDEX($T$3:$AI$3,B1543)-1)*3+1)</f>
        <v>20</v>
      </c>
      <c r="J1543" s="32">
        <f>INDEX(数值规划!$N$32:$Y$231,(((C1543-1)*2+(D1543-1))*4+(E1543-1))*5+F1543+1,(INDEX($T$3:$AI$3,B1543)-1)*3+2)</f>
        <v>80</v>
      </c>
      <c r="K1543" s="32">
        <f>INDEX(数值规划!$N$32:$Y$231,(((C1543-1)*2+(D1543-1))*4+(E1543-1))*5+F1543+1,(INDEX($T$3:$AI$3,B1543)-1)*3+3)</f>
        <v>50</v>
      </c>
      <c r="L1543" s="32">
        <f t="shared" si="49"/>
        <v>7</v>
      </c>
      <c r="M1543" s="32">
        <f>INDEX(数值规划!$AL$33:$AL$42,(特技天赋!C1543-1)*2+特技天赋!D1543)</f>
        <v>5</v>
      </c>
      <c r="N1543" s="31">
        <v>87</v>
      </c>
      <c r="Q1543" s="32">
        <f>IF(特技天赋!F1543&gt;0,INDEX(数值规划!$F$32:$F$63,(特技天赋!E1543-1)*4+特技天赋!F1543),E1543)</f>
        <v>87</v>
      </c>
    </row>
    <row r="1544" spans="1:17" ht="16.5" x14ac:dyDescent="0.2">
      <c r="A1544" s="31">
        <v>1541</v>
      </c>
      <c r="B1544" s="31">
        <v>10</v>
      </c>
      <c r="C1544" s="31">
        <v>4</v>
      </c>
      <c r="D1544" s="31">
        <v>2</v>
      </c>
      <c r="E1544" s="31">
        <v>1</v>
      </c>
      <c r="F1544" s="31">
        <v>0</v>
      </c>
      <c r="G1544" s="31" t="str">
        <f t="shared" si="48"/>
        <v>处女座技能3_2线1号天赋解锁</v>
      </c>
      <c r="H1544" s="32">
        <f>INDEX(数值规划!$AH$33:$AK$42,(特技天赋!C1544-1)*2+特技天赋!D1544,特技天赋!E1544)</f>
        <v>31</v>
      </c>
      <c r="I1544" s="32">
        <f>INDEX(数值规划!$N$32:$Y$231,(((C1544-1)*2+(D1544-1))*4+(E1544-1))*5+F1544+1,(INDEX($T$3:$AI$3,B1544)-1)*3+1)</f>
        <v>20</v>
      </c>
      <c r="J1544" s="32">
        <f>INDEX(数值规划!$N$32:$Y$231,(((C1544-1)*2+(D1544-1))*4+(E1544-1))*5+F1544+1,(INDEX($T$3:$AI$3,B1544)-1)*3+2)</f>
        <v>0</v>
      </c>
      <c r="K1544" s="32">
        <f>INDEX(数值规划!$N$32:$Y$231,(((C1544-1)*2+(D1544-1))*4+(E1544-1))*5+F1544+1,(INDEX($T$3:$AI$3,B1544)-1)*3+3)</f>
        <v>10</v>
      </c>
      <c r="L1544" s="32">
        <f t="shared" si="49"/>
        <v>2</v>
      </c>
      <c r="M1544" s="32">
        <f>INDEX(数值规划!$AL$33:$AL$42,(特技天赋!C1544-1)*2+特技天赋!D1544)</f>
        <v>6</v>
      </c>
      <c r="N1544" s="31">
        <v>1</v>
      </c>
      <c r="Q1544" s="32">
        <f>IF(特技天赋!F1544&gt;0,INDEX(数值规划!$F$32:$F$63,(特技天赋!E1544-1)*4+特技天赋!F1544),E1544)</f>
        <v>1</v>
      </c>
    </row>
    <row r="1545" spans="1:17" ht="16.5" x14ac:dyDescent="0.2">
      <c r="A1545" s="31">
        <v>1542</v>
      </c>
      <c r="B1545" s="31">
        <v>10</v>
      </c>
      <c r="C1545" s="31">
        <v>4</v>
      </c>
      <c r="D1545" s="31">
        <v>2</v>
      </c>
      <c r="E1545" s="31">
        <v>1</v>
      </c>
      <c r="F1545" s="31">
        <v>1</v>
      </c>
      <c r="G1545" s="31" t="str">
        <f t="shared" si="48"/>
        <v>处女座技能3_2线1号天赋1级</v>
      </c>
      <c r="H1545" s="32">
        <f>INDEX(数值规划!$AH$33:$AK$42,(特技天赋!C1545-1)*2+特技天赋!D1545,特技天赋!E1545)</f>
        <v>31</v>
      </c>
      <c r="I1545" s="32">
        <f>INDEX(数值规划!$N$32:$Y$231,(((C1545-1)*2+(D1545-1))*4+(E1545-1))*5+F1545+1,(INDEX($T$3:$AI$3,B1545)-1)*3+1)</f>
        <v>30</v>
      </c>
      <c r="J1545" s="32">
        <f>INDEX(数值规划!$N$32:$Y$231,(((C1545-1)*2+(D1545-1))*4+(E1545-1))*5+F1545+1,(INDEX($T$3:$AI$3,B1545)-1)*3+2)</f>
        <v>0</v>
      </c>
      <c r="K1545" s="32">
        <f>INDEX(数值规划!$N$32:$Y$231,(((C1545-1)*2+(D1545-1))*4+(E1545-1))*5+F1545+1,(INDEX($T$3:$AI$3,B1545)-1)*3+3)</f>
        <v>15</v>
      </c>
      <c r="L1545" s="32">
        <f t="shared" si="49"/>
        <v>2</v>
      </c>
      <c r="M1545" s="32">
        <f>INDEX(数值规划!$AL$33:$AL$42,(特技天赋!C1545-1)*2+特技天赋!D1545)</f>
        <v>6</v>
      </c>
      <c r="N1545" s="31">
        <v>19</v>
      </c>
      <c r="Q1545" s="32">
        <f>IF(特技天赋!F1545&gt;0,INDEX(数值规划!$F$32:$F$63,(特技天赋!E1545-1)*4+特技天赋!F1545),E1545)</f>
        <v>19</v>
      </c>
    </row>
    <row r="1546" spans="1:17" ht="16.5" x14ac:dyDescent="0.2">
      <c r="A1546" s="31">
        <v>1543</v>
      </c>
      <c r="B1546" s="31">
        <v>10</v>
      </c>
      <c r="C1546" s="31">
        <v>4</v>
      </c>
      <c r="D1546" s="31">
        <v>2</v>
      </c>
      <c r="E1546" s="31">
        <v>1</v>
      </c>
      <c r="F1546" s="31">
        <v>2</v>
      </c>
      <c r="G1546" s="31" t="str">
        <f t="shared" si="48"/>
        <v>处女座技能3_2线1号天赋2级</v>
      </c>
      <c r="H1546" s="32">
        <f>INDEX(数值规划!$AH$33:$AK$42,(特技天赋!C1546-1)*2+特技天赋!D1546,特技天赋!E1546)</f>
        <v>31</v>
      </c>
      <c r="I1546" s="32">
        <f>INDEX(数值规划!$N$32:$Y$231,(((C1546-1)*2+(D1546-1))*4+(E1546-1))*5+F1546+1,(INDEX($T$3:$AI$3,B1546)-1)*3+1)</f>
        <v>40</v>
      </c>
      <c r="J1546" s="32">
        <f>INDEX(数值规划!$N$32:$Y$231,(((C1546-1)*2+(D1546-1))*4+(E1546-1))*5+F1546+1,(INDEX($T$3:$AI$3,B1546)-1)*3+2)</f>
        <v>0</v>
      </c>
      <c r="K1546" s="32">
        <f>INDEX(数值规划!$N$32:$Y$231,(((C1546-1)*2+(D1546-1))*4+(E1546-1))*5+F1546+1,(INDEX($T$3:$AI$3,B1546)-1)*3+3)</f>
        <v>20</v>
      </c>
      <c r="L1546" s="32">
        <f t="shared" si="49"/>
        <v>2</v>
      </c>
      <c r="M1546" s="32">
        <f>INDEX(数值规划!$AL$33:$AL$42,(特技天赋!C1546-1)*2+特技天赋!D1546)</f>
        <v>6</v>
      </c>
      <c r="N1546" s="31">
        <v>29</v>
      </c>
      <c r="Q1546" s="32">
        <f>IF(特技天赋!F1546&gt;0,INDEX(数值规划!$F$32:$F$63,(特技天赋!E1546-1)*4+特技天赋!F1546),E1546)</f>
        <v>29</v>
      </c>
    </row>
    <row r="1547" spans="1:17" ht="16.5" x14ac:dyDescent="0.2">
      <c r="A1547" s="31">
        <v>1544</v>
      </c>
      <c r="B1547" s="31">
        <v>10</v>
      </c>
      <c r="C1547" s="31">
        <v>4</v>
      </c>
      <c r="D1547" s="31">
        <v>2</v>
      </c>
      <c r="E1547" s="31">
        <v>1</v>
      </c>
      <c r="F1547" s="31">
        <v>3</v>
      </c>
      <c r="G1547" s="31" t="str">
        <f t="shared" si="48"/>
        <v>处女座技能3_2线1号天赋3级</v>
      </c>
      <c r="H1547" s="32">
        <f>INDEX(数值规划!$AH$33:$AK$42,(特技天赋!C1547-1)*2+特技天赋!D1547,特技天赋!E1547)</f>
        <v>31</v>
      </c>
      <c r="I1547" s="32">
        <f>INDEX(数值规划!$N$32:$Y$231,(((C1547-1)*2+(D1547-1))*4+(E1547-1))*5+F1547+1,(INDEX($T$3:$AI$3,B1547)-1)*3+1)</f>
        <v>50</v>
      </c>
      <c r="J1547" s="32">
        <f>INDEX(数值规划!$N$32:$Y$231,(((C1547-1)*2+(D1547-1))*4+(E1547-1))*5+F1547+1,(INDEX($T$3:$AI$3,B1547)-1)*3+2)</f>
        <v>0</v>
      </c>
      <c r="K1547" s="32">
        <f>INDEX(数值规划!$N$32:$Y$231,(((C1547-1)*2+(D1547-1))*4+(E1547-1))*5+F1547+1,(INDEX($T$3:$AI$3,B1547)-1)*3+3)</f>
        <v>25</v>
      </c>
      <c r="L1547" s="32">
        <f t="shared" si="49"/>
        <v>2</v>
      </c>
      <c r="M1547" s="32">
        <f>INDEX(数值规划!$AL$33:$AL$42,(特技天赋!C1547-1)*2+特技天赋!D1547)</f>
        <v>6</v>
      </c>
      <c r="N1547" s="31">
        <v>38</v>
      </c>
      <c r="Q1547" s="32">
        <f>IF(特技天赋!F1547&gt;0,INDEX(数值规划!$F$32:$F$63,(特技天赋!E1547-1)*4+特技天赋!F1547),E1547)</f>
        <v>38</v>
      </c>
    </row>
    <row r="1548" spans="1:17" ht="16.5" x14ac:dyDescent="0.2">
      <c r="A1548" s="31">
        <v>1545</v>
      </c>
      <c r="B1548" s="31">
        <v>10</v>
      </c>
      <c r="C1548" s="31">
        <v>4</v>
      </c>
      <c r="D1548" s="31">
        <v>2</v>
      </c>
      <c r="E1548" s="31">
        <v>1</v>
      </c>
      <c r="F1548" s="31">
        <v>4</v>
      </c>
      <c r="G1548" s="31" t="str">
        <f t="shared" si="48"/>
        <v>处女座技能3_2线1号天赋4级</v>
      </c>
      <c r="H1548" s="32">
        <f>INDEX(数值规划!$AH$33:$AK$42,(特技天赋!C1548-1)*2+特技天赋!D1548,特技天赋!E1548)</f>
        <v>31</v>
      </c>
      <c r="I1548" s="32">
        <f>INDEX(数值规划!$N$32:$Y$231,(((C1548-1)*2+(D1548-1))*4+(E1548-1))*5+F1548+1,(INDEX($T$3:$AI$3,B1548)-1)*3+1)</f>
        <v>60</v>
      </c>
      <c r="J1548" s="32">
        <f>INDEX(数值规划!$N$32:$Y$231,(((C1548-1)*2+(D1548-1))*4+(E1548-1))*5+F1548+1,(INDEX($T$3:$AI$3,B1548)-1)*3+2)</f>
        <v>0</v>
      </c>
      <c r="K1548" s="32">
        <f>INDEX(数值规划!$N$32:$Y$231,(((C1548-1)*2+(D1548-1))*4+(E1548-1))*5+F1548+1,(INDEX($T$3:$AI$3,B1548)-1)*3+3)</f>
        <v>30</v>
      </c>
      <c r="L1548" s="32">
        <f t="shared" si="49"/>
        <v>2</v>
      </c>
      <c r="M1548" s="32">
        <f>INDEX(数值规划!$AL$33:$AL$42,(特技天赋!C1548-1)*2+特技天赋!D1548)</f>
        <v>6</v>
      </c>
      <c r="N1548" s="31">
        <v>58</v>
      </c>
      <c r="Q1548" s="32">
        <f>IF(特技天赋!F1548&gt;0,INDEX(数值规划!$F$32:$F$63,(特技天赋!E1548-1)*4+特技天赋!F1548),E1548)</f>
        <v>58</v>
      </c>
    </row>
    <row r="1549" spans="1:17" ht="16.5" x14ac:dyDescent="0.2">
      <c r="A1549" s="31">
        <v>1546</v>
      </c>
      <c r="B1549" s="31">
        <v>10</v>
      </c>
      <c r="C1549" s="31">
        <v>4</v>
      </c>
      <c r="D1549" s="31">
        <v>2</v>
      </c>
      <c r="E1549" s="31">
        <v>2</v>
      </c>
      <c r="F1549" s="31">
        <v>0</v>
      </c>
      <c r="G1549" s="31" t="str">
        <f t="shared" si="48"/>
        <v>处女座技能3_2线2号天赋解锁</v>
      </c>
      <c r="H1549" s="32">
        <f>INDEX(数值规划!$AH$33:$AK$42,(特技天赋!C1549-1)*2+特技天赋!D1549,特技天赋!E1549)</f>
        <v>51</v>
      </c>
      <c r="I1549" s="32">
        <f>INDEX(数值规划!$N$32:$Y$231,(((C1549-1)*2+(D1549-1))*4+(E1549-1))*5+F1549+1,(INDEX($T$3:$AI$3,B1549)-1)*3+1)</f>
        <v>30</v>
      </c>
      <c r="J1549" s="32">
        <f>INDEX(数值规划!$N$32:$Y$231,(((C1549-1)*2+(D1549-1))*4+(E1549-1))*5+F1549+1,(INDEX($T$3:$AI$3,B1549)-1)*3+2)</f>
        <v>0</v>
      </c>
      <c r="K1549" s="32">
        <f>INDEX(数值规划!$N$32:$Y$231,(((C1549-1)*2+(D1549-1))*4+(E1549-1))*5+F1549+1,(INDEX($T$3:$AI$3,B1549)-1)*3+3)</f>
        <v>15</v>
      </c>
      <c r="L1549" s="32">
        <f t="shared" si="49"/>
        <v>4</v>
      </c>
      <c r="M1549" s="32">
        <f>INDEX(数值规划!$AL$33:$AL$42,(特技天赋!C1549-1)*2+特技天赋!D1549)</f>
        <v>6</v>
      </c>
      <c r="N1549" s="31">
        <v>2</v>
      </c>
      <c r="Q1549" s="32">
        <f>IF(特技天赋!F1549&gt;0,INDEX(数值规划!$F$32:$F$63,(特技天赋!E1549-1)*4+特技天赋!F1549),E1549)</f>
        <v>2</v>
      </c>
    </row>
    <row r="1550" spans="1:17" ht="16.5" x14ac:dyDescent="0.2">
      <c r="A1550" s="31">
        <v>1547</v>
      </c>
      <c r="B1550" s="31">
        <v>10</v>
      </c>
      <c r="C1550" s="31">
        <v>4</v>
      </c>
      <c r="D1550" s="31">
        <v>2</v>
      </c>
      <c r="E1550" s="31">
        <v>2</v>
      </c>
      <c r="F1550" s="31">
        <v>1</v>
      </c>
      <c r="G1550" s="31" t="str">
        <f t="shared" si="48"/>
        <v>处女座技能3_2线2号天赋1级</v>
      </c>
      <c r="H1550" s="32">
        <f>INDEX(数值规划!$AH$33:$AK$42,(特技天赋!C1550-1)*2+特技天赋!D1550,特技天赋!E1550)</f>
        <v>51</v>
      </c>
      <c r="I1550" s="32">
        <f>INDEX(数值规划!$N$32:$Y$231,(((C1550-1)*2+(D1550-1))*4+(E1550-1))*5+F1550+1,(INDEX($T$3:$AI$3,B1550)-1)*3+1)</f>
        <v>40</v>
      </c>
      <c r="J1550" s="32">
        <f>INDEX(数值规划!$N$32:$Y$231,(((C1550-1)*2+(D1550-1))*4+(E1550-1))*5+F1550+1,(INDEX($T$3:$AI$3,B1550)-1)*3+2)</f>
        <v>0</v>
      </c>
      <c r="K1550" s="32">
        <f>INDEX(数值规划!$N$32:$Y$231,(((C1550-1)*2+(D1550-1))*4+(E1550-1))*5+F1550+1,(INDEX($T$3:$AI$3,B1550)-1)*3+3)</f>
        <v>20</v>
      </c>
      <c r="L1550" s="32">
        <f t="shared" si="49"/>
        <v>4</v>
      </c>
      <c r="M1550" s="32">
        <f>INDEX(数值规划!$AL$33:$AL$42,(特技天赋!C1550-1)*2+特技天赋!D1550)</f>
        <v>6</v>
      </c>
      <c r="N1550" s="31">
        <v>24</v>
      </c>
      <c r="Q1550" s="32">
        <f>IF(特技天赋!F1550&gt;0,INDEX(数值规划!$F$32:$F$63,(特技天赋!E1550-1)*4+特技天赋!F1550),E1550)</f>
        <v>24</v>
      </c>
    </row>
    <row r="1551" spans="1:17" ht="16.5" x14ac:dyDescent="0.2">
      <c r="A1551" s="31">
        <v>1548</v>
      </c>
      <c r="B1551" s="31">
        <v>10</v>
      </c>
      <c r="C1551" s="31">
        <v>4</v>
      </c>
      <c r="D1551" s="31">
        <v>2</v>
      </c>
      <c r="E1551" s="31">
        <v>2</v>
      </c>
      <c r="F1551" s="31">
        <v>2</v>
      </c>
      <c r="G1551" s="31" t="str">
        <f t="shared" si="48"/>
        <v>处女座技能3_2线2号天赋2级</v>
      </c>
      <c r="H1551" s="32">
        <f>INDEX(数值规划!$AH$33:$AK$42,(特技天赋!C1551-1)*2+特技天赋!D1551,特技天赋!E1551)</f>
        <v>51</v>
      </c>
      <c r="I1551" s="32">
        <f>INDEX(数值规划!$N$32:$Y$231,(((C1551-1)*2+(D1551-1))*4+(E1551-1))*5+F1551+1,(INDEX($T$3:$AI$3,B1551)-1)*3+1)</f>
        <v>50</v>
      </c>
      <c r="J1551" s="32">
        <f>INDEX(数值规划!$N$32:$Y$231,(((C1551-1)*2+(D1551-1))*4+(E1551-1))*5+F1551+1,(INDEX($T$3:$AI$3,B1551)-1)*3+2)</f>
        <v>0</v>
      </c>
      <c r="K1551" s="32">
        <f>INDEX(数值规划!$N$32:$Y$231,(((C1551-1)*2+(D1551-1))*4+(E1551-1))*5+F1551+1,(INDEX($T$3:$AI$3,B1551)-1)*3+3)</f>
        <v>25</v>
      </c>
      <c r="L1551" s="32">
        <f t="shared" si="49"/>
        <v>4</v>
      </c>
      <c r="M1551" s="32">
        <f>INDEX(数值规划!$AL$33:$AL$42,(特技天赋!C1551-1)*2+特技天赋!D1551)</f>
        <v>6</v>
      </c>
      <c r="N1551" s="31">
        <v>36</v>
      </c>
      <c r="Q1551" s="32">
        <f>IF(特技天赋!F1551&gt;0,INDEX(数值规划!$F$32:$F$63,(特技天赋!E1551-1)*4+特技天赋!F1551),E1551)</f>
        <v>36</v>
      </c>
    </row>
    <row r="1552" spans="1:17" ht="16.5" x14ac:dyDescent="0.2">
      <c r="A1552" s="31">
        <v>1549</v>
      </c>
      <c r="B1552" s="31">
        <v>10</v>
      </c>
      <c r="C1552" s="31">
        <v>4</v>
      </c>
      <c r="D1552" s="31">
        <v>2</v>
      </c>
      <c r="E1552" s="31">
        <v>2</v>
      </c>
      <c r="F1552" s="31">
        <v>3</v>
      </c>
      <c r="G1552" s="31" t="str">
        <f t="shared" si="48"/>
        <v>处女座技能3_2线2号天赋3级</v>
      </c>
      <c r="H1552" s="32">
        <f>INDEX(数值规划!$AH$33:$AK$42,(特技天赋!C1552-1)*2+特技天赋!D1552,特技天赋!E1552)</f>
        <v>51</v>
      </c>
      <c r="I1552" s="32">
        <f>INDEX(数值规划!$N$32:$Y$231,(((C1552-1)*2+(D1552-1))*4+(E1552-1))*5+F1552+1,(INDEX($T$3:$AI$3,B1552)-1)*3+1)</f>
        <v>60</v>
      </c>
      <c r="J1552" s="32">
        <f>INDEX(数值规划!$N$32:$Y$231,(((C1552-1)*2+(D1552-1))*4+(E1552-1))*5+F1552+1,(INDEX($T$3:$AI$3,B1552)-1)*3+2)</f>
        <v>0</v>
      </c>
      <c r="K1552" s="32">
        <f>INDEX(数值规划!$N$32:$Y$231,(((C1552-1)*2+(D1552-1))*4+(E1552-1))*5+F1552+1,(INDEX($T$3:$AI$3,B1552)-1)*3+3)</f>
        <v>30</v>
      </c>
      <c r="L1552" s="32">
        <f t="shared" si="49"/>
        <v>4</v>
      </c>
      <c r="M1552" s="32">
        <f>INDEX(数值规划!$AL$33:$AL$42,(特技天赋!C1552-1)*2+特技天赋!D1552)</f>
        <v>6</v>
      </c>
      <c r="N1552" s="31">
        <v>48</v>
      </c>
      <c r="Q1552" s="32">
        <f>IF(特技天赋!F1552&gt;0,INDEX(数值规划!$F$32:$F$63,(特技天赋!E1552-1)*4+特技天赋!F1552),E1552)</f>
        <v>48</v>
      </c>
    </row>
    <row r="1553" spans="1:17" ht="16.5" x14ac:dyDescent="0.2">
      <c r="A1553" s="31">
        <v>1550</v>
      </c>
      <c r="B1553" s="31">
        <v>10</v>
      </c>
      <c r="C1553" s="31">
        <v>4</v>
      </c>
      <c r="D1553" s="31">
        <v>2</v>
      </c>
      <c r="E1553" s="31">
        <v>2</v>
      </c>
      <c r="F1553" s="31">
        <v>4</v>
      </c>
      <c r="G1553" s="31" t="str">
        <f t="shared" si="48"/>
        <v>处女座技能3_2线2号天赋4级</v>
      </c>
      <c r="H1553" s="32">
        <f>INDEX(数值规划!$AH$33:$AK$42,(特技天赋!C1553-1)*2+特技天赋!D1553,特技天赋!E1553)</f>
        <v>51</v>
      </c>
      <c r="I1553" s="32">
        <f>INDEX(数值规划!$N$32:$Y$231,(((C1553-1)*2+(D1553-1))*4+(E1553-1))*5+F1553+1,(INDEX($T$3:$AI$3,B1553)-1)*3+1)</f>
        <v>70</v>
      </c>
      <c r="J1553" s="32">
        <f>INDEX(数值规划!$N$32:$Y$231,(((C1553-1)*2+(D1553-1))*4+(E1553-1))*5+F1553+1,(INDEX($T$3:$AI$3,B1553)-1)*3+2)</f>
        <v>0</v>
      </c>
      <c r="K1553" s="32">
        <f>INDEX(数值规划!$N$32:$Y$231,(((C1553-1)*2+(D1553-1))*4+(E1553-1))*5+F1553+1,(INDEX($T$3:$AI$3,B1553)-1)*3+3)</f>
        <v>35</v>
      </c>
      <c r="L1553" s="32">
        <f t="shared" si="49"/>
        <v>4</v>
      </c>
      <c r="M1553" s="32">
        <f>INDEX(数值规划!$AL$33:$AL$42,(特技天赋!C1553-1)*2+特技天赋!D1553)</f>
        <v>6</v>
      </c>
      <c r="N1553" s="31">
        <v>72</v>
      </c>
      <c r="Q1553" s="32">
        <f>IF(特技天赋!F1553&gt;0,INDEX(数值规划!$F$32:$F$63,(特技天赋!E1553-1)*4+特技天赋!F1553),E1553)</f>
        <v>72</v>
      </c>
    </row>
    <row r="1554" spans="1:17" ht="16.5" x14ac:dyDescent="0.2">
      <c r="A1554" s="31">
        <v>1551</v>
      </c>
      <c r="B1554" s="31">
        <v>10</v>
      </c>
      <c r="C1554" s="31">
        <v>4</v>
      </c>
      <c r="D1554" s="31">
        <v>2</v>
      </c>
      <c r="E1554" s="31">
        <v>3</v>
      </c>
      <c r="F1554" s="31">
        <v>0</v>
      </c>
      <c r="G1554" s="31" t="str">
        <f t="shared" si="48"/>
        <v>处女座技能3_2线3号天赋解锁</v>
      </c>
      <c r="H1554" s="32">
        <f>INDEX(数值规划!$AH$33:$AK$42,(特技天赋!C1554-1)*2+特技天赋!D1554,特技天赋!E1554)</f>
        <v>71</v>
      </c>
      <c r="I1554" s="32">
        <f>INDEX(数值规划!$N$32:$Y$231,(((C1554-1)*2+(D1554-1))*4+(E1554-1))*5+F1554+1,(INDEX($T$3:$AI$3,B1554)-1)*3+1)</f>
        <v>45</v>
      </c>
      <c r="J1554" s="32">
        <f>INDEX(数值规划!$N$32:$Y$231,(((C1554-1)*2+(D1554-1))*4+(E1554-1))*5+F1554+1,(INDEX($T$3:$AI$3,B1554)-1)*3+2)</f>
        <v>0</v>
      </c>
      <c r="K1554" s="32">
        <f>INDEX(数值规划!$N$32:$Y$231,(((C1554-1)*2+(D1554-1))*4+(E1554-1))*5+F1554+1,(INDEX($T$3:$AI$3,B1554)-1)*3+3)</f>
        <v>23</v>
      </c>
      <c r="L1554" s="32">
        <f t="shared" si="49"/>
        <v>6</v>
      </c>
      <c r="M1554" s="32">
        <f>INDEX(数值规划!$AL$33:$AL$42,(特技天赋!C1554-1)*2+特技天赋!D1554)</f>
        <v>6</v>
      </c>
      <c r="N1554" s="31">
        <v>3</v>
      </c>
      <c r="Q1554" s="32">
        <f>IF(特技天赋!F1554&gt;0,INDEX(数值规划!$F$32:$F$63,(特技天赋!E1554-1)*4+特技天赋!F1554),E1554)</f>
        <v>3</v>
      </c>
    </row>
    <row r="1555" spans="1:17" ht="16.5" x14ac:dyDescent="0.2">
      <c r="A1555" s="31">
        <v>1552</v>
      </c>
      <c r="B1555" s="31">
        <v>10</v>
      </c>
      <c r="C1555" s="31">
        <v>4</v>
      </c>
      <c r="D1555" s="31">
        <v>2</v>
      </c>
      <c r="E1555" s="31">
        <v>3</v>
      </c>
      <c r="F1555" s="31">
        <v>1</v>
      </c>
      <c r="G1555" s="31" t="str">
        <f t="shared" si="48"/>
        <v>处女座技能3_2线3号天赋1级</v>
      </c>
      <c r="H1555" s="32">
        <f>INDEX(数值规划!$AH$33:$AK$42,(特技天赋!C1555-1)*2+特技天赋!D1555,特技天赋!E1555)</f>
        <v>71</v>
      </c>
      <c r="I1555" s="32">
        <f>INDEX(数值规划!$N$32:$Y$231,(((C1555-1)*2+(D1555-1))*4+(E1555-1))*5+F1555+1,(INDEX($T$3:$AI$3,B1555)-1)*3+1)</f>
        <v>55</v>
      </c>
      <c r="J1555" s="32">
        <f>INDEX(数值规划!$N$32:$Y$231,(((C1555-1)*2+(D1555-1))*4+(E1555-1))*5+F1555+1,(INDEX($T$3:$AI$3,B1555)-1)*3+2)</f>
        <v>0</v>
      </c>
      <c r="K1555" s="32">
        <f>INDEX(数值规划!$N$32:$Y$231,(((C1555-1)*2+(D1555-1))*4+(E1555-1))*5+F1555+1,(INDEX($T$3:$AI$3,B1555)-1)*3+3)</f>
        <v>28</v>
      </c>
      <c r="L1555" s="32">
        <f t="shared" si="49"/>
        <v>6</v>
      </c>
      <c r="M1555" s="32">
        <f>INDEX(数值规划!$AL$33:$AL$42,(特技天赋!C1555-1)*2+特技天赋!D1555)</f>
        <v>6</v>
      </c>
      <c r="N1555" s="31">
        <v>29</v>
      </c>
      <c r="Q1555" s="32">
        <f>IF(特技天赋!F1555&gt;0,INDEX(数值规划!$F$32:$F$63,(特技天赋!E1555-1)*4+特技天赋!F1555),E1555)</f>
        <v>29</v>
      </c>
    </row>
    <row r="1556" spans="1:17" ht="16.5" x14ac:dyDescent="0.2">
      <c r="A1556" s="31">
        <v>1553</v>
      </c>
      <c r="B1556" s="31">
        <v>10</v>
      </c>
      <c r="C1556" s="31">
        <v>4</v>
      </c>
      <c r="D1556" s="31">
        <v>2</v>
      </c>
      <c r="E1556" s="31">
        <v>3</v>
      </c>
      <c r="F1556" s="31">
        <v>2</v>
      </c>
      <c r="G1556" s="31" t="str">
        <f t="shared" si="48"/>
        <v>处女座技能3_2线3号天赋2级</v>
      </c>
      <c r="H1556" s="32">
        <f>INDEX(数值规划!$AH$33:$AK$42,(特技天赋!C1556-1)*2+特技天赋!D1556,特技天赋!E1556)</f>
        <v>71</v>
      </c>
      <c r="I1556" s="32">
        <f>INDEX(数值规划!$N$32:$Y$231,(((C1556-1)*2+(D1556-1))*4+(E1556-1))*5+F1556+1,(INDEX($T$3:$AI$3,B1556)-1)*3+1)</f>
        <v>65</v>
      </c>
      <c r="J1556" s="32">
        <f>INDEX(数值规划!$N$32:$Y$231,(((C1556-1)*2+(D1556-1))*4+(E1556-1))*5+F1556+1,(INDEX($T$3:$AI$3,B1556)-1)*3+2)</f>
        <v>0</v>
      </c>
      <c r="K1556" s="32">
        <f>INDEX(数值规划!$N$32:$Y$231,(((C1556-1)*2+(D1556-1))*4+(E1556-1))*5+F1556+1,(INDEX($T$3:$AI$3,B1556)-1)*3+3)</f>
        <v>33</v>
      </c>
      <c r="L1556" s="32">
        <f t="shared" si="49"/>
        <v>6</v>
      </c>
      <c r="M1556" s="32">
        <f>INDEX(数值规划!$AL$33:$AL$42,(特技天赋!C1556-1)*2+特技天赋!D1556)</f>
        <v>6</v>
      </c>
      <c r="N1556" s="31">
        <v>43</v>
      </c>
      <c r="Q1556" s="32">
        <f>IF(特技天赋!F1556&gt;0,INDEX(数值规划!$F$32:$F$63,(特技天赋!E1556-1)*4+特技天赋!F1556),E1556)</f>
        <v>43</v>
      </c>
    </row>
    <row r="1557" spans="1:17" ht="16.5" x14ac:dyDescent="0.2">
      <c r="A1557" s="31">
        <v>1554</v>
      </c>
      <c r="B1557" s="31">
        <v>10</v>
      </c>
      <c r="C1557" s="31">
        <v>4</v>
      </c>
      <c r="D1557" s="31">
        <v>2</v>
      </c>
      <c r="E1557" s="31">
        <v>3</v>
      </c>
      <c r="F1557" s="31">
        <v>3</v>
      </c>
      <c r="G1557" s="31" t="str">
        <f t="shared" si="48"/>
        <v>处女座技能3_2线3号天赋3级</v>
      </c>
      <c r="H1557" s="32">
        <f>INDEX(数值规划!$AH$33:$AK$42,(特技天赋!C1557-1)*2+特技天赋!D1557,特技天赋!E1557)</f>
        <v>71</v>
      </c>
      <c r="I1557" s="32">
        <f>INDEX(数值规划!$N$32:$Y$231,(((C1557-1)*2+(D1557-1))*4+(E1557-1))*5+F1557+1,(INDEX($T$3:$AI$3,B1557)-1)*3+1)</f>
        <v>75</v>
      </c>
      <c r="J1557" s="32">
        <f>INDEX(数值规划!$N$32:$Y$231,(((C1557-1)*2+(D1557-1))*4+(E1557-1))*5+F1557+1,(INDEX($T$3:$AI$3,B1557)-1)*3+2)</f>
        <v>0</v>
      </c>
      <c r="K1557" s="32">
        <f>INDEX(数值规划!$N$32:$Y$231,(((C1557-1)*2+(D1557-1))*4+(E1557-1))*5+F1557+1,(INDEX($T$3:$AI$3,B1557)-1)*3+3)</f>
        <v>38</v>
      </c>
      <c r="L1557" s="32">
        <f t="shared" si="49"/>
        <v>6</v>
      </c>
      <c r="M1557" s="32">
        <f>INDEX(数值规划!$AL$33:$AL$42,(特技天赋!C1557-1)*2+特技天赋!D1557)</f>
        <v>6</v>
      </c>
      <c r="N1557" s="31">
        <v>58</v>
      </c>
      <c r="Q1557" s="32">
        <f>IF(特技天赋!F1557&gt;0,INDEX(数值规划!$F$32:$F$63,(特技天赋!E1557-1)*4+特技天赋!F1557),E1557)</f>
        <v>58</v>
      </c>
    </row>
    <row r="1558" spans="1:17" ht="16.5" x14ac:dyDescent="0.2">
      <c r="A1558" s="31">
        <v>1555</v>
      </c>
      <c r="B1558" s="31">
        <v>10</v>
      </c>
      <c r="C1558" s="31">
        <v>4</v>
      </c>
      <c r="D1558" s="31">
        <v>2</v>
      </c>
      <c r="E1558" s="31">
        <v>3</v>
      </c>
      <c r="F1558" s="31">
        <v>4</v>
      </c>
      <c r="G1558" s="31" t="str">
        <f t="shared" si="48"/>
        <v>处女座技能3_2线3号天赋4级</v>
      </c>
      <c r="H1558" s="32">
        <f>INDEX(数值规划!$AH$33:$AK$42,(特技天赋!C1558-1)*2+特技天赋!D1558,特技天赋!E1558)</f>
        <v>71</v>
      </c>
      <c r="I1558" s="32">
        <f>INDEX(数值规划!$N$32:$Y$231,(((C1558-1)*2+(D1558-1))*4+(E1558-1))*5+F1558+1,(INDEX($T$3:$AI$3,B1558)-1)*3+1)</f>
        <v>85</v>
      </c>
      <c r="J1558" s="32">
        <f>INDEX(数值规划!$N$32:$Y$231,(((C1558-1)*2+(D1558-1))*4+(E1558-1))*5+F1558+1,(INDEX($T$3:$AI$3,B1558)-1)*3+2)</f>
        <v>0</v>
      </c>
      <c r="K1558" s="32">
        <f>INDEX(数值规划!$N$32:$Y$231,(((C1558-1)*2+(D1558-1))*4+(E1558-1))*5+F1558+1,(INDEX($T$3:$AI$3,B1558)-1)*3+3)</f>
        <v>43</v>
      </c>
      <c r="L1558" s="32">
        <f t="shared" si="49"/>
        <v>6</v>
      </c>
      <c r="M1558" s="32">
        <f>INDEX(数值规划!$AL$33:$AL$42,(特技天赋!C1558-1)*2+特技天赋!D1558)</f>
        <v>6</v>
      </c>
      <c r="N1558" s="31">
        <v>87</v>
      </c>
      <c r="Q1558" s="32">
        <f>IF(特技天赋!F1558&gt;0,INDEX(数值规划!$F$32:$F$63,(特技天赋!E1558-1)*4+特技天赋!F1558),E1558)</f>
        <v>87</v>
      </c>
    </row>
    <row r="1559" spans="1:17" ht="16.5" x14ac:dyDescent="0.2">
      <c r="A1559" s="31">
        <v>1556</v>
      </c>
      <c r="B1559" s="31">
        <v>10</v>
      </c>
      <c r="C1559" s="31">
        <v>4</v>
      </c>
      <c r="D1559" s="31">
        <v>2</v>
      </c>
      <c r="E1559" s="31">
        <v>4</v>
      </c>
      <c r="F1559" s="31">
        <v>0</v>
      </c>
      <c r="G1559" s="31" t="str">
        <f t="shared" si="48"/>
        <v>处女座技能3_2线4号天赋解锁</v>
      </c>
      <c r="H1559" s="32">
        <f>INDEX(数值规划!$AH$33:$AK$42,(特技天赋!C1559-1)*2+特技天赋!D1559,特技天赋!E1559)</f>
        <v>91</v>
      </c>
      <c r="I1559" s="32">
        <f>INDEX(数值规划!$N$32:$Y$231,(((C1559-1)*2+(D1559-1))*4+(E1559-1))*5+F1559+1,(INDEX($T$3:$AI$3,B1559)-1)*3+1)</f>
        <v>60</v>
      </c>
      <c r="J1559" s="32">
        <f>INDEX(数值规划!$N$32:$Y$231,(((C1559-1)*2+(D1559-1))*4+(E1559-1))*5+F1559+1,(INDEX($T$3:$AI$3,B1559)-1)*3+2)</f>
        <v>0</v>
      </c>
      <c r="K1559" s="32">
        <f>INDEX(数值规划!$N$32:$Y$231,(((C1559-1)*2+(D1559-1))*4+(E1559-1))*5+F1559+1,(INDEX($T$3:$AI$3,B1559)-1)*3+3)</f>
        <v>30</v>
      </c>
      <c r="L1559" s="32">
        <f t="shared" si="49"/>
        <v>8</v>
      </c>
      <c r="M1559" s="32">
        <f>INDEX(数值规划!$AL$33:$AL$42,(特技天赋!C1559-1)*2+特技天赋!D1559)</f>
        <v>6</v>
      </c>
      <c r="N1559" s="31">
        <v>4</v>
      </c>
      <c r="Q1559" s="32">
        <f>IF(特技天赋!F1559&gt;0,INDEX(数值规划!$F$32:$F$63,(特技天赋!E1559-1)*4+特技天赋!F1559),E1559)</f>
        <v>4</v>
      </c>
    </row>
    <row r="1560" spans="1:17" ht="16.5" x14ac:dyDescent="0.2">
      <c r="A1560" s="31">
        <v>1557</v>
      </c>
      <c r="B1560" s="31">
        <v>10</v>
      </c>
      <c r="C1560" s="31">
        <v>4</v>
      </c>
      <c r="D1560" s="31">
        <v>2</v>
      </c>
      <c r="E1560" s="31">
        <v>4</v>
      </c>
      <c r="F1560" s="31">
        <v>1</v>
      </c>
      <c r="G1560" s="31" t="str">
        <f t="shared" si="48"/>
        <v>处女座技能3_2线4号天赋1级</v>
      </c>
      <c r="H1560" s="32">
        <f>INDEX(数值规划!$AH$33:$AK$42,(特技天赋!C1560-1)*2+特技天赋!D1560,特技天赋!E1560)</f>
        <v>91</v>
      </c>
      <c r="I1560" s="32">
        <f>INDEX(数值规划!$N$32:$Y$231,(((C1560-1)*2+(D1560-1))*4+(E1560-1))*5+F1560+1,(INDEX($T$3:$AI$3,B1560)-1)*3+1)</f>
        <v>70</v>
      </c>
      <c r="J1560" s="32">
        <f>INDEX(数值规划!$N$32:$Y$231,(((C1560-1)*2+(D1560-1))*4+(E1560-1))*5+F1560+1,(INDEX($T$3:$AI$3,B1560)-1)*3+2)</f>
        <v>0</v>
      </c>
      <c r="K1560" s="32">
        <f>INDEX(数值规划!$N$32:$Y$231,(((C1560-1)*2+(D1560-1))*4+(E1560-1))*5+F1560+1,(INDEX($T$3:$AI$3,B1560)-1)*3+3)</f>
        <v>35</v>
      </c>
      <c r="L1560" s="32">
        <f t="shared" si="49"/>
        <v>8</v>
      </c>
      <c r="M1560" s="32">
        <f>INDEX(数值规划!$AL$33:$AL$42,(特技天赋!C1560-1)*2+特技天赋!D1560)</f>
        <v>6</v>
      </c>
      <c r="N1560" s="31">
        <v>29</v>
      </c>
      <c r="Q1560" s="32">
        <f>IF(特技天赋!F1560&gt;0,INDEX(数值规划!$F$32:$F$63,(特技天赋!E1560-1)*4+特技天赋!F1560),E1560)</f>
        <v>29</v>
      </c>
    </row>
    <row r="1561" spans="1:17" ht="16.5" x14ac:dyDescent="0.2">
      <c r="A1561" s="31">
        <v>1558</v>
      </c>
      <c r="B1561" s="31">
        <v>10</v>
      </c>
      <c r="C1561" s="31">
        <v>4</v>
      </c>
      <c r="D1561" s="31">
        <v>2</v>
      </c>
      <c r="E1561" s="31">
        <v>4</v>
      </c>
      <c r="F1561" s="31">
        <v>2</v>
      </c>
      <c r="G1561" s="31" t="str">
        <f t="shared" si="48"/>
        <v>处女座技能3_2线4号天赋2级</v>
      </c>
      <c r="H1561" s="32">
        <f>INDEX(数值规划!$AH$33:$AK$42,(特技天赋!C1561-1)*2+特技天赋!D1561,特技天赋!E1561)</f>
        <v>91</v>
      </c>
      <c r="I1561" s="32">
        <f>INDEX(数值规划!$N$32:$Y$231,(((C1561-1)*2+(D1561-1))*4+(E1561-1))*5+F1561+1,(INDEX($T$3:$AI$3,B1561)-1)*3+1)</f>
        <v>80</v>
      </c>
      <c r="J1561" s="32">
        <f>INDEX(数值规划!$N$32:$Y$231,(((C1561-1)*2+(D1561-1))*4+(E1561-1))*5+F1561+1,(INDEX($T$3:$AI$3,B1561)-1)*3+2)</f>
        <v>0</v>
      </c>
      <c r="K1561" s="32">
        <f>INDEX(数值规划!$N$32:$Y$231,(((C1561-1)*2+(D1561-1))*4+(E1561-1))*5+F1561+1,(INDEX($T$3:$AI$3,B1561)-1)*3+3)</f>
        <v>40</v>
      </c>
      <c r="L1561" s="32">
        <f t="shared" si="49"/>
        <v>8</v>
      </c>
      <c r="M1561" s="32">
        <f>INDEX(数值规划!$AL$33:$AL$42,(特技天赋!C1561-1)*2+特技天赋!D1561)</f>
        <v>6</v>
      </c>
      <c r="N1561" s="31">
        <v>43</v>
      </c>
      <c r="Q1561" s="32">
        <f>IF(特技天赋!F1561&gt;0,INDEX(数值规划!$F$32:$F$63,(特技天赋!E1561-1)*4+特技天赋!F1561),E1561)</f>
        <v>43</v>
      </c>
    </row>
    <row r="1562" spans="1:17" ht="16.5" x14ac:dyDescent="0.2">
      <c r="A1562" s="31">
        <v>1559</v>
      </c>
      <c r="B1562" s="31">
        <v>10</v>
      </c>
      <c r="C1562" s="31">
        <v>4</v>
      </c>
      <c r="D1562" s="31">
        <v>2</v>
      </c>
      <c r="E1562" s="31">
        <v>4</v>
      </c>
      <c r="F1562" s="31">
        <v>3</v>
      </c>
      <c r="G1562" s="31" t="str">
        <f t="shared" si="48"/>
        <v>处女座技能3_2线4号天赋3级</v>
      </c>
      <c r="H1562" s="32">
        <f>INDEX(数值规划!$AH$33:$AK$42,(特技天赋!C1562-1)*2+特技天赋!D1562,特技天赋!E1562)</f>
        <v>91</v>
      </c>
      <c r="I1562" s="32">
        <f>INDEX(数值规划!$N$32:$Y$231,(((C1562-1)*2+(D1562-1))*4+(E1562-1))*5+F1562+1,(INDEX($T$3:$AI$3,B1562)-1)*3+1)</f>
        <v>90</v>
      </c>
      <c r="J1562" s="32">
        <f>INDEX(数值规划!$N$32:$Y$231,(((C1562-1)*2+(D1562-1))*4+(E1562-1))*5+F1562+1,(INDEX($T$3:$AI$3,B1562)-1)*3+2)</f>
        <v>0</v>
      </c>
      <c r="K1562" s="32">
        <f>INDEX(数值规划!$N$32:$Y$231,(((C1562-1)*2+(D1562-1))*4+(E1562-1))*5+F1562+1,(INDEX($T$3:$AI$3,B1562)-1)*3+3)</f>
        <v>45</v>
      </c>
      <c r="L1562" s="32">
        <f t="shared" si="49"/>
        <v>8</v>
      </c>
      <c r="M1562" s="32">
        <f>INDEX(数值规划!$AL$33:$AL$42,(特技天赋!C1562-1)*2+特技天赋!D1562)</f>
        <v>6</v>
      </c>
      <c r="N1562" s="31">
        <v>58</v>
      </c>
      <c r="Q1562" s="32">
        <f>IF(特技天赋!F1562&gt;0,INDEX(数值规划!$F$32:$F$63,(特技天赋!E1562-1)*4+特技天赋!F1562),E1562)</f>
        <v>58</v>
      </c>
    </row>
    <row r="1563" spans="1:17" ht="16.5" x14ac:dyDescent="0.2">
      <c r="A1563" s="31">
        <v>1560</v>
      </c>
      <c r="B1563" s="31">
        <v>10</v>
      </c>
      <c r="C1563" s="31">
        <v>4</v>
      </c>
      <c r="D1563" s="31">
        <v>2</v>
      </c>
      <c r="E1563" s="31">
        <v>4</v>
      </c>
      <c r="F1563" s="31">
        <v>4</v>
      </c>
      <c r="G1563" s="31" t="str">
        <f t="shared" si="48"/>
        <v>处女座技能3_2线4号天赋4级</v>
      </c>
      <c r="H1563" s="32">
        <f>INDEX(数值规划!$AH$33:$AK$42,(特技天赋!C1563-1)*2+特技天赋!D1563,特技天赋!E1563)</f>
        <v>91</v>
      </c>
      <c r="I1563" s="32">
        <f>INDEX(数值规划!$N$32:$Y$231,(((C1563-1)*2+(D1563-1))*4+(E1563-1))*5+F1563+1,(INDEX($T$3:$AI$3,B1563)-1)*3+1)</f>
        <v>100</v>
      </c>
      <c r="J1563" s="32">
        <f>INDEX(数值规划!$N$32:$Y$231,(((C1563-1)*2+(D1563-1))*4+(E1563-1))*5+F1563+1,(INDEX($T$3:$AI$3,B1563)-1)*3+2)</f>
        <v>0</v>
      </c>
      <c r="K1563" s="32">
        <f>INDEX(数值规划!$N$32:$Y$231,(((C1563-1)*2+(D1563-1))*4+(E1563-1))*5+F1563+1,(INDEX($T$3:$AI$3,B1563)-1)*3+3)</f>
        <v>50</v>
      </c>
      <c r="L1563" s="32">
        <f t="shared" si="49"/>
        <v>8</v>
      </c>
      <c r="M1563" s="32">
        <f>INDEX(数值规划!$AL$33:$AL$42,(特技天赋!C1563-1)*2+特技天赋!D1563)</f>
        <v>6</v>
      </c>
      <c r="N1563" s="31">
        <v>87</v>
      </c>
      <c r="Q1563" s="32">
        <f>IF(特技天赋!F1563&gt;0,INDEX(数值规划!$F$32:$F$63,(特技天赋!E1563-1)*4+特技天赋!F1563),E1563)</f>
        <v>87</v>
      </c>
    </row>
    <row r="1564" spans="1:17" ht="16.5" x14ac:dyDescent="0.2">
      <c r="A1564" s="31">
        <v>1561</v>
      </c>
      <c r="B1564" s="31">
        <v>10</v>
      </c>
      <c r="C1564" s="31">
        <v>5</v>
      </c>
      <c r="D1564" s="31">
        <v>1</v>
      </c>
      <c r="E1564" s="31">
        <v>1</v>
      </c>
      <c r="F1564" s="31">
        <v>0</v>
      </c>
      <c r="G1564" s="31" t="str">
        <f t="shared" si="48"/>
        <v>处女座大招_1线1号天赋解锁</v>
      </c>
      <c r="H1564" s="32">
        <f>INDEX(数值规划!$AH$33:$AK$42,(特技天赋!C1564-1)*2+特技天赋!D1564,特技天赋!E1564)</f>
        <v>23</v>
      </c>
      <c r="I1564" s="32">
        <f>INDEX(数值规划!$N$32:$Y$231,(((C1564-1)*2+(D1564-1))*4+(E1564-1))*5+F1564+1,(INDEX($T$3:$AI$3,B1564)-1)*3+1)</f>
        <v>6</v>
      </c>
      <c r="J1564" s="32">
        <f>INDEX(数值规划!$N$32:$Y$231,(((C1564-1)*2+(D1564-1))*4+(E1564-1))*5+F1564+1,(INDEX($T$3:$AI$3,B1564)-1)*3+2)</f>
        <v>6</v>
      </c>
      <c r="K1564" s="32">
        <f>INDEX(数值规划!$N$32:$Y$231,(((C1564-1)*2+(D1564-1))*4+(E1564-1))*5+F1564+1,(INDEX($T$3:$AI$3,B1564)-1)*3+3)</f>
        <v>24</v>
      </c>
      <c r="L1564" s="32">
        <f t="shared" si="49"/>
        <v>1</v>
      </c>
      <c r="M1564" s="32">
        <f>INDEX(数值规划!$AL$33:$AL$42,(特技天赋!C1564-1)*2+特技天赋!D1564)</f>
        <v>6</v>
      </c>
      <c r="N1564" s="31">
        <v>1</v>
      </c>
      <c r="Q1564" s="32">
        <f>IF(特技天赋!F1564&gt;0,INDEX(数值规划!$F$32:$F$63,(特技天赋!E1564-1)*4+特技天赋!F1564),E1564)</f>
        <v>1</v>
      </c>
    </row>
    <row r="1565" spans="1:17" ht="16.5" x14ac:dyDescent="0.2">
      <c r="A1565" s="31">
        <v>1562</v>
      </c>
      <c r="B1565" s="31">
        <v>10</v>
      </c>
      <c r="C1565" s="31">
        <v>5</v>
      </c>
      <c r="D1565" s="31">
        <v>1</v>
      </c>
      <c r="E1565" s="31">
        <v>1</v>
      </c>
      <c r="F1565" s="31">
        <v>1</v>
      </c>
      <c r="G1565" s="31" t="str">
        <f t="shared" si="48"/>
        <v>处女座大招_1线1号天赋1级</v>
      </c>
      <c r="H1565" s="32">
        <f>INDEX(数值规划!$AH$33:$AK$42,(特技天赋!C1565-1)*2+特技天赋!D1565,特技天赋!E1565)</f>
        <v>23</v>
      </c>
      <c r="I1565" s="32">
        <f>INDEX(数值规划!$N$32:$Y$231,(((C1565-1)*2+(D1565-1))*4+(E1565-1))*5+F1565+1,(INDEX($T$3:$AI$3,B1565)-1)*3+1)</f>
        <v>9</v>
      </c>
      <c r="J1565" s="32">
        <f>INDEX(数值规划!$N$32:$Y$231,(((C1565-1)*2+(D1565-1))*4+(E1565-1))*5+F1565+1,(INDEX($T$3:$AI$3,B1565)-1)*3+2)</f>
        <v>9</v>
      </c>
      <c r="K1565" s="32">
        <f>INDEX(数值规划!$N$32:$Y$231,(((C1565-1)*2+(D1565-1))*4+(E1565-1))*5+F1565+1,(INDEX($T$3:$AI$3,B1565)-1)*3+3)</f>
        <v>36</v>
      </c>
      <c r="L1565" s="32">
        <f t="shared" si="49"/>
        <v>1</v>
      </c>
      <c r="M1565" s="32">
        <f>INDEX(数值规划!$AL$33:$AL$42,(特技天赋!C1565-1)*2+特技天赋!D1565)</f>
        <v>6</v>
      </c>
      <c r="N1565" s="31">
        <v>19</v>
      </c>
      <c r="Q1565" s="32">
        <f>IF(特技天赋!F1565&gt;0,INDEX(数值规划!$F$32:$F$63,(特技天赋!E1565-1)*4+特技天赋!F1565),E1565)</f>
        <v>19</v>
      </c>
    </row>
    <row r="1566" spans="1:17" ht="16.5" x14ac:dyDescent="0.2">
      <c r="A1566" s="31">
        <v>1563</v>
      </c>
      <c r="B1566" s="31">
        <v>10</v>
      </c>
      <c r="C1566" s="31">
        <v>5</v>
      </c>
      <c r="D1566" s="31">
        <v>1</v>
      </c>
      <c r="E1566" s="31">
        <v>1</v>
      </c>
      <c r="F1566" s="31">
        <v>2</v>
      </c>
      <c r="G1566" s="31" t="str">
        <f t="shared" si="48"/>
        <v>处女座大招_1线1号天赋2级</v>
      </c>
      <c r="H1566" s="32">
        <f>INDEX(数值规划!$AH$33:$AK$42,(特技天赋!C1566-1)*2+特技天赋!D1566,特技天赋!E1566)</f>
        <v>23</v>
      </c>
      <c r="I1566" s="32">
        <f>INDEX(数值规划!$N$32:$Y$231,(((C1566-1)*2+(D1566-1))*4+(E1566-1))*5+F1566+1,(INDEX($T$3:$AI$3,B1566)-1)*3+1)</f>
        <v>12</v>
      </c>
      <c r="J1566" s="32">
        <f>INDEX(数值规划!$N$32:$Y$231,(((C1566-1)*2+(D1566-1))*4+(E1566-1))*5+F1566+1,(INDEX($T$3:$AI$3,B1566)-1)*3+2)</f>
        <v>12</v>
      </c>
      <c r="K1566" s="32">
        <f>INDEX(数值规划!$N$32:$Y$231,(((C1566-1)*2+(D1566-1))*4+(E1566-1))*5+F1566+1,(INDEX($T$3:$AI$3,B1566)-1)*3+3)</f>
        <v>48</v>
      </c>
      <c r="L1566" s="32">
        <f t="shared" si="49"/>
        <v>1</v>
      </c>
      <c r="M1566" s="32">
        <f>INDEX(数值规划!$AL$33:$AL$42,(特技天赋!C1566-1)*2+特技天赋!D1566)</f>
        <v>6</v>
      </c>
      <c r="N1566" s="31">
        <v>29</v>
      </c>
      <c r="Q1566" s="32">
        <f>IF(特技天赋!F1566&gt;0,INDEX(数值规划!$F$32:$F$63,(特技天赋!E1566-1)*4+特技天赋!F1566),E1566)</f>
        <v>29</v>
      </c>
    </row>
    <row r="1567" spans="1:17" ht="16.5" x14ac:dyDescent="0.2">
      <c r="A1567" s="31">
        <v>1564</v>
      </c>
      <c r="B1567" s="31">
        <v>10</v>
      </c>
      <c r="C1567" s="31">
        <v>5</v>
      </c>
      <c r="D1567" s="31">
        <v>1</v>
      </c>
      <c r="E1567" s="31">
        <v>1</v>
      </c>
      <c r="F1567" s="31">
        <v>3</v>
      </c>
      <c r="G1567" s="31" t="str">
        <f t="shared" si="48"/>
        <v>处女座大招_1线1号天赋3级</v>
      </c>
      <c r="H1567" s="32">
        <f>INDEX(数值规划!$AH$33:$AK$42,(特技天赋!C1567-1)*2+特技天赋!D1567,特技天赋!E1567)</f>
        <v>23</v>
      </c>
      <c r="I1567" s="32">
        <f>INDEX(数值规划!$N$32:$Y$231,(((C1567-1)*2+(D1567-1))*4+(E1567-1))*5+F1567+1,(INDEX($T$3:$AI$3,B1567)-1)*3+1)</f>
        <v>15</v>
      </c>
      <c r="J1567" s="32">
        <f>INDEX(数值规划!$N$32:$Y$231,(((C1567-1)*2+(D1567-1))*4+(E1567-1))*5+F1567+1,(INDEX($T$3:$AI$3,B1567)-1)*3+2)</f>
        <v>15</v>
      </c>
      <c r="K1567" s="32">
        <f>INDEX(数值规划!$N$32:$Y$231,(((C1567-1)*2+(D1567-1))*4+(E1567-1))*5+F1567+1,(INDEX($T$3:$AI$3,B1567)-1)*3+3)</f>
        <v>60</v>
      </c>
      <c r="L1567" s="32">
        <f t="shared" si="49"/>
        <v>1</v>
      </c>
      <c r="M1567" s="32">
        <f>INDEX(数值规划!$AL$33:$AL$42,(特技天赋!C1567-1)*2+特技天赋!D1567)</f>
        <v>6</v>
      </c>
      <c r="N1567" s="31">
        <v>38</v>
      </c>
      <c r="Q1567" s="32">
        <f>IF(特技天赋!F1567&gt;0,INDEX(数值规划!$F$32:$F$63,(特技天赋!E1567-1)*4+特技天赋!F1567),E1567)</f>
        <v>38</v>
      </c>
    </row>
    <row r="1568" spans="1:17" ht="16.5" x14ac:dyDescent="0.2">
      <c r="A1568" s="31">
        <v>1565</v>
      </c>
      <c r="B1568" s="31">
        <v>10</v>
      </c>
      <c r="C1568" s="31">
        <v>5</v>
      </c>
      <c r="D1568" s="31">
        <v>1</v>
      </c>
      <c r="E1568" s="31">
        <v>1</v>
      </c>
      <c r="F1568" s="31">
        <v>4</v>
      </c>
      <c r="G1568" s="31" t="str">
        <f t="shared" si="48"/>
        <v>处女座大招_1线1号天赋4级</v>
      </c>
      <c r="H1568" s="32">
        <f>INDEX(数值规划!$AH$33:$AK$42,(特技天赋!C1568-1)*2+特技天赋!D1568,特技天赋!E1568)</f>
        <v>23</v>
      </c>
      <c r="I1568" s="32">
        <f>INDEX(数值规划!$N$32:$Y$231,(((C1568-1)*2+(D1568-1))*4+(E1568-1))*5+F1568+1,(INDEX($T$3:$AI$3,B1568)-1)*3+1)</f>
        <v>18</v>
      </c>
      <c r="J1568" s="32">
        <f>INDEX(数值规划!$N$32:$Y$231,(((C1568-1)*2+(D1568-1))*4+(E1568-1))*5+F1568+1,(INDEX($T$3:$AI$3,B1568)-1)*3+2)</f>
        <v>18</v>
      </c>
      <c r="K1568" s="32">
        <f>INDEX(数值规划!$N$32:$Y$231,(((C1568-1)*2+(D1568-1))*4+(E1568-1))*5+F1568+1,(INDEX($T$3:$AI$3,B1568)-1)*3+3)</f>
        <v>72</v>
      </c>
      <c r="L1568" s="32">
        <f t="shared" si="49"/>
        <v>1</v>
      </c>
      <c r="M1568" s="32">
        <f>INDEX(数值规划!$AL$33:$AL$42,(特技天赋!C1568-1)*2+特技天赋!D1568)</f>
        <v>6</v>
      </c>
      <c r="N1568" s="31">
        <v>58</v>
      </c>
      <c r="Q1568" s="32">
        <f>IF(特技天赋!F1568&gt;0,INDEX(数值规划!$F$32:$F$63,(特技天赋!E1568-1)*4+特技天赋!F1568),E1568)</f>
        <v>58</v>
      </c>
    </row>
    <row r="1569" spans="1:17" ht="16.5" x14ac:dyDescent="0.2">
      <c r="A1569" s="31">
        <v>1566</v>
      </c>
      <c r="B1569" s="31">
        <v>10</v>
      </c>
      <c r="C1569" s="31">
        <v>5</v>
      </c>
      <c r="D1569" s="31">
        <v>1</v>
      </c>
      <c r="E1569" s="31">
        <v>2</v>
      </c>
      <c r="F1569" s="31">
        <v>0</v>
      </c>
      <c r="G1569" s="31" t="str">
        <f t="shared" si="48"/>
        <v>处女座大招_1线2号天赋解锁</v>
      </c>
      <c r="H1569" s="32">
        <f>INDEX(数值规划!$AH$33:$AK$42,(特技天赋!C1569-1)*2+特技天赋!D1569,特技天赋!E1569)</f>
        <v>43</v>
      </c>
      <c r="I1569" s="32">
        <f>INDEX(数值规划!$N$32:$Y$231,(((C1569-1)*2+(D1569-1))*4+(E1569-1))*5+F1569+1,(INDEX($T$3:$AI$3,B1569)-1)*3+1)</f>
        <v>9</v>
      </c>
      <c r="J1569" s="32">
        <f>INDEX(数值规划!$N$32:$Y$231,(((C1569-1)*2+(D1569-1))*4+(E1569-1))*5+F1569+1,(INDEX($T$3:$AI$3,B1569)-1)*3+2)</f>
        <v>9</v>
      </c>
      <c r="K1569" s="32">
        <f>INDEX(数值规划!$N$32:$Y$231,(((C1569-1)*2+(D1569-1))*4+(E1569-1))*5+F1569+1,(INDEX($T$3:$AI$3,B1569)-1)*3+3)</f>
        <v>36</v>
      </c>
      <c r="L1569" s="32">
        <f t="shared" si="49"/>
        <v>3</v>
      </c>
      <c r="M1569" s="32">
        <f>INDEX(数值规划!$AL$33:$AL$42,(特技天赋!C1569-1)*2+特技天赋!D1569)</f>
        <v>6</v>
      </c>
      <c r="N1569" s="31">
        <v>2</v>
      </c>
      <c r="Q1569" s="32">
        <f>IF(特技天赋!F1569&gt;0,INDEX(数值规划!$F$32:$F$63,(特技天赋!E1569-1)*4+特技天赋!F1569),E1569)</f>
        <v>2</v>
      </c>
    </row>
    <row r="1570" spans="1:17" ht="16.5" x14ac:dyDescent="0.2">
      <c r="A1570" s="31">
        <v>1567</v>
      </c>
      <c r="B1570" s="31">
        <v>10</v>
      </c>
      <c r="C1570" s="31">
        <v>5</v>
      </c>
      <c r="D1570" s="31">
        <v>1</v>
      </c>
      <c r="E1570" s="31">
        <v>2</v>
      </c>
      <c r="F1570" s="31">
        <v>1</v>
      </c>
      <c r="G1570" s="31" t="str">
        <f t="shared" si="48"/>
        <v>处女座大招_1线2号天赋1级</v>
      </c>
      <c r="H1570" s="32">
        <f>INDEX(数值规划!$AH$33:$AK$42,(特技天赋!C1570-1)*2+特技天赋!D1570,特技天赋!E1570)</f>
        <v>43</v>
      </c>
      <c r="I1570" s="32">
        <f>INDEX(数值规划!$N$32:$Y$231,(((C1570-1)*2+(D1570-1))*4+(E1570-1))*5+F1570+1,(INDEX($T$3:$AI$3,B1570)-1)*3+1)</f>
        <v>12</v>
      </c>
      <c r="J1570" s="32">
        <f>INDEX(数值规划!$N$32:$Y$231,(((C1570-1)*2+(D1570-1))*4+(E1570-1))*5+F1570+1,(INDEX($T$3:$AI$3,B1570)-1)*3+2)</f>
        <v>12</v>
      </c>
      <c r="K1570" s="32">
        <f>INDEX(数值规划!$N$32:$Y$231,(((C1570-1)*2+(D1570-1))*4+(E1570-1))*5+F1570+1,(INDEX($T$3:$AI$3,B1570)-1)*3+3)</f>
        <v>48</v>
      </c>
      <c r="L1570" s="32">
        <f t="shared" si="49"/>
        <v>3</v>
      </c>
      <c r="M1570" s="32">
        <f>INDEX(数值规划!$AL$33:$AL$42,(特技天赋!C1570-1)*2+特技天赋!D1570)</f>
        <v>6</v>
      </c>
      <c r="N1570" s="31">
        <v>24</v>
      </c>
      <c r="Q1570" s="32">
        <f>IF(特技天赋!F1570&gt;0,INDEX(数值规划!$F$32:$F$63,(特技天赋!E1570-1)*4+特技天赋!F1570),E1570)</f>
        <v>24</v>
      </c>
    </row>
    <row r="1571" spans="1:17" ht="16.5" x14ac:dyDescent="0.2">
      <c r="A1571" s="31">
        <v>1568</v>
      </c>
      <c r="B1571" s="31">
        <v>10</v>
      </c>
      <c r="C1571" s="31">
        <v>5</v>
      </c>
      <c r="D1571" s="31">
        <v>1</v>
      </c>
      <c r="E1571" s="31">
        <v>2</v>
      </c>
      <c r="F1571" s="31">
        <v>2</v>
      </c>
      <c r="G1571" s="31" t="str">
        <f t="shared" si="48"/>
        <v>处女座大招_1线2号天赋2级</v>
      </c>
      <c r="H1571" s="32">
        <f>INDEX(数值规划!$AH$33:$AK$42,(特技天赋!C1571-1)*2+特技天赋!D1571,特技天赋!E1571)</f>
        <v>43</v>
      </c>
      <c r="I1571" s="32">
        <f>INDEX(数值规划!$N$32:$Y$231,(((C1571-1)*2+(D1571-1))*4+(E1571-1))*5+F1571+1,(INDEX($T$3:$AI$3,B1571)-1)*3+1)</f>
        <v>15</v>
      </c>
      <c r="J1571" s="32">
        <f>INDEX(数值规划!$N$32:$Y$231,(((C1571-1)*2+(D1571-1))*4+(E1571-1))*5+F1571+1,(INDEX($T$3:$AI$3,B1571)-1)*3+2)</f>
        <v>15</v>
      </c>
      <c r="K1571" s="32">
        <f>INDEX(数值规划!$N$32:$Y$231,(((C1571-1)*2+(D1571-1))*4+(E1571-1))*5+F1571+1,(INDEX($T$3:$AI$3,B1571)-1)*3+3)</f>
        <v>60</v>
      </c>
      <c r="L1571" s="32">
        <f t="shared" si="49"/>
        <v>3</v>
      </c>
      <c r="M1571" s="32">
        <f>INDEX(数值规划!$AL$33:$AL$42,(特技天赋!C1571-1)*2+特技天赋!D1571)</f>
        <v>6</v>
      </c>
      <c r="N1571" s="31">
        <v>36</v>
      </c>
      <c r="Q1571" s="32">
        <f>IF(特技天赋!F1571&gt;0,INDEX(数值规划!$F$32:$F$63,(特技天赋!E1571-1)*4+特技天赋!F1571),E1571)</f>
        <v>36</v>
      </c>
    </row>
    <row r="1572" spans="1:17" ht="16.5" x14ac:dyDescent="0.2">
      <c r="A1572" s="31">
        <v>1569</v>
      </c>
      <c r="B1572" s="31">
        <v>10</v>
      </c>
      <c r="C1572" s="31">
        <v>5</v>
      </c>
      <c r="D1572" s="31">
        <v>1</v>
      </c>
      <c r="E1572" s="31">
        <v>2</v>
      </c>
      <c r="F1572" s="31">
        <v>3</v>
      </c>
      <c r="G1572" s="31" t="str">
        <f t="shared" si="48"/>
        <v>处女座大招_1线2号天赋3级</v>
      </c>
      <c r="H1572" s="32">
        <f>INDEX(数值规划!$AH$33:$AK$42,(特技天赋!C1572-1)*2+特技天赋!D1572,特技天赋!E1572)</f>
        <v>43</v>
      </c>
      <c r="I1572" s="32">
        <f>INDEX(数值规划!$N$32:$Y$231,(((C1572-1)*2+(D1572-1))*4+(E1572-1))*5+F1572+1,(INDEX($T$3:$AI$3,B1572)-1)*3+1)</f>
        <v>18</v>
      </c>
      <c r="J1572" s="32">
        <f>INDEX(数值规划!$N$32:$Y$231,(((C1572-1)*2+(D1572-1))*4+(E1572-1))*5+F1572+1,(INDEX($T$3:$AI$3,B1572)-1)*3+2)</f>
        <v>18</v>
      </c>
      <c r="K1572" s="32">
        <f>INDEX(数值规划!$N$32:$Y$231,(((C1572-1)*2+(D1572-1))*4+(E1572-1))*5+F1572+1,(INDEX($T$3:$AI$3,B1572)-1)*3+3)</f>
        <v>72</v>
      </c>
      <c r="L1572" s="32">
        <f t="shared" si="49"/>
        <v>3</v>
      </c>
      <c r="M1572" s="32">
        <f>INDEX(数值规划!$AL$33:$AL$42,(特技天赋!C1572-1)*2+特技天赋!D1572)</f>
        <v>6</v>
      </c>
      <c r="N1572" s="31">
        <v>48</v>
      </c>
      <c r="Q1572" s="32">
        <f>IF(特技天赋!F1572&gt;0,INDEX(数值规划!$F$32:$F$63,(特技天赋!E1572-1)*4+特技天赋!F1572),E1572)</f>
        <v>48</v>
      </c>
    </row>
    <row r="1573" spans="1:17" ht="16.5" x14ac:dyDescent="0.2">
      <c r="A1573" s="31">
        <v>1570</v>
      </c>
      <c r="B1573" s="31">
        <v>10</v>
      </c>
      <c r="C1573" s="31">
        <v>5</v>
      </c>
      <c r="D1573" s="31">
        <v>1</v>
      </c>
      <c r="E1573" s="31">
        <v>2</v>
      </c>
      <c r="F1573" s="31">
        <v>4</v>
      </c>
      <c r="G1573" s="31" t="str">
        <f t="shared" si="48"/>
        <v>处女座大招_1线2号天赋4级</v>
      </c>
      <c r="H1573" s="32">
        <f>INDEX(数值规划!$AH$33:$AK$42,(特技天赋!C1573-1)*2+特技天赋!D1573,特技天赋!E1573)</f>
        <v>43</v>
      </c>
      <c r="I1573" s="32">
        <f>INDEX(数值规划!$N$32:$Y$231,(((C1573-1)*2+(D1573-1))*4+(E1573-1))*5+F1573+1,(INDEX($T$3:$AI$3,B1573)-1)*3+1)</f>
        <v>21</v>
      </c>
      <c r="J1573" s="32">
        <f>INDEX(数值规划!$N$32:$Y$231,(((C1573-1)*2+(D1573-1))*4+(E1573-1))*5+F1573+1,(INDEX($T$3:$AI$3,B1573)-1)*3+2)</f>
        <v>21</v>
      </c>
      <c r="K1573" s="32">
        <f>INDEX(数值规划!$N$32:$Y$231,(((C1573-1)*2+(D1573-1))*4+(E1573-1))*5+F1573+1,(INDEX($T$3:$AI$3,B1573)-1)*3+3)</f>
        <v>84</v>
      </c>
      <c r="L1573" s="32">
        <f t="shared" si="49"/>
        <v>3</v>
      </c>
      <c r="M1573" s="32">
        <f>INDEX(数值规划!$AL$33:$AL$42,(特技天赋!C1573-1)*2+特技天赋!D1573)</f>
        <v>6</v>
      </c>
      <c r="N1573" s="31">
        <v>72</v>
      </c>
      <c r="Q1573" s="32">
        <f>IF(特技天赋!F1573&gt;0,INDEX(数值规划!$F$32:$F$63,(特技天赋!E1573-1)*4+特技天赋!F1573),E1573)</f>
        <v>72</v>
      </c>
    </row>
    <row r="1574" spans="1:17" ht="16.5" x14ac:dyDescent="0.2">
      <c r="A1574" s="31">
        <v>1571</v>
      </c>
      <c r="B1574" s="31">
        <v>10</v>
      </c>
      <c r="C1574" s="31">
        <v>5</v>
      </c>
      <c r="D1574" s="31">
        <v>1</v>
      </c>
      <c r="E1574" s="31">
        <v>3</v>
      </c>
      <c r="F1574" s="31">
        <v>0</v>
      </c>
      <c r="G1574" s="31" t="str">
        <f t="shared" si="48"/>
        <v>处女座大招_1线3号天赋解锁</v>
      </c>
      <c r="H1574" s="32">
        <f>INDEX(数值规划!$AH$33:$AK$42,(特技天赋!C1574-1)*2+特技天赋!D1574,特技天赋!E1574)</f>
        <v>63</v>
      </c>
      <c r="I1574" s="32">
        <f>INDEX(数值规划!$N$32:$Y$231,(((C1574-1)*2+(D1574-1))*4+(E1574-1))*5+F1574+1,(INDEX($T$3:$AI$3,B1574)-1)*3+1)</f>
        <v>14</v>
      </c>
      <c r="J1574" s="32">
        <f>INDEX(数值规划!$N$32:$Y$231,(((C1574-1)*2+(D1574-1))*4+(E1574-1))*5+F1574+1,(INDEX($T$3:$AI$3,B1574)-1)*3+2)</f>
        <v>14</v>
      </c>
      <c r="K1574" s="32">
        <f>INDEX(数值规划!$N$32:$Y$231,(((C1574-1)*2+(D1574-1))*4+(E1574-1))*5+F1574+1,(INDEX($T$3:$AI$3,B1574)-1)*3+3)</f>
        <v>54</v>
      </c>
      <c r="L1574" s="32">
        <f t="shared" si="49"/>
        <v>5</v>
      </c>
      <c r="M1574" s="32">
        <f>INDEX(数值规划!$AL$33:$AL$42,(特技天赋!C1574-1)*2+特技天赋!D1574)</f>
        <v>6</v>
      </c>
      <c r="N1574" s="31">
        <v>3</v>
      </c>
      <c r="Q1574" s="32">
        <f>IF(特技天赋!F1574&gt;0,INDEX(数值规划!$F$32:$F$63,(特技天赋!E1574-1)*4+特技天赋!F1574),E1574)</f>
        <v>3</v>
      </c>
    </row>
    <row r="1575" spans="1:17" ht="16.5" x14ac:dyDescent="0.2">
      <c r="A1575" s="31">
        <v>1572</v>
      </c>
      <c r="B1575" s="31">
        <v>10</v>
      </c>
      <c r="C1575" s="31">
        <v>5</v>
      </c>
      <c r="D1575" s="31">
        <v>1</v>
      </c>
      <c r="E1575" s="31">
        <v>3</v>
      </c>
      <c r="F1575" s="31">
        <v>1</v>
      </c>
      <c r="G1575" s="31" t="str">
        <f t="shared" si="48"/>
        <v>处女座大招_1线3号天赋1级</v>
      </c>
      <c r="H1575" s="32">
        <f>INDEX(数值规划!$AH$33:$AK$42,(特技天赋!C1575-1)*2+特技天赋!D1575,特技天赋!E1575)</f>
        <v>63</v>
      </c>
      <c r="I1575" s="32">
        <f>INDEX(数值规划!$N$32:$Y$231,(((C1575-1)*2+(D1575-1))*4+(E1575-1))*5+F1575+1,(INDEX($T$3:$AI$3,B1575)-1)*3+1)</f>
        <v>17</v>
      </c>
      <c r="J1575" s="32">
        <f>INDEX(数值规划!$N$32:$Y$231,(((C1575-1)*2+(D1575-1))*4+(E1575-1))*5+F1575+1,(INDEX($T$3:$AI$3,B1575)-1)*3+2)</f>
        <v>17</v>
      </c>
      <c r="K1575" s="32">
        <f>INDEX(数值规划!$N$32:$Y$231,(((C1575-1)*2+(D1575-1))*4+(E1575-1))*5+F1575+1,(INDEX($T$3:$AI$3,B1575)-1)*3+3)</f>
        <v>66</v>
      </c>
      <c r="L1575" s="32">
        <f t="shared" si="49"/>
        <v>5</v>
      </c>
      <c r="M1575" s="32">
        <f>INDEX(数值规划!$AL$33:$AL$42,(特技天赋!C1575-1)*2+特技天赋!D1575)</f>
        <v>6</v>
      </c>
      <c r="N1575" s="31">
        <v>29</v>
      </c>
      <c r="Q1575" s="32">
        <f>IF(特技天赋!F1575&gt;0,INDEX(数值规划!$F$32:$F$63,(特技天赋!E1575-1)*4+特技天赋!F1575),E1575)</f>
        <v>29</v>
      </c>
    </row>
    <row r="1576" spans="1:17" ht="16.5" x14ac:dyDescent="0.2">
      <c r="A1576" s="31">
        <v>1573</v>
      </c>
      <c r="B1576" s="31">
        <v>10</v>
      </c>
      <c r="C1576" s="31">
        <v>5</v>
      </c>
      <c r="D1576" s="31">
        <v>1</v>
      </c>
      <c r="E1576" s="31">
        <v>3</v>
      </c>
      <c r="F1576" s="31">
        <v>2</v>
      </c>
      <c r="G1576" s="31" t="str">
        <f t="shared" si="48"/>
        <v>处女座大招_1线3号天赋2级</v>
      </c>
      <c r="H1576" s="32">
        <f>INDEX(数值规划!$AH$33:$AK$42,(特技天赋!C1576-1)*2+特技天赋!D1576,特技天赋!E1576)</f>
        <v>63</v>
      </c>
      <c r="I1576" s="32">
        <f>INDEX(数值规划!$N$32:$Y$231,(((C1576-1)*2+(D1576-1))*4+(E1576-1))*5+F1576+1,(INDEX($T$3:$AI$3,B1576)-1)*3+1)</f>
        <v>20</v>
      </c>
      <c r="J1576" s="32">
        <f>INDEX(数值规划!$N$32:$Y$231,(((C1576-1)*2+(D1576-1))*4+(E1576-1))*5+F1576+1,(INDEX($T$3:$AI$3,B1576)-1)*3+2)</f>
        <v>20</v>
      </c>
      <c r="K1576" s="32">
        <f>INDEX(数值规划!$N$32:$Y$231,(((C1576-1)*2+(D1576-1))*4+(E1576-1))*5+F1576+1,(INDEX($T$3:$AI$3,B1576)-1)*3+3)</f>
        <v>78</v>
      </c>
      <c r="L1576" s="32">
        <f t="shared" si="49"/>
        <v>5</v>
      </c>
      <c r="M1576" s="32">
        <f>INDEX(数值规划!$AL$33:$AL$42,(特技天赋!C1576-1)*2+特技天赋!D1576)</f>
        <v>6</v>
      </c>
      <c r="N1576" s="31">
        <v>43</v>
      </c>
      <c r="Q1576" s="32">
        <f>IF(特技天赋!F1576&gt;0,INDEX(数值规划!$F$32:$F$63,(特技天赋!E1576-1)*4+特技天赋!F1576),E1576)</f>
        <v>43</v>
      </c>
    </row>
    <row r="1577" spans="1:17" ht="16.5" x14ac:dyDescent="0.2">
      <c r="A1577" s="31">
        <v>1574</v>
      </c>
      <c r="B1577" s="31">
        <v>10</v>
      </c>
      <c r="C1577" s="31">
        <v>5</v>
      </c>
      <c r="D1577" s="31">
        <v>1</v>
      </c>
      <c r="E1577" s="31">
        <v>3</v>
      </c>
      <c r="F1577" s="31">
        <v>3</v>
      </c>
      <c r="G1577" s="31" t="str">
        <f t="shared" si="48"/>
        <v>处女座大招_1线3号天赋3级</v>
      </c>
      <c r="H1577" s="32">
        <f>INDEX(数值规划!$AH$33:$AK$42,(特技天赋!C1577-1)*2+特技天赋!D1577,特技天赋!E1577)</f>
        <v>63</v>
      </c>
      <c r="I1577" s="32">
        <f>INDEX(数值规划!$N$32:$Y$231,(((C1577-1)*2+(D1577-1))*4+(E1577-1))*5+F1577+1,(INDEX($T$3:$AI$3,B1577)-1)*3+1)</f>
        <v>23</v>
      </c>
      <c r="J1577" s="32">
        <f>INDEX(数值规划!$N$32:$Y$231,(((C1577-1)*2+(D1577-1))*4+(E1577-1))*5+F1577+1,(INDEX($T$3:$AI$3,B1577)-1)*3+2)</f>
        <v>23</v>
      </c>
      <c r="K1577" s="32">
        <f>INDEX(数值规划!$N$32:$Y$231,(((C1577-1)*2+(D1577-1))*4+(E1577-1))*5+F1577+1,(INDEX($T$3:$AI$3,B1577)-1)*3+3)</f>
        <v>90</v>
      </c>
      <c r="L1577" s="32">
        <f t="shared" si="49"/>
        <v>5</v>
      </c>
      <c r="M1577" s="32">
        <f>INDEX(数值规划!$AL$33:$AL$42,(特技天赋!C1577-1)*2+特技天赋!D1577)</f>
        <v>6</v>
      </c>
      <c r="N1577" s="31">
        <v>58</v>
      </c>
      <c r="Q1577" s="32">
        <f>IF(特技天赋!F1577&gt;0,INDEX(数值规划!$F$32:$F$63,(特技天赋!E1577-1)*4+特技天赋!F1577),E1577)</f>
        <v>58</v>
      </c>
    </row>
    <row r="1578" spans="1:17" ht="16.5" x14ac:dyDescent="0.2">
      <c r="A1578" s="31">
        <v>1575</v>
      </c>
      <c r="B1578" s="31">
        <v>10</v>
      </c>
      <c r="C1578" s="31">
        <v>5</v>
      </c>
      <c r="D1578" s="31">
        <v>1</v>
      </c>
      <c r="E1578" s="31">
        <v>3</v>
      </c>
      <c r="F1578" s="31">
        <v>4</v>
      </c>
      <c r="G1578" s="31" t="str">
        <f t="shared" si="48"/>
        <v>处女座大招_1线3号天赋4级</v>
      </c>
      <c r="H1578" s="32">
        <f>INDEX(数值规划!$AH$33:$AK$42,(特技天赋!C1578-1)*2+特技天赋!D1578,特技天赋!E1578)</f>
        <v>63</v>
      </c>
      <c r="I1578" s="32">
        <f>INDEX(数值规划!$N$32:$Y$231,(((C1578-1)*2+(D1578-1))*4+(E1578-1))*5+F1578+1,(INDEX($T$3:$AI$3,B1578)-1)*3+1)</f>
        <v>26</v>
      </c>
      <c r="J1578" s="32">
        <f>INDEX(数值规划!$N$32:$Y$231,(((C1578-1)*2+(D1578-1))*4+(E1578-1))*5+F1578+1,(INDEX($T$3:$AI$3,B1578)-1)*3+2)</f>
        <v>26</v>
      </c>
      <c r="K1578" s="32">
        <f>INDEX(数值规划!$N$32:$Y$231,(((C1578-1)*2+(D1578-1))*4+(E1578-1))*5+F1578+1,(INDEX($T$3:$AI$3,B1578)-1)*3+3)</f>
        <v>102</v>
      </c>
      <c r="L1578" s="32">
        <f t="shared" si="49"/>
        <v>5</v>
      </c>
      <c r="M1578" s="32">
        <f>INDEX(数值规划!$AL$33:$AL$42,(特技天赋!C1578-1)*2+特技天赋!D1578)</f>
        <v>6</v>
      </c>
      <c r="N1578" s="31">
        <v>87</v>
      </c>
      <c r="Q1578" s="32">
        <f>IF(特技天赋!F1578&gt;0,INDEX(数值规划!$F$32:$F$63,(特技天赋!E1578-1)*4+特技天赋!F1578),E1578)</f>
        <v>87</v>
      </c>
    </row>
    <row r="1579" spans="1:17" ht="16.5" x14ac:dyDescent="0.2">
      <c r="A1579" s="31">
        <v>1576</v>
      </c>
      <c r="B1579" s="31">
        <v>10</v>
      </c>
      <c r="C1579" s="31">
        <v>5</v>
      </c>
      <c r="D1579" s="31">
        <v>1</v>
      </c>
      <c r="E1579" s="31">
        <v>4</v>
      </c>
      <c r="F1579" s="31">
        <v>0</v>
      </c>
      <c r="G1579" s="31" t="str">
        <f t="shared" si="48"/>
        <v>处女座大招_1线4号天赋解锁</v>
      </c>
      <c r="H1579" s="32">
        <f>INDEX(数值规划!$AH$33:$AK$42,(特技天赋!C1579-1)*2+特技天赋!D1579,特技天赋!E1579)</f>
        <v>83</v>
      </c>
      <c r="I1579" s="32">
        <f>INDEX(数值规划!$N$32:$Y$231,(((C1579-1)*2+(D1579-1))*4+(E1579-1))*5+F1579+1,(INDEX($T$3:$AI$3,B1579)-1)*3+1)</f>
        <v>18</v>
      </c>
      <c r="J1579" s="32">
        <f>INDEX(数值规划!$N$32:$Y$231,(((C1579-1)*2+(D1579-1))*4+(E1579-1))*5+F1579+1,(INDEX($T$3:$AI$3,B1579)-1)*3+2)</f>
        <v>18</v>
      </c>
      <c r="K1579" s="32">
        <f>INDEX(数值规划!$N$32:$Y$231,(((C1579-1)*2+(D1579-1))*4+(E1579-1))*5+F1579+1,(INDEX($T$3:$AI$3,B1579)-1)*3+3)</f>
        <v>72</v>
      </c>
      <c r="L1579" s="32">
        <f t="shared" si="49"/>
        <v>7</v>
      </c>
      <c r="M1579" s="32">
        <f>INDEX(数值规划!$AL$33:$AL$42,(特技天赋!C1579-1)*2+特技天赋!D1579)</f>
        <v>6</v>
      </c>
      <c r="N1579" s="31">
        <v>4</v>
      </c>
      <c r="Q1579" s="32">
        <f>IF(特技天赋!F1579&gt;0,INDEX(数值规划!$F$32:$F$63,(特技天赋!E1579-1)*4+特技天赋!F1579),E1579)</f>
        <v>4</v>
      </c>
    </row>
    <row r="1580" spans="1:17" ht="16.5" x14ac:dyDescent="0.2">
      <c r="A1580" s="31">
        <v>1577</v>
      </c>
      <c r="B1580" s="31">
        <v>10</v>
      </c>
      <c r="C1580" s="31">
        <v>5</v>
      </c>
      <c r="D1580" s="31">
        <v>1</v>
      </c>
      <c r="E1580" s="31">
        <v>4</v>
      </c>
      <c r="F1580" s="31">
        <v>1</v>
      </c>
      <c r="G1580" s="31" t="str">
        <f t="shared" si="48"/>
        <v>处女座大招_1线4号天赋1级</v>
      </c>
      <c r="H1580" s="32">
        <f>INDEX(数值规划!$AH$33:$AK$42,(特技天赋!C1580-1)*2+特技天赋!D1580,特技天赋!E1580)</f>
        <v>83</v>
      </c>
      <c r="I1580" s="32">
        <f>INDEX(数值规划!$N$32:$Y$231,(((C1580-1)*2+(D1580-1))*4+(E1580-1))*5+F1580+1,(INDEX($T$3:$AI$3,B1580)-1)*3+1)</f>
        <v>21</v>
      </c>
      <c r="J1580" s="32">
        <f>INDEX(数值规划!$N$32:$Y$231,(((C1580-1)*2+(D1580-1))*4+(E1580-1))*5+F1580+1,(INDEX($T$3:$AI$3,B1580)-1)*3+2)</f>
        <v>21</v>
      </c>
      <c r="K1580" s="32">
        <f>INDEX(数值规划!$N$32:$Y$231,(((C1580-1)*2+(D1580-1))*4+(E1580-1))*5+F1580+1,(INDEX($T$3:$AI$3,B1580)-1)*3+3)</f>
        <v>84</v>
      </c>
      <c r="L1580" s="32">
        <f t="shared" si="49"/>
        <v>7</v>
      </c>
      <c r="M1580" s="32">
        <f>INDEX(数值规划!$AL$33:$AL$42,(特技天赋!C1580-1)*2+特技天赋!D1580)</f>
        <v>6</v>
      </c>
      <c r="N1580" s="31">
        <v>29</v>
      </c>
      <c r="Q1580" s="32">
        <f>IF(特技天赋!F1580&gt;0,INDEX(数值规划!$F$32:$F$63,(特技天赋!E1580-1)*4+特技天赋!F1580),E1580)</f>
        <v>29</v>
      </c>
    </row>
    <row r="1581" spans="1:17" ht="16.5" x14ac:dyDescent="0.2">
      <c r="A1581" s="31">
        <v>1578</v>
      </c>
      <c r="B1581" s="31">
        <v>10</v>
      </c>
      <c r="C1581" s="31">
        <v>5</v>
      </c>
      <c r="D1581" s="31">
        <v>1</v>
      </c>
      <c r="E1581" s="31">
        <v>4</v>
      </c>
      <c r="F1581" s="31">
        <v>2</v>
      </c>
      <c r="G1581" s="31" t="str">
        <f t="shared" si="48"/>
        <v>处女座大招_1线4号天赋2级</v>
      </c>
      <c r="H1581" s="32">
        <f>INDEX(数值规划!$AH$33:$AK$42,(特技天赋!C1581-1)*2+特技天赋!D1581,特技天赋!E1581)</f>
        <v>83</v>
      </c>
      <c r="I1581" s="32">
        <f>INDEX(数值规划!$N$32:$Y$231,(((C1581-1)*2+(D1581-1))*4+(E1581-1))*5+F1581+1,(INDEX($T$3:$AI$3,B1581)-1)*3+1)</f>
        <v>24</v>
      </c>
      <c r="J1581" s="32">
        <f>INDEX(数值规划!$N$32:$Y$231,(((C1581-1)*2+(D1581-1))*4+(E1581-1))*5+F1581+1,(INDEX($T$3:$AI$3,B1581)-1)*3+2)</f>
        <v>24</v>
      </c>
      <c r="K1581" s="32">
        <f>INDEX(数值规划!$N$32:$Y$231,(((C1581-1)*2+(D1581-1))*4+(E1581-1))*5+F1581+1,(INDEX($T$3:$AI$3,B1581)-1)*3+3)</f>
        <v>96</v>
      </c>
      <c r="L1581" s="32">
        <f t="shared" si="49"/>
        <v>7</v>
      </c>
      <c r="M1581" s="32">
        <f>INDEX(数值规划!$AL$33:$AL$42,(特技天赋!C1581-1)*2+特技天赋!D1581)</f>
        <v>6</v>
      </c>
      <c r="N1581" s="31">
        <v>43</v>
      </c>
      <c r="Q1581" s="32">
        <f>IF(特技天赋!F1581&gt;0,INDEX(数值规划!$F$32:$F$63,(特技天赋!E1581-1)*4+特技天赋!F1581),E1581)</f>
        <v>43</v>
      </c>
    </row>
    <row r="1582" spans="1:17" ht="16.5" x14ac:dyDescent="0.2">
      <c r="A1582" s="31">
        <v>1579</v>
      </c>
      <c r="B1582" s="31">
        <v>10</v>
      </c>
      <c r="C1582" s="31">
        <v>5</v>
      </c>
      <c r="D1582" s="31">
        <v>1</v>
      </c>
      <c r="E1582" s="31">
        <v>4</v>
      </c>
      <c r="F1582" s="31">
        <v>3</v>
      </c>
      <c r="G1582" s="31" t="str">
        <f t="shared" si="48"/>
        <v>处女座大招_1线4号天赋3级</v>
      </c>
      <c r="H1582" s="32">
        <f>INDEX(数值规划!$AH$33:$AK$42,(特技天赋!C1582-1)*2+特技天赋!D1582,特技天赋!E1582)</f>
        <v>83</v>
      </c>
      <c r="I1582" s="32">
        <f>INDEX(数值规划!$N$32:$Y$231,(((C1582-1)*2+(D1582-1))*4+(E1582-1))*5+F1582+1,(INDEX($T$3:$AI$3,B1582)-1)*3+1)</f>
        <v>27</v>
      </c>
      <c r="J1582" s="32">
        <f>INDEX(数值规划!$N$32:$Y$231,(((C1582-1)*2+(D1582-1))*4+(E1582-1))*5+F1582+1,(INDEX($T$3:$AI$3,B1582)-1)*3+2)</f>
        <v>27</v>
      </c>
      <c r="K1582" s="32">
        <f>INDEX(数值规划!$N$32:$Y$231,(((C1582-1)*2+(D1582-1))*4+(E1582-1))*5+F1582+1,(INDEX($T$3:$AI$3,B1582)-1)*3+3)</f>
        <v>108</v>
      </c>
      <c r="L1582" s="32">
        <f t="shared" si="49"/>
        <v>7</v>
      </c>
      <c r="M1582" s="32">
        <f>INDEX(数值规划!$AL$33:$AL$42,(特技天赋!C1582-1)*2+特技天赋!D1582)</f>
        <v>6</v>
      </c>
      <c r="N1582" s="31">
        <v>58</v>
      </c>
      <c r="Q1582" s="32">
        <f>IF(特技天赋!F1582&gt;0,INDEX(数值规划!$F$32:$F$63,(特技天赋!E1582-1)*4+特技天赋!F1582),E1582)</f>
        <v>58</v>
      </c>
    </row>
    <row r="1583" spans="1:17" ht="16.5" x14ac:dyDescent="0.2">
      <c r="A1583" s="31">
        <v>1580</v>
      </c>
      <c r="B1583" s="31">
        <v>10</v>
      </c>
      <c r="C1583" s="31">
        <v>5</v>
      </c>
      <c r="D1583" s="31">
        <v>1</v>
      </c>
      <c r="E1583" s="31">
        <v>4</v>
      </c>
      <c r="F1583" s="31">
        <v>4</v>
      </c>
      <c r="G1583" s="31" t="str">
        <f t="shared" si="48"/>
        <v>处女座大招_1线4号天赋4级</v>
      </c>
      <c r="H1583" s="32">
        <f>INDEX(数值规划!$AH$33:$AK$42,(特技天赋!C1583-1)*2+特技天赋!D1583,特技天赋!E1583)</f>
        <v>83</v>
      </c>
      <c r="I1583" s="32">
        <f>INDEX(数值规划!$N$32:$Y$231,(((C1583-1)*2+(D1583-1))*4+(E1583-1))*5+F1583+1,(INDEX($T$3:$AI$3,B1583)-1)*3+1)</f>
        <v>30</v>
      </c>
      <c r="J1583" s="32">
        <f>INDEX(数值规划!$N$32:$Y$231,(((C1583-1)*2+(D1583-1))*4+(E1583-1))*5+F1583+1,(INDEX($T$3:$AI$3,B1583)-1)*3+2)</f>
        <v>30</v>
      </c>
      <c r="K1583" s="32">
        <f>INDEX(数值规划!$N$32:$Y$231,(((C1583-1)*2+(D1583-1))*4+(E1583-1))*5+F1583+1,(INDEX($T$3:$AI$3,B1583)-1)*3+3)</f>
        <v>120</v>
      </c>
      <c r="L1583" s="32">
        <f t="shared" si="49"/>
        <v>7</v>
      </c>
      <c r="M1583" s="32">
        <f>INDEX(数值规划!$AL$33:$AL$42,(特技天赋!C1583-1)*2+特技天赋!D1583)</f>
        <v>6</v>
      </c>
      <c r="N1583" s="31">
        <v>87</v>
      </c>
      <c r="Q1583" s="32">
        <f>IF(特技天赋!F1583&gt;0,INDEX(数值规划!$F$32:$F$63,(特技天赋!E1583-1)*4+特技天赋!F1583),E1583)</f>
        <v>87</v>
      </c>
    </row>
    <row r="1584" spans="1:17" ht="16.5" x14ac:dyDescent="0.2">
      <c r="A1584" s="31">
        <v>1581</v>
      </c>
      <c r="B1584" s="31">
        <v>10</v>
      </c>
      <c r="C1584" s="31">
        <v>5</v>
      </c>
      <c r="D1584" s="31">
        <v>2</v>
      </c>
      <c r="E1584" s="31">
        <v>1</v>
      </c>
      <c r="F1584" s="31">
        <v>0</v>
      </c>
      <c r="G1584" s="31" t="str">
        <f t="shared" si="48"/>
        <v>处女座大招_2线1号天赋解锁</v>
      </c>
      <c r="H1584" s="32">
        <f>INDEX(数值规划!$AH$33:$AK$42,(特技天赋!C1584-1)*2+特技天赋!D1584,特技天赋!E1584)</f>
        <v>33</v>
      </c>
      <c r="I1584" s="32">
        <f>INDEX(数值规划!$N$32:$Y$231,(((C1584-1)*2+(D1584-1))*4+(E1584-1))*5+F1584+1,(INDEX($T$3:$AI$3,B1584)-1)*3+1)</f>
        <v>10</v>
      </c>
      <c r="J1584" s="32">
        <f>INDEX(数值规划!$N$32:$Y$231,(((C1584-1)*2+(D1584-1))*4+(E1584-1))*5+F1584+1,(INDEX($T$3:$AI$3,B1584)-1)*3+2)</f>
        <v>10</v>
      </c>
      <c r="K1584" s="32">
        <f>INDEX(数值规划!$N$32:$Y$231,(((C1584-1)*2+(D1584-1))*4+(E1584-1))*5+F1584+1,(INDEX($T$3:$AI$3,B1584)-1)*3+3)</f>
        <v>12</v>
      </c>
      <c r="L1584" s="32">
        <f t="shared" si="49"/>
        <v>2</v>
      </c>
      <c r="M1584" s="32">
        <f>INDEX(数值规划!$AL$33:$AL$42,(特技天赋!C1584-1)*2+特技天赋!D1584)</f>
        <v>2</v>
      </c>
      <c r="N1584" s="31">
        <v>1</v>
      </c>
      <c r="Q1584" s="32">
        <f>IF(特技天赋!F1584&gt;0,INDEX(数值规划!$F$32:$F$63,(特技天赋!E1584-1)*4+特技天赋!F1584),E1584)</f>
        <v>1</v>
      </c>
    </row>
    <row r="1585" spans="1:17" ht="16.5" x14ac:dyDescent="0.2">
      <c r="A1585" s="31">
        <v>1582</v>
      </c>
      <c r="B1585" s="31">
        <v>10</v>
      </c>
      <c r="C1585" s="31">
        <v>5</v>
      </c>
      <c r="D1585" s="31">
        <v>2</v>
      </c>
      <c r="E1585" s="31">
        <v>1</v>
      </c>
      <c r="F1585" s="31">
        <v>1</v>
      </c>
      <c r="G1585" s="31" t="str">
        <f t="shared" si="48"/>
        <v>处女座大招_2线1号天赋1级</v>
      </c>
      <c r="H1585" s="32">
        <f>INDEX(数值规划!$AH$33:$AK$42,(特技天赋!C1585-1)*2+特技天赋!D1585,特技天赋!E1585)</f>
        <v>33</v>
      </c>
      <c r="I1585" s="32">
        <f>INDEX(数值规划!$N$32:$Y$231,(((C1585-1)*2+(D1585-1))*4+(E1585-1))*5+F1585+1,(INDEX($T$3:$AI$3,B1585)-1)*3+1)</f>
        <v>15</v>
      </c>
      <c r="J1585" s="32">
        <f>INDEX(数值规划!$N$32:$Y$231,(((C1585-1)*2+(D1585-1))*4+(E1585-1))*5+F1585+1,(INDEX($T$3:$AI$3,B1585)-1)*3+2)</f>
        <v>15</v>
      </c>
      <c r="K1585" s="32">
        <f>INDEX(数值规划!$N$32:$Y$231,(((C1585-1)*2+(D1585-1))*4+(E1585-1))*5+F1585+1,(INDEX($T$3:$AI$3,B1585)-1)*3+3)</f>
        <v>18</v>
      </c>
      <c r="L1585" s="32">
        <f t="shared" si="49"/>
        <v>2</v>
      </c>
      <c r="M1585" s="32">
        <f>INDEX(数值规划!$AL$33:$AL$42,(特技天赋!C1585-1)*2+特技天赋!D1585)</f>
        <v>2</v>
      </c>
      <c r="N1585" s="31">
        <v>19</v>
      </c>
      <c r="Q1585" s="32">
        <f>IF(特技天赋!F1585&gt;0,INDEX(数值规划!$F$32:$F$63,(特技天赋!E1585-1)*4+特技天赋!F1585),E1585)</f>
        <v>19</v>
      </c>
    </row>
    <row r="1586" spans="1:17" ht="16.5" x14ac:dyDescent="0.2">
      <c r="A1586" s="31">
        <v>1583</v>
      </c>
      <c r="B1586" s="31">
        <v>10</v>
      </c>
      <c r="C1586" s="31">
        <v>5</v>
      </c>
      <c r="D1586" s="31">
        <v>2</v>
      </c>
      <c r="E1586" s="31">
        <v>1</v>
      </c>
      <c r="F1586" s="31">
        <v>2</v>
      </c>
      <c r="G1586" s="31" t="str">
        <f t="shared" si="48"/>
        <v>处女座大招_2线1号天赋2级</v>
      </c>
      <c r="H1586" s="32">
        <f>INDEX(数值规划!$AH$33:$AK$42,(特技天赋!C1586-1)*2+特技天赋!D1586,特技天赋!E1586)</f>
        <v>33</v>
      </c>
      <c r="I1586" s="32">
        <f>INDEX(数值规划!$N$32:$Y$231,(((C1586-1)*2+(D1586-1))*4+(E1586-1))*5+F1586+1,(INDEX($T$3:$AI$3,B1586)-1)*3+1)</f>
        <v>20</v>
      </c>
      <c r="J1586" s="32">
        <f>INDEX(数值规划!$N$32:$Y$231,(((C1586-1)*2+(D1586-1))*4+(E1586-1))*5+F1586+1,(INDEX($T$3:$AI$3,B1586)-1)*3+2)</f>
        <v>20</v>
      </c>
      <c r="K1586" s="32">
        <f>INDEX(数值规划!$N$32:$Y$231,(((C1586-1)*2+(D1586-1))*4+(E1586-1))*5+F1586+1,(INDEX($T$3:$AI$3,B1586)-1)*3+3)</f>
        <v>24</v>
      </c>
      <c r="L1586" s="32">
        <f t="shared" si="49"/>
        <v>2</v>
      </c>
      <c r="M1586" s="32">
        <f>INDEX(数值规划!$AL$33:$AL$42,(特技天赋!C1586-1)*2+特技天赋!D1586)</f>
        <v>2</v>
      </c>
      <c r="N1586" s="31">
        <v>29</v>
      </c>
      <c r="Q1586" s="32">
        <f>IF(特技天赋!F1586&gt;0,INDEX(数值规划!$F$32:$F$63,(特技天赋!E1586-1)*4+特技天赋!F1586),E1586)</f>
        <v>29</v>
      </c>
    </row>
    <row r="1587" spans="1:17" ht="16.5" x14ac:dyDescent="0.2">
      <c r="A1587" s="31">
        <v>1584</v>
      </c>
      <c r="B1587" s="31">
        <v>10</v>
      </c>
      <c r="C1587" s="31">
        <v>5</v>
      </c>
      <c r="D1587" s="31">
        <v>2</v>
      </c>
      <c r="E1587" s="31">
        <v>1</v>
      </c>
      <c r="F1587" s="31">
        <v>3</v>
      </c>
      <c r="G1587" s="31" t="str">
        <f t="shared" si="48"/>
        <v>处女座大招_2线1号天赋3级</v>
      </c>
      <c r="H1587" s="32">
        <f>INDEX(数值规划!$AH$33:$AK$42,(特技天赋!C1587-1)*2+特技天赋!D1587,特技天赋!E1587)</f>
        <v>33</v>
      </c>
      <c r="I1587" s="32">
        <f>INDEX(数值规划!$N$32:$Y$231,(((C1587-1)*2+(D1587-1))*4+(E1587-1))*5+F1587+1,(INDEX($T$3:$AI$3,B1587)-1)*3+1)</f>
        <v>25</v>
      </c>
      <c r="J1587" s="32">
        <f>INDEX(数值规划!$N$32:$Y$231,(((C1587-1)*2+(D1587-1))*4+(E1587-1))*5+F1587+1,(INDEX($T$3:$AI$3,B1587)-1)*3+2)</f>
        <v>25</v>
      </c>
      <c r="K1587" s="32">
        <f>INDEX(数值规划!$N$32:$Y$231,(((C1587-1)*2+(D1587-1))*4+(E1587-1))*5+F1587+1,(INDEX($T$3:$AI$3,B1587)-1)*3+3)</f>
        <v>30</v>
      </c>
      <c r="L1587" s="32">
        <f t="shared" si="49"/>
        <v>2</v>
      </c>
      <c r="M1587" s="32">
        <f>INDEX(数值规划!$AL$33:$AL$42,(特技天赋!C1587-1)*2+特技天赋!D1587)</f>
        <v>2</v>
      </c>
      <c r="N1587" s="31">
        <v>38</v>
      </c>
      <c r="Q1587" s="32">
        <f>IF(特技天赋!F1587&gt;0,INDEX(数值规划!$F$32:$F$63,(特技天赋!E1587-1)*4+特技天赋!F1587),E1587)</f>
        <v>38</v>
      </c>
    </row>
    <row r="1588" spans="1:17" ht="16.5" x14ac:dyDescent="0.2">
      <c r="A1588" s="31">
        <v>1585</v>
      </c>
      <c r="B1588" s="31">
        <v>10</v>
      </c>
      <c r="C1588" s="31">
        <v>5</v>
      </c>
      <c r="D1588" s="31">
        <v>2</v>
      </c>
      <c r="E1588" s="31">
        <v>1</v>
      </c>
      <c r="F1588" s="31">
        <v>4</v>
      </c>
      <c r="G1588" s="31" t="str">
        <f t="shared" si="48"/>
        <v>处女座大招_2线1号天赋4级</v>
      </c>
      <c r="H1588" s="32">
        <f>INDEX(数值规划!$AH$33:$AK$42,(特技天赋!C1588-1)*2+特技天赋!D1588,特技天赋!E1588)</f>
        <v>33</v>
      </c>
      <c r="I1588" s="32">
        <f>INDEX(数值规划!$N$32:$Y$231,(((C1588-1)*2+(D1588-1))*4+(E1588-1))*5+F1588+1,(INDEX($T$3:$AI$3,B1588)-1)*3+1)</f>
        <v>30</v>
      </c>
      <c r="J1588" s="32">
        <f>INDEX(数值规划!$N$32:$Y$231,(((C1588-1)*2+(D1588-1))*4+(E1588-1))*5+F1588+1,(INDEX($T$3:$AI$3,B1588)-1)*3+2)</f>
        <v>30</v>
      </c>
      <c r="K1588" s="32">
        <f>INDEX(数值规划!$N$32:$Y$231,(((C1588-1)*2+(D1588-1))*4+(E1588-1))*5+F1588+1,(INDEX($T$3:$AI$3,B1588)-1)*3+3)</f>
        <v>36</v>
      </c>
      <c r="L1588" s="32">
        <f t="shared" si="49"/>
        <v>2</v>
      </c>
      <c r="M1588" s="32">
        <f>INDEX(数值规划!$AL$33:$AL$42,(特技天赋!C1588-1)*2+特技天赋!D1588)</f>
        <v>2</v>
      </c>
      <c r="N1588" s="31">
        <v>58</v>
      </c>
      <c r="Q1588" s="32">
        <f>IF(特技天赋!F1588&gt;0,INDEX(数值规划!$F$32:$F$63,(特技天赋!E1588-1)*4+特技天赋!F1588),E1588)</f>
        <v>58</v>
      </c>
    </row>
    <row r="1589" spans="1:17" ht="16.5" x14ac:dyDescent="0.2">
      <c r="A1589" s="31">
        <v>1586</v>
      </c>
      <c r="B1589" s="31">
        <v>10</v>
      </c>
      <c r="C1589" s="31">
        <v>5</v>
      </c>
      <c r="D1589" s="31">
        <v>2</v>
      </c>
      <c r="E1589" s="31">
        <v>2</v>
      </c>
      <c r="F1589" s="31">
        <v>0</v>
      </c>
      <c r="G1589" s="31" t="str">
        <f t="shared" si="48"/>
        <v>处女座大招_2线2号天赋解锁</v>
      </c>
      <c r="H1589" s="32">
        <f>INDEX(数值规划!$AH$33:$AK$42,(特技天赋!C1589-1)*2+特技天赋!D1589,特技天赋!E1589)</f>
        <v>53</v>
      </c>
      <c r="I1589" s="32">
        <f>INDEX(数值规划!$N$32:$Y$231,(((C1589-1)*2+(D1589-1))*4+(E1589-1))*5+F1589+1,(INDEX($T$3:$AI$3,B1589)-1)*3+1)</f>
        <v>15</v>
      </c>
      <c r="J1589" s="32">
        <f>INDEX(数值规划!$N$32:$Y$231,(((C1589-1)*2+(D1589-1))*4+(E1589-1))*5+F1589+1,(INDEX($T$3:$AI$3,B1589)-1)*3+2)</f>
        <v>15</v>
      </c>
      <c r="K1589" s="32">
        <f>INDEX(数值规划!$N$32:$Y$231,(((C1589-1)*2+(D1589-1))*4+(E1589-1))*5+F1589+1,(INDEX($T$3:$AI$3,B1589)-1)*3+3)</f>
        <v>18</v>
      </c>
      <c r="L1589" s="32">
        <f t="shared" si="49"/>
        <v>4</v>
      </c>
      <c r="M1589" s="32">
        <f>INDEX(数值规划!$AL$33:$AL$42,(特技天赋!C1589-1)*2+特技天赋!D1589)</f>
        <v>2</v>
      </c>
      <c r="N1589" s="31">
        <v>2</v>
      </c>
      <c r="Q1589" s="32">
        <f>IF(特技天赋!F1589&gt;0,INDEX(数值规划!$F$32:$F$63,(特技天赋!E1589-1)*4+特技天赋!F1589),E1589)</f>
        <v>2</v>
      </c>
    </row>
    <row r="1590" spans="1:17" ht="16.5" x14ac:dyDescent="0.2">
      <c r="A1590" s="31">
        <v>1587</v>
      </c>
      <c r="B1590" s="31">
        <v>10</v>
      </c>
      <c r="C1590" s="31">
        <v>5</v>
      </c>
      <c r="D1590" s="31">
        <v>2</v>
      </c>
      <c r="E1590" s="31">
        <v>2</v>
      </c>
      <c r="F1590" s="31">
        <v>1</v>
      </c>
      <c r="G1590" s="31" t="str">
        <f t="shared" si="48"/>
        <v>处女座大招_2线2号天赋1级</v>
      </c>
      <c r="H1590" s="32">
        <f>INDEX(数值规划!$AH$33:$AK$42,(特技天赋!C1590-1)*2+特技天赋!D1590,特技天赋!E1590)</f>
        <v>53</v>
      </c>
      <c r="I1590" s="32">
        <f>INDEX(数值规划!$N$32:$Y$231,(((C1590-1)*2+(D1590-1))*4+(E1590-1))*5+F1590+1,(INDEX($T$3:$AI$3,B1590)-1)*3+1)</f>
        <v>20</v>
      </c>
      <c r="J1590" s="32">
        <f>INDEX(数值规划!$N$32:$Y$231,(((C1590-1)*2+(D1590-1))*4+(E1590-1))*5+F1590+1,(INDEX($T$3:$AI$3,B1590)-1)*3+2)</f>
        <v>20</v>
      </c>
      <c r="K1590" s="32">
        <f>INDEX(数值规划!$N$32:$Y$231,(((C1590-1)*2+(D1590-1))*4+(E1590-1))*5+F1590+1,(INDEX($T$3:$AI$3,B1590)-1)*3+3)</f>
        <v>24</v>
      </c>
      <c r="L1590" s="32">
        <f t="shared" si="49"/>
        <v>4</v>
      </c>
      <c r="M1590" s="32">
        <f>INDEX(数值规划!$AL$33:$AL$42,(特技天赋!C1590-1)*2+特技天赋!D1590)</f>
        <v>2</v>
      </c>
      <c r="N1590" s="31">
        <v>24</v>
      </c>
      <c r="Q1590" s="32">
        <f>IF(特技天赋!F1590&gt;0,INDEX(数值规划!$F$32:$F$63,(特技天赋!E1590-1)*4+特技天赋!F1590),E1590)</f>
        <v>24</v>
      </c>
    </row>
    <row r="1591" spans="1:17" ht="16.5" x14ac:dyDescent="0.2">
      <c r="A1591" s="31">
        <v>1588</v>
      </c>
      <c r="B1591" s="31">
        <v>10</v>
      </c>
      <c r="C1591" s="31">
        <v>5</v>
      </c>
      <c r="D1591" s="31">
        <v>2</v>
      </c>
      <c r="E1591" s="31">
        <v>2</v>
      </c>
      <c r="F1591" s="31">
        <v>2</v>
      </c>
      <c r="G1591" s="31" t="str">
        <f t="shared" si="48"/>
        <v>处女座大招_2线2号天赋2级</v>
      </c>
      <c r="H1591" s="32">
        <f>INDEX(数值规划!$AH$33:$AK$42,(特技天赋!C1591-1)*2+特技天赋!D1591,特技天赋!E1591)</f>
        <v>53</v>
      </c>
      <c r="I1591" s="32">
        <f>INDEX(数值规划!$N$32:$Y$231,(((C1591-1)*2+(D1591-1))*4+(E1591-1))*5+F1591+1,(INDEX($T$3:$AI$3,B1591)-1)*3+1)</f>
        <v>25</v>
      </c>
      <c r="J1591" s="32">
        <f>INDEX(数值规划!$N$32:$Y$231,(((C1591-1)*2+(D1591-1))*4+(E1591-1))*5+F1591+1,(INDEX($T$3:$AI$3,B1591)-1)*3+2)</f>
        <v>25</v>
      </c>
      <c r="K1591" s="32">
        <f>INDEX(数值规划!$N$32:$Y$231,(((C1591-1)*2+(D1591-1))*4+(E1591-1))*5+F1591+1,(INDEX($T$3:$AI$3,B1591)-1)*3+3)</f>
        <v>30</v>
      </c>
      <c r="L1591" s="32">
        <f t="shared" si="49"/>
        <v>4</v>
      </c>
      <c r="M1591" s="32">
        <f>INDEX(数值规划!$AL$33:$AL$42,(特技天赋!C1591-1)*2+特技天赋!D1591)</f>
        <v>2</v>
      </c>
      <c r="N1591" s="31">
        <v>36</v>
      </c>
      <c r="Q1591" s="32">
        <f>IF(特技天赋!F1591&gt;0,INDEX(数值规划!$F$32:$F$63,(特技天赋!E1591-1)*4+特技天赋!F1591),E1591)</f>
        <v>36</v>
      </c>
    </row>
    <row r="1592" spans="1:17" ht="16.5" x14ac:dyDescent="0.2">
      <c r="A1592" s="31">
        <v>1589</v>
      </c>
      <c r="B1592" s="31">
        <v>10</v>
      </c>
      <c r="C1592" s="31">
        <v>5</v>
      </c>
      <c r="D1592" s="31">
        <v>2</v>
      </c>
      <c r="E1592" s="31">
        <v>2</v>
      </c>
      <c r="F1592" s="31">
        <v>3</v>
      </c>
      <c r="G1592" s="31" t="str">
        <f t="shared" si="48"/>
        <v>处女座大招_2线2号天赋3级</v>
      </c>
      <c r="H1592" s="32">
        <f>INDEX(数值规划!$AH$33:$AK$42,(特技天赋!C1592-1)*2+特技天赋!D1592,特技天赋!E1592)</f>
        <v>53</v>
      </c>
      <c r="I1592" s="32">
        <f>INDEX(数值规划!$N$32:$Y$231,(((C1592-1)*2+(D1592-1))*4+(E1592-1))*5+F1592+1,(INDEX($T$3:$AI$3,B1592)-1)*3+1)</f>
        <v>30</v>
      </c>
      <c r="J1592" s="32">
        <f>INDEX(数值规划!$N$32:$Y$231,(((C1592-1)*2+(D1592-1))*4+(E1592-1))*5+F1592+1,(INDEX($T$3:$AI$3,B1592)-1)*3+2)</f>
        <v>30</v>
      </c>
      <c r="K1592" s="32">
        <f>INDEX(数值规划!$N$32:$Y$231,(((C1592-1)*2+(D1592-1))*4+(E1592-1))*5+F1592+1,(INDEX($T$3:$AI$3,B1592)-1)*3+3)</f>
        <v>36</v>
      </c>
      <c r="L1592" s="32">
        <f t="shared" si="49"/>
        <v>4</v>
      </c>
      <c r="M1592" s="32">
        <f>INDEX(数值规划!$AL$33:$AL$42,(特技天赋!C1592-1)*2+特技天赋!D1592)</f>
        <v>2</v>
      </c>
      <c r="N1592" s="31">
        <v>48</v>
      </c>
      <c r="Q1592" s="32">
        <f>IF(特技天赋!F1592&gt;0,INDEX(数值规划!$F$32:$F$63,(特技天赋!E1592-1)*4+特技天赋!F1592),E1592)</f>
        <v>48</v>
      </c>
    </row>
    <row r="1593" spans="1:17" ht="16.5" x14ac:dyDescent="0.2">
      <c r="A1593" s="31">
        <v>1590</v>
      </c>
      <c r="B1593" s="31">
        <v>10</v>
      </c>
      <c r="C1593" s="31">
        <v>5</v>
      </c>
      <c r="D1593" s="31">
        <v>2</v>
      </c>
      <c r="E1593" s="31">
        <v>2</v>
      </c>
      <c r="F1593" s="31">
        <v>4</v>
      </c>
      <c r="G1593" s="31" t="str">
        <f t="shared" si="48"/>
        <v>处女座大招_2线2号天赋4级</v>
      </c>
      <c r="H1593" s="32">
        <f>INDEX(数值规划!$AH$33:$AK$42,(特技天赋!C1593-1)*2+特技天赋!D1593,特技天赋!E1593)</f>
        <v>53</v>
      </c>
      <c r="I1593" s="32">
        <f>INDEX(数值规划!$N$32:$Y$231,(((C1593-1)*2+(D1593-1))*4+(E1593-1))*5+F1593+1,(INDEX($T$3:$AI$3,B1593)-1)*3+1)</f>
        <v>35</v>
      </c>
      <c r="J1593" s="32">
        <f>INDEX(数值规划!$N$32:$Y$231,(((C1593-1)*2+(D1593-1))*4+(E1593-1))*5+F1593+1,(INDEX($T$3:$AI$3,B1593)-1)*3+2)</f>
        <v>35</v>
      </c>
      <c r="K1593" s="32">
        <f>INDEX(数值规划!$N$32:$Y$231,(((C1593-1)*2+(D1593-1))*4+(E1593-1))*5+F1593+1,(INDEX($T$3:$AI$3,B1593)-1)*3+3)</f>
        <v>42</v>
      </c>
      <c r="L1593" s="32">
        <f t="shared" si="49"/>
        <v>4</v>
      </c>
      <c r="M1593" s="32">
        <f>INDEX(数值规划!$AL$33:$AL$42,(特技天赋!C1593-1)*2+特技天赋!D1593)</f>
        <v>2</v>
      </c>
      <c r="N1593" s="31">
        <v>72</v>
      </c>
      <c r="Q1593" s="32">
        <f>IF(特技天赋!F1593&gt;0,INDEX(数值规划!$F$32:$F$63,(特技天赋!E1593-1)*4+特技天赋!F1593),E1593)</f>
        <v>72</v>
      </c>
    </row>
    <row r="1594" spans="1:17" ht="16.5" x14ac:dyDescent="0.2">
      <c r="A1594" s="31">
        <v>1591</v>
      </c>
      <c r="B1594" s="31">
        <v>10</v>
      </c>
      <c r="C1594" s="31">
        <v>5</v>
      </c>
      <c r="D1594" s="31">
        <v>2</v>
      </c>
      <c r="E1594" s="31">
        <v>3</v>
      </c>
      <c r="F1594" s="31">
        <v>0</v>
      </c>
      <c r="G1594" s="31" t="str">
        <f t="shared" si="48"/>
        <v>处女座大招_2线3号天赋解锁</v>
      </c>
      <c r="H1594" s="32">
        <f>INDEX(数值规划!$AH$33:$AK$42,(特技天赋!C1594-1)*2+特技天赋!D1594,特技天赋!E1594)</f>
        <v>73</v>
      </c>
      <c r="I1594" s="32">
        <f>INDEX(数值规划!$N$32:$Y$231,(((C1594-1)*2+(D1594-1))*4+(E1594-1))*5+F1594+1,(INDEX($T$3:$AI$3,B1594)-1)*3+1)</f>
        <v>23</v>
      </c>
      <c r="J1594" s="32">
        <f>INDEX(数值规划!$N$32:$Y$231,(((C1594-1)*2+(D1594-1))*4+(E1594-1))*5+F1594+1,(INDEX($T$3:$AI$3,B1594)-1)*3+2)</f>
        <v>23</v>
      </c>
      <c r="K1594" s="32">
        <f>INDEX(数值规划!$N$32:$Y$231,(((C1594-1)*2+(D1594-1))*4+(E1594-1))*5+F1594+1,(INDEX($T$3:$AI$3,B1594)-1)*3+3)</f>
        <v>27</v>
      </c>
      <c r="L1594" s="32">
        <f t="shared" si="49"/>
        <v>6</v>
      </c>
      <c r="M1594" s="32">
        <f>INDEX(数值规划!$AL$33:$AL$42,(特技天赋!C1594-1)*2+特技天赋!D1594)</f>
        <v>2</v>
      </c>
      <c r="N1594" s="31">
        <v>3</v>
      </c>
      <c r="Q1594" s="32">
        <f>IF(特技天赋!F1594&gt;0,INDEX(数值规划!$F$32:$F$63,(特技天赋!E1594-1)*4+特技天赋!F1594),E1594)</f>
        <v>3</v>
      </c>
    </row>
    <row r="1595" spans="1:17" ht="16.5" x14ac:dyDescent="0.2">
      <c r="A1595" s="31">
        <v>1592</v>
      </c>
      <c r="B1595" s="31">
        <v>10</v>
      </c>
      <c r="C1595" s="31">
        <v>5</v>
      </c>
      <c r="D1595" s="31">
        <v>2</v>
      </c>
      <c r="E1595" s="31">
        <v>3</v>
      </c>
      <c r="F1595" s="31">
        <v>1</v>
      </c>
      <c r="G1595" s="31" t="str">
        <f t="shared" si="48"/>
        <v>处女座大招_2线3号天赋1级</v>
      </c>
      <c r="H1595" s="32">
        <f>INDEX(数值规划!$AH$33:$AK$42,(特技天赋!C1595-1)*2+特技天赋!D1595,特技天赋!E1595)</f>
        <v>73</v>
      </c>
      <c r="I1595" s="32">
        <f>INDEX(数值规划!$N$32:$Y$231,(((C1595-1)*2+(D1595-1))*4+(E1595-1))*5+F1595+1,(INDEX($T$3:$AI$3,B1595)-1)*3+1)</f>
        <v>28</v>
      </c>
      <c r="J1595" s="32">
        <f>INDEX(数值规划!$N$32:$Y$231,(((C1595-1)*2+(D1595-1))*4+(E1595-1))*5+F1595+1,(INDEX($T$3:$AI$3,B1595)-1)*3+2)</f>
        <v>28</v>
      </c>
      <c r="K1595" s="32">
        <f>INDEX(数值规划!$N$32:$Y$231,(((C1595-1)*2+(D1595-1))*4+(E1595-1))*5+F1595+1,(INDEX($T$3:$AI$3,B1595)-1)*3+3)</f>
        <v>33</v>
      </c>
      <c r="L1595" s="32">
        <f t="shared" si="49"/>
        <v>6</v>
      </c>
      <c r="M1595" s="32">
        <f>INDEX(数值规划!$AL$33:$AL$42,(特技天赋!C1595-1)*2+特技天赋!D1595)</f>
        <v>2</v>
      </c>
      <c r="N1595" s="31">
        <v>29</v>
      </c>
      <c r="Q1595" s="32">
        <f>IF(特技天赋!F1595&gt;0,INDEX(数值规划!$F$32:$F$63,(特技天赋!E1595-1)*4+特技天赋!F1595),E1595)</f>
        <v>29</v>
      </c>
    </row>
    <row r="1596" spans="1:17" ht="16.5" x14ac:dyDescent="0.2">
      <c r="A1596" s="31">
        <v>1593</v>
      </c>
      <c r="B1596" s="31">
        <v>10</v>
      </c>
      <c r="C1596" s="31">
        <v>5</v>
      </c>
      <c r="D1596" s="31">
        <v>2</v>
      </c>
      <c r="E1596" s="31">
        <v>3</v>
      </c>
      <c r="F1596" s="31">
        <v>2</v>
      </c>
      <c r="G1596" s="31" t="str">
        <f t="shared" si="48"/>
        <v>处女座大招_2线3号天赋2级</v>
      </c>
      <c r="H1596" s="32">
        <f>INDEX(数值规划!$AH$33:$AK$42,(特技天赋!C1596-1)*2+特技天赋!D1596,特技天赋!E1596)</f>
        <v>73</v>
      </c>
      <c r="I1596" s="32">
        <f>INDEX(数值规划!$N$32:$Y$231,(((C1596-1)*2+(D1596-1))*4+(E1596-1))*5+F1596+1,(INDEX($T$3:$AI$3,B1596)-1)*3+1)</f>
        <v>33</v>
      </c>
      <c r="J1596" s="32">
        <f>INDEX(数值规划!$N$32:$Y$231,(((C1596-1)*2+(D1596-1))*4+(E1596-1))*5+F1596+1,(INDEX($T$3:$AI$3,B1596)-1)*3+2)</f>
        <v>33</v>
      </c>
      <c r="K1596" s="32">
        <f>INDEX(数值规划!$N$32:$Y$231,(((C1596-1)*2+(D1596-1))*4+(E1596-1))*5+F1596+1,(INDEX($T$3:$AI$3,B1596)-1)*3+3)</f>
        <v>39</v>
      </c>
      <c r="L1596" s="32">
        <f t="shared" si="49"/>
        <v>6</v>
      </c>
      <c r="M1596" s="32">
        <f>INDEX(数值规划!$AL$33:$AL$42,(特技天赋!C1596-1)*2+特技天赋!D1596)</f>
        <v>2</v>
      </c>
      <c r="N1596" s="31">
        <v>43</v>
      </c>
      <c r="Q1596" s="32">
        <f>IF(特技天赋!F1596&gt;0,INDEX(数值规划!$F$32:$F$63,(特技天赋!E1596-1)*4+特技天赋!F1596),E1596)</f>
        <v>43</v>
      </c>
    </row>
    <row r="1597" spans="1:17" ht="16.5" x14ac:dyDescent="0.2">
      <c r="A1597" s="31">
        <v>1594</v>
      </c>
      <c r="B1597" s="31">
        <v>10</v>
      </c>
      <c r="C1597" s="31">
        <v>5</v>
      </c>
      <c r="D1597" s="31">
        <v>2</v>
      </c>
      <c r="E1597" s="31">
        <v>3</v>
      </c>
      <c r="F1597" s="31">
        <v>3</v>
      </c>
      <c r="G1597" s="31" t="str">
        <f t="shared" si="48"/>
        <v>处女座大招_2线3号天赋3级</v>
      </c>
      <c r="H1597" s="32">
        <f>INDEX(数值规划!$AH$33:$AK$42,(特技天赋!C1597-1)*2+特技天赋!D1597,特技天赋!E1597)</f>
        <v>73</v>
      </c>
      <c r="I1597" s="32">
        <f>INDEX(数值规划!$N$32:$Y$231,(((C1597-1)*2+(D1597-1))*4+(E1597-1))*5+F1597+1,(INDEX($T$3:$AI$3,B1597)-1)*3+1)</f>
        <v>38</v>
      </c>
      <c r="J1597" s="32">
        <f>INDEX(数值规划!$N$32:$Y$231,(((C1597-1)*2+(D1597-1))*4+(E1597-1))*5+F1597+1,(INDEX($T$3:$AI$3,B1597)-1)*3+2)</f>
        <v>38</v>
      </c>
      <c r="K1597" s="32">
        <f>INDEX(数值规划!$N$32:$Y$231,(((C1597-1)*2+(D1597-1))*4+(E1597-1))*5+F1597+1,(INDEX($T$3:$AI$3,B1597)-1)*3+3)</f>
        <v>45</v>
      </c>
      <c r="L1597" s="32">
        <f t="shared" si="49"/>
        <v>6</v>
      </c>
      <c r="M1597" s="32">
        <f>INDEX(数值规划!$AL$33:$AL$42,(特技天赋!C1597-1)*2+特技天赋!D1597)</f>
        <v>2</v>
      </c>
      <c r="N1597" s="31">
        <v>58</v>
      </c>
      <c r="Q1597" s="32">
        <f>IF(特技天赋!F1597&gt;0,INDEX(数值规划!$F$32:$F$63,(特技天赋!E1597-1)*4+特技天赋!F1597),E1597)</f>
        <v>58</v>
      </c>
    </row>
    <row r="1598" spans="1:17" ht="16.5" x14ac:dyDescent="0.2">
      <c r="A1598" s="31">
        <v>1595</v>
      </c>
      <c r="B1598" s="31">
        <v>10</v>
      </c>
      <c r="C1598" s="31">
        <v>5</v>
      </c>
      <c r="D1598" s="31">
        <v>2</v>
      </c>
      <c r="E1598" s="31">
        <v>3</v>
      </c>
      <c r="F1598" s="31">
        <v>4</v>
      </c>
      <c r="G1598" s="31" t="str">
        <f t="shared" si="48"/>
        <v>处女座大招_2线3号天赋4级</v>
      </c>
      <c r="H1598" s="32">
        <f>INDEX(数值规划!$AH$33:$AK$42,(特技天赋!C1598-1)*2+特技天赋!D1598,特技天赋!E1598)</f>
        <v>73</v>
      </c>
      <c r="I1598" s="32">
        <f>INDEX(数值规划!$N$32:$Y$231,(((C1598-1)*2+(D1598-1))*4+(E1598-1))*5+F1598+1,(INDEX($T$3:$AI$3,B1598)-1)*3+1)</f>
        <v>43</v>
      </c>
      <c r="J1598" s="32">
        <f>INDEX(数值规划!$N$32:$Y$231,(((C1598-1)*2+(D1598-1))*4+(E1598-1))*5+F1598+1,(INDEX($T$3:$AI$3,B1598)-1)*3+2)</f>
        <v>43</v>
      </c>
      <c r="K1598" s="32">
        <f>INDEX(数值规划!$N$32:$Y$231,(((C1598-1)*2+(D1598-1))*4+(E1598-1))*5+F1598+1,(INDEX($T$3:$AI$3,B1598)-1)*3+3)</f>
        <v>51</v>
      </c>
      <c r="L1598" s="32">
        <f t="shared" si="49"/>
        <v>6</v>
      </c>
      <c r="M1598" s="32">
        <f>INDEX(数值规划!$AL$33:$AL$42,(特技天赋!C1598-1)*2+特技天赋!D1598)</f>
        <v>2</v>
      </c>
      <c r="N1598" s="31">
        <v>87</v>
      </c>
      <c r="Q1598" s="32">
        <f>IF(特技天赋!F1598&gt;0,INDEX(数值规划!$F$32:$F$63,(特技天赋!E1598-1)*4+特技天赋!F1598),E1598)</f>
        <v>87</v>
      </c>
    </row>
    <row r="1599" spans="1:17" ht="16.5" x14ac:dyDescent="0.2">
      <c r="A1599" s="31">
        <v>1596</v>
      </c>
      <c r="B1599" s="31">
        <v>10</v>
      </c>
      <c r="C1599" s="31">
        <v>5</v>
      </c>
      <c r="D1599" s="31">
        <v>2</v>
      </c>
      <c r="E1599" s="31">
        <v>4</v>
      </c>
      <c r="F1599" s="31">
        <v>0</v>
      </c>
      <c r="G1599" s="31" t="str">
        <f t="shared" si="48"/>
        <v>处女座大招_2线4号天赋解锁</v>
      </c>
      <c r="H1599" s="32">
        <f>INDEX(数值规划!$AH$33:$AK$42,(特技天赋!C1599-1)*2+特技天赋!D1599,特技天赋!E1599)</f>
        <v>93</v>
      </c>
      <c r="I1599" s="32">
        <f>INDEX(数值规划!$N$32:$Y$231,(((C1599-1)*2+(D1599-1))*4+(E1599-1))*5+F1599+1,(INDEX($T$3:$AI$3,B1599)-1)*3+1)</f>
        <v>30</v>
      </c>
      <c r="J1599" s="32">
        <f>INDEX(数值规划!$N$32:$Y$231,(((C1599-1)*2+(D1599-1))*4+(E1599-1))*5+F1599+1,(INDEX($T$3:$AI$3,B1599)-1)*3+2)</f>
        <v>30</v>
      </c>
      <c r="K1599" s="32">
        <f>INDEX(数值规划!$N$32:$Y$231,(((C1599-1)*2+(D1599-1))*4+(E1599-1))*5+F1599+1,(INDEX($T$3:$AI$3,B1599)-1)*3+3)</f>
        <v>36</v>
      </c>
      <c r="L1599" s="32">
        <f t="shared" si="49"/>
        <v>8</v>
      </c>
      <c r="M1599" s="32">
        <f>INDEX(数值规划!$AL$33:$AL$42,(特技天赋!C1599-1)*2+特技天赋!D1599)</f>
        <v>2</v>
      </c>
      <c r="N1599" s="31">
        <v>4</v>
      </c>
      <c r="Q1599" s="32">
        <f>IF(特技天赋!F1599&gt;0,INDEX(数值规划!$F$32:$F$63,(特技天赋!E1599-1)*4+特技天赋!F1599),E1599)</f>
        <v>4</v>
      </c>
    </row>
    <row r="1600" spans="1:17" ht="16.5" x14ac:dyDescent="0.2">
      <c r="A1600" s="31">
        <v>1597</v>
      </c>
      <c r="B1600" s="31">
        <v>10</v>
      </c>
      <c r="C1600" s="31">
        <v>5</v>
      </c>
      <c r="D1600" s="31">
        <v>2</v>
      </c>
      <c r="E1600" s="31">
        <v>4</v>
      </c>
      <c r="F1600" s="31">
        <v>1</v>
      </c>
      <c r="G1600" s="31" t="str">
        <f t="shared" si="48"/>
        <v>处女座大招_2线4号天赋1级</v>
      </c>
      <c r="H1600" s="32">
        <f>INDEX(数值规划!$AH$33:$AK$42,(特技天赋!C1600-1)*2+特技天赋!D1600,特技天赋!E1600)</f>
        <v>93</v>
      </c>
      <c r="I1600" s="32">
        <f>INDEX(数值规划!$N$32:$Y$231,(((C1600-1)*2+(D1600-1))*4+(E1600-1))*5+F1600+1,(INDEX($T$3:$AI$3,B1600)-1)*3+1)</f>
        <v>35</v>
      </c>
      <c r="J1600" s="32">
        <f>INDEX(数值规划!$N$32:$Y$231,(((C1600-1)*2+(D1600-1))*4+(E1600-1))*5+F1600+1,(INDEX($T$3:$AI$3,B1600)-1)*3+2)</f>
        <v>35</v>
      </c>
      <c r="K1600" s="32">
        <f>INDEX(数值规划!$N$32:$Y$231,(((C1600-1)*2+(D1600-1))*4+(E1600-1))*5+F1600+1,(INDEX($T$3:$AI$3,B1600)-1)*3+3)</f>
        <v>42</v>
      </c>
      <c r="L1600" s="32">
        <f t="shared" si="49"/>
        <v>8</v>
      </c>
      <c r="M1600" s="32">
        <f>INDEX(数值规划!$AL$33:$AL$42,(特技天赋!C1600-1)*2+特技天赋!D1600)</f>
        <v>2</v>
      </c>
      <c r="N1600" s="31">
        <v>29</v>
      </c>
      <c r="Q1600" s="32">
        <f>IF(特技天赋!F1600&gt;0,INDEX(数值规划!$F$32:$F$63,(特技天赋!E1600-1)*4+特技天赋!F1600),E1600)</f>
        <v>29</v>
      </c>
    </row>
    <row r="1601" spans="1:17" ht="16.5" x14ac:dyDescent="0.2">
      <c r="A1601" s="31">
        <v>1598</v>
      </c>
      <c r="B1601" s="31">
        <v>10</v>
      </c>
      <c r="C1601" s="31">
        <v>5</v>
      </c>
      <c r="D1601" s="31">
        <v>2</v>
      </c>
      <c r="E1601" s="31">
        <v>4</v>
      </c>
      <c r="F1601" s="31">
        <v>2</v>
      </c>
      <c r="G1601" s="31" t="str">
        <f t="shared" si="48"/>
        <v>处女座大招_2线4号天赋2级</v>
      </c>
      <c r="H1601" s="32">
        <f>INDEX(数值规划!$AH$33:$AK$42,(特技天赋!C1601-1)*2+特技天赋!D1601,特技天赋!E1601)</f>
        <v>93</v>
      </c>
      <c r="I1601" s="32">
        <f>INDEX(数值规划!$N$32:$Y$231,(((C1601-1)*2+(D1601-1))*4+(E1601-1))*5+F1601+1,(INDEX($T$3:$AI$3,B1601)-1)*3+1)</f>
        <v>40</v>
      </c>
      <c r="J1601" s="32">
        <f>INDEX(数值规划!$N$32:$Y$231,(((C1601-1)*2+(D1601-1))*4+(E1601-1))*5+F1601+1,(INDEX($T$3:$AI$3,B1601)-1)*3+2)</f>
        <v>40</v>
      </c>
      <c r="K1601" s="32">
        <f>INDEX(数值规划!$N$32:$Y$231,(((C1601-1)*2+(D1601-1))*4+(E1601-1))*5+F1601+1,(INDEX($T$3:$AI$3,B1601)-1)*3+3)</f>
        <v>48</v>
      </c>
      <c r="L1601" s="32">
        <f t="shared" si="49"/>
        <v>8</v>
      </c>
      <c r="M1601" s="32">
        <f>INDEX(数值规划!$AL$33:$AL$42,(特技天赋!C1601-1)*2+特技天赋!D1601)</f>
        <v>2</v>
      </c>
      <c r="N1601" s="31">
        <v>43</v>
      </c>
      <c r="Q1601" s="32">
        <f>IF(特技天赋!F1601&gt;0,INDEX(数值规划!$F$32:$F$63,(特技天赋!E1601-1)*4+特技天赋!F1601),E1601)</f>
        <v>43</v>
      </c>
    </row>
    <row r="1602" spans="1:17" ht="16.5" x14ac:dyDescent="0.2">
      <c r="A1602" s="31">
        <v>1599</v>
      </c>
      <c r="B1602" s="31">
        <v>10</v>
      </c>
      <c r="C1602" s="31">
        <v>5</v>
      </c>
      <c r="D1602" s="31">
        <v>2</v>
      </c>
      <c r="E1602" s="31">
        <v>4</v>
      </c>
      <c r="F1602" s="31">
        <v>3</v>
      </c>
      <c r="G1602" s="31" t="str">
        <f t="shared" si="48"/>
        <v>处女座大招_2线4号天赋3级</v>
      </c>
      <c r="H1602" s="32">
        <f>INDEX(数值规划!$AH$33:$AK$42,(特技天赋!C1602-1)*2+特技天赋!D1602,特技天赋!E1602)</f>
        <v>93</v>
      </c>
      <c r="I1602" s="32">
        <f>INDEX(数值规划!$N$32:$Y$231,(((C1602-1)*2+(D1602-1))*4+(E1602-1))*5+F1602+1,(INDEX($T$3:$AI$3,B1602)-1)*3+1)</f>
        <v>45</v>
      </c>
      <c r="J1602" s="32">
        <f>INDEX(数值规划!$N$32:$Y$231,(((C1602-1)*2+(D1602-1))*4+(E1602-1))*5+F1602+1,(INDEX($T$3:$AI$3,B1602)-1)*3+2)</f>
        <v>45</v>
      </c>
      <c r="K1602" s="32">
        <f>INDEX(数值规划!$N$32:$Y$231,(((C1602-1)*2+(D1602-1))*4+(E1602-1))*5+F1602+1,(INDEX($T$3:$AI$3,B1602)-1)*3+3)</f>
        <v>54</v>
      </c>
      <c r="L1602" s="32">
        <f t="shared" si="49"/>
        <v>8</v>
      </c>
      <c r="M1602" s="32">
        <f>INDEX(数值规划!$AL$33:$AL$42,(特技天赋!C1602-1)*2+特技天赋!D1602)</f>
        <v>2</v>
      </c>
      <c r="N1602" s="31">
        <v>58</v>
      </c>
      <c r="Q1602" s="32">
        <f>IF(特技天赋!F1602&gt;0,INDEX(数值规划!$F$32:$F$63,(特技天赋!E1602-1)*4+特技天赋!F1602),E1602)</f>
        <v>58</v>
      </c>
    </row>
    <row r="1603" spans="1:17" ht="16.5" x14ac:dyDescent="0.2">
      <c r="A1603" s="31">
        <v>1600</v>
      </c>
      <c r="B1603" s="31">
        <v>10</v>
      </c>
      <c r="C1603" s="31">
        <v>5</v>
      </c>
      <c r="D1603" s="31">
        <v>2</v>
      </c>
      <c r="E1603" s="31">
        <v>4</v>
      </c>
      <c r="F1603" s="31">
        <v>4</v>
      </c>
      <c r="G1603" s="31" t="str">
        <f t="shared" si="48"/>
        <v>处女座大招_2线4号天赋4级</v>
      </c>
      <c r="H1603" s="32">
        <f>INDEX(数值规划!$AH$33:$AK$42,(特技天赋!C1603-1)*2+特技天赋!D1603,特技天赋!E1603)</f>
        <v>93</v>
      </c>
      <c r="I1603" s="32">
        <f>INDEX(数值规划!$N$32:$Y$231,(((C1603-1)*2+(D1603-1))*4+(E1603-1))*5+F1603+1,(INDEX($T$3:$AI$3,B1603)-1)*3+1)</f>
        <v>50</v>
      </c>
      <c r="J1603" s="32">
        <f>INDEX(数值规划!$N$32:$Y$231,(((C1603-1)*2+(D1603-1))*4+(E1603-1))*5+F1603+1,(INDEX($T$3:$AI$3,B1603)-1)*3+2)</f>
        <v>50</v>
      </c>
      <c r="K1603" s="32">
        <f>INDEX(数值规划!$N$32:$Y$231,(((C1603-1)*2+(D1603-1))*4+(E1603-1))*5+F1603+1,(INDEX($T$3:$AI$3,B1603)-1)*3+3)</f>
        <v>60</v>
      </c>
      <c r="L1603" s="32">
        <f t="shared" si="49"/>
        <v>8</v>
      </c>
      <c r="M1603" s="32">
        <f>INDEX(数值规划!$AL$33:$AL$42,(特技天赋!C1603-1)*2+特技天赋!D1603)</f>
        <v>2</v>
      </c>
      <c r="N1603" s="31">
        <v>87</v>
      </c>
      <c r="Q1603" s="32">
        <f>IF(特技天赋!F1603&gt;0,INDEX(数值规划!$F$32:$F$63,(特技天赋!E1603-1)*4+特技天赋!F1603),E1603)</f>
        <v>87</v>
      </c>
    </row>
    <row r="1604" spans="1:17" ht="16.5" x14ac:dyDescent="0.2">
      <c r="A1604" s="31">
        <v>1601</v>
      </c>
      <c r="B1604" s="31">
        <v>11</v>
      </c>
      <c r="C1604" s="31">
        <v>1</v>
      </c>
      <c r="D1604" s="31">
        <v>1</v>
      </c>
      <c r="E1604" s="31">
        <v>1</v>
      </c>
      <c r="F1604" s="31">
        <v>0</v>
      </c>
      <c r="G1604" s="31" t="str">
        <f t="shared" si="48"/>
        <v>天秤座普攻_1线1号天赋解锁</v>
      </c>
      <c r="H1604" s="32">
        <f>INDEX(数值规划!$AH$33:$AK$42,(特技天赋!C1604-1)*2+特技天赋!D1604,特技天赋!E1604)</f>
        <v>15</v>
      </c>
      <c r="I1604" s="32">
        <f>INDEX(数值规划!$N$32:$Y$231,(((C1604-1)*2+(D1604-1))*4+(E1604-1))*5+F1604+1,(INDEX($T$3:$AI$3,B1604)-1)*3+1)</f>
        <v>18</v>
      </c>
      <c r="J1604" s="32">
        <f>INDEX(数值规划!$N$32:$Y$231,(((C1604-1)*2+(D1604-1))*4+(E1604-1))*5+F1604+1,(INDEX($T$3:$AI$3,B1604)-1)*3+2)</f>
        <v>8</v>
      </c>
      <c r="K1604" s="32">
        <f>INDEX(数值规划!$N$32:$Y$231,(((C1604-1)*2+(D1604-1))*4+(E1604-1))*5+F1604+1,(INDEX($T$3:$AI$3,B1604)-1)*3+3)</f>
        <v>0</v>
      </c>
      <c r="L1604" s="32">
        <f t="shared" si="49"/>
        <v>1</v>
      </c>
      <c r="M1604" s="32">
        <f>INDEX(数值规划!$AL$33:$AL$42,(特技天赋!C1604-1)*2+特技天赋!D1604)</f>
        <v>2</v>
      </c>
      <c r="N1604" s="31">
        <v>1</v>
      </c>
      <c r="Q1604" s="32">
        <f>IF(特技天赋!F1604&gt;0,INDEX(数值规划!$F$32:$F$63,(特技天赋!E1604-1)*4+特技天赋!F1604),E1604)</f>
        <v>1</v>
      </c>
    </row>
    <row r="1605" spans="1:17" ht="16.5" x14ac:dyDescent="0.2">
      <c r="A1605" s="31">
        <v>1602</v>
      </c>
      <c r="B1605" s="31">
        <v>11</v>
      </c>
      <c r="C1605" s="31">
        <v>1</v>
      </c>
      <c r="D1605" s="31">
        <v>1</v>
      </c>
      <c r="E1605" s="31">
        <v>1</v>
      </c>
      <c r="F1605" s="31">
        <v>1</v>
      </c>
      <c r="G1605" s="31" t="str">
        <f t="shared" ref="G1605:G1668" si="50">INDEX($T$4:$AI$4,B1605)&amp;INDEX($T$5:$X$5,C1605)&amp;"_"&amp;D1605&amp;"线"&amp;E1605&amp;"号天赋"&amp;IF(F1605&gt;0,F1605&amp;"级","解锁")</f>
        <v>天秤座普攻_1线1号天赋1级</v>
      </c>
      <c r="H1605" s="32">
        <f>INDEX(数值规划!$AH$33:$AK$42,(特技天赋!C1605-1)*2+特技天赋!D1605,特技天赋!E1605)</f>
        <v>15</v>
      </c>
      <c r="I1605" s="32">
        <f>INDEX(数值规划!$N$32:$Y$231,(((C1605-1)*2+(D1605-1))*4+(E1605-1))*5+F1605+1,(INDEX($T$3:$AI$3,B1605)-1)*3+1)</f>
        <v>27</v>
      </c>
      <c r="J1605" s="32">
        <f>INDEX(数值规划!$N$32:$Y$231,(((C1605-1)*2+(D1605-1))*4+(E1605-1))*5+F1605+1,(INDEX($T$3:$AI$3,B1605)-1)*3+2)</f>
        <v>12</v>
      </c>
      <c r="K1605" s="32">
        <f>INDEX(数值规划!$N$32:$Y$231,(((C1605-1)*2+(D1605-1))*4+(E1605-1))*5+F1605+1,(INDEX($T$3:$AI$3,B1605)-1)*3+3)</f>
        <v>0</v>
      </c>
      <c r="L1605" s="32">
        <f t="shared" ref="L1605:L1668" si="51">(E1605-1)*2+D1605</f>
        <v>1</v>
      </c>
      <c r="M1605" s="32">
        <f>INDEX(数值规划!$AL$33:$AL$42,(特技天赋!C1605-1)*2+特技天赋!D1605)</f>
        <v>2</v>
      </c>
      <c r="N1605" s="31">
        <v>19</v>
      </c>
      <c r="Q1605" s="32">
        <f>IF(特技天赋!F1605&gt;0,INDEX(数值规划!$F$32:$F$63,(特技天赋!E1605-1)*4+特技天赋!F1605),E1605)</f>
        <v>19</v>
      </c>
    </row>
    <row r="1606" spans="1:17" ht="16.5" x14ac:dyDescent="0.2">
      <c r="A1606" s="31">
        <v>1603</v>
      </c>
      <c r="B1606" s="31">
        <v>11</v>
      </c>
      <c r="C1606" s="31">
        <v>1</v>
      </c>
      <c r="D1606" s="31">
        <v>1</v>
      </c>
      <c r="E1606" s="31">
        <v>1</v>
      </c>
      <c r="F1606" s="31">
        <v>2</v>
      </c>
      <c r="G1606" s="31" t="str">
        <f t="shared" si="50"/>
        <v>天秤座普攻_1线1号天赋2级</v>
      </c>
      <c r="H1606" s="32">
        <f>INDEX(数值规划!$AH$33:$AK$42,(特技天赋!C1606-1)*2+特技天赋!D1606,特技天赋!E1606)</f>
        <v>15</v>
      </c>
      <c r="I1606" s="32">
        <f>INDEX(数值规划!$N$32:$Y$231,(((C1606-1)*2+(D1606-1))*4+(E1606-1))*5+F1606+1,(INDEX($T$3:$AI$3,B1606)-1)*3+1)</f>
        <v>36</v>
      </c>
      <c r="J1606" s="32">
        <f>INDEX(数值规划!$N$32:$Y$231,(((C1606-1)*2+(D1606-1))*4+(E1606-1))*5+F1606+1,(INDEX($T$3:$AI$3,B1606)-1)*3+2)</f>
        <v>16</v>
      </c>
      <c r="K1606" s="32">
        <f>INDEX(数值规划!$N$32:$Y$231,(((C1606-1)*2+(D1606-1))*4+(E1606-1))*5+F1606+1,(INDEX($T$3:$AI$3,B1606)-1)*3+3)</f>
        <v>0</v>
      </c>
      <c r="L1606" s="32">
        <f t="shared" si="51"/>
        <v>1</v>
      </c>
      <c r="M1606" s="32">
        <f>INDEX(数值规划!$AL$33:$AL$42,(特技天赋!C1606-1)*2+特技天赋!D1606)</f>
        <v>2</v>
      </c>
      <c r="N1606" s="31">
        <v>29</v>
      </c>
      <c r="Q1606" s="32">
        <f>IF(特技天赋!F1606&gt;0,INDEX(数值规划!$F$32:$F$63,(特技天赋!E1606-1)*4+特技天赋!F1606),E1606)</f>
        <v>29</v>
      </c>
    </row>
    <row r="1607" spans="1:17" ht="16.5" x14ac:dyDescent="0.2">
      <c r="A1607" s="31">
        <v>1604</v>
      </c>
      <c r="B1607" s="31">
        <v>11</v>
      </c>
      <c r="C1607" s="31">
        <v>1</v>
      </c>
      <c r="D1607" s="31">
        <v>1</v>
      </c>
      <c r="E1607" s="31">
        <v>1</v>
      </c>
      <c r="F1607" s="31">
        <v>3</v>
      </c>
      <c r="G1607" s="31" t="str">
        <f t="shared" si="50"/>
        <v>天秤座普攻_1线1号天赋3级</v>
      </c>
      <c r="H1607" s="32">
        <f>INDEX(数值规划!$AH$33:$AK$42,(特技天赋!C1607-1)*2+特技天赋!D1607,特技天赋!E1607)</f>
        <v>15</v>
      </c>
      <c r="I1607" s="32">
        <f>INDEX(数值规划!$N$32:$Y$231,(((C1607-1)*2+(D1607-1))*4+(E1607-1))*5+F1607+1,(INDEX($T$3:$AI$3,B1607)-1)*3+1)</f>
        <v>45</v>
      </c>
      <c r="J1607" s="32">
        <f>INDEX(数值规划!$N$32:$Y$231,(((C1607-1)*2+(D1607-1))*4+(E1607-1))*5+F1607+1,(INDEX($T$3:$AI$3,B1607)-1)*3+2)</f>
        <v>20</v>
      </c>
      <c r="K1607" s="32">
        <f>INDEX(数值规划!$N$32:$Y$231,(((C1607-1)*2+(D1607-1))*4+(E1607-1))*5+F1607+1,(INDEX($T$3:$AI$3,B1607)-1)*3+3)</f>
        <v>0</v>
      </c>
      <c r="L1607" s="32">
        <f t="shared" si="51"/>
        <v>1</v>
      </c>
      <c r="M1607" s="32">
        <f>INDEX(数值规划!$AL$33:$AL$42,(特技天赋!C1607-1)*2+特技天赋!D1607)</f>
        <v>2</v>
      </c>
      <c r="N1607" s="31">
        <v>38</v>
      </c>
      <c r="Q1607" s="32">
        <f>IF(特技天赋!F1607&gt;0,INDEX(数值规划!$F$32:$F$63,(特技天赋!E1607-1)*4+特技天赋!F1607),E1607)</f>
        <v>38</v>
      </c>
    </row>
    <row r="1608" spans="1:17" ht="16.5" x14ac:dyDescent="0.2">
      <c r="A1608" s="31">
        <v>1605</v>
      </c>
      <c r="B1608" s="31">
        <v>11</v>
      </c>
      <c r="C1608" s="31">
        <v>1</v>
      </c>
      <c r="D1608" s="31">
        <v>1</v>
      </c>
      <c r="E1608" s="31">
        <v>1</v>
      </c>
      <c r="F1608" s="31">
        <v>4</v>
      </c>
      <c r="G1608" s="31" t="str">
        <f t="shared" si="50"/>
        <v>天秤座普攻_1线1号天赋4级</v>
      </c>
      <c r="H1608" s="32">
        <f>INDEX(数值规划!$AH$33:$AK$42,(特技天赋!C1608-1)*2+特技天赋!D1608,特技天赋!E1608)</f>
        <v>15</v>
      </c>
      <c r="I1608" s="32">
        <f>INDEX(数值规划!$N$32:$Y$231,(((C1608-1)*2+(D1608-1))*4+(E1608-1))*5+F1608+1,(INDEX($T$3:$AI$3,B1608)-1)*3+1)</f>
        <v>54</v>
      </c>
      <c r="J1608" s="32">
        <f>INDEX(数值规划!$N$32:$Y$231,(((C1608-1)*2+(D1608-1))*4+(E1608-1))*5+F1608+1,(INDEX($T$3:$AI$3,B1608)-1)*3+2)</f>
        <v>24</v>
      </c>
      <c r="K1608" s="32">
        <f>INDEX(数值规划!$N$32:$Y$231,(((C1608-1)*2+(D1608-1))*4+(E1608-1))*5+F1608+1,(INDEX($T$3:$AI$3,B1608)-1)*3+3)</f>
        <v>0</v>
      </c>
      <c r="L1608" s="32">
        <f t="shared" si="51"/>
        <v>1</v>
      </c>
      <c r="M1608" s="32">
        <f>INDEX(数值规划!$AL$33:$AL$42,(特技天赋!C1608-1)*2+特技天赋!D1608)</f>
        <v>2</v>
      </c>
      <c r="N1608" s="31">
        <v>58</v>
      </c>
      <c r="Q1608" s="32">
        <f>IF(特技天赋!F1608&gt;0,INDEX(数值规划!$F$32:$F$63,(特技天赋!E1608-1)*4+特技天赋!F1608),E1608)</f>
        <v>58</v>
      </c>
    </row>
    <row r="1609" spans="1:17" ht="16.5" x14ac:dyDescent="0.2">
      <c r="A1609" s="31">
        <v>1606</v>
      </c>
      <c r="B1609" s="31">
        <v>11</v>
      </c>
      <c r="C1609" s="31">
        <v>1</v>
      </c>
      <c r="D1609" s="31">
        <v>1</v>
      </c>
      <c r="E1609" s="31">
        <v>2</v>
      </c>
      <c r="F1609" s="31">
        <v>0</v>
      </c>
      <c r="G1609" s="31" t="str">
        <f t="shared" si="50"/>
        <v>天秤座普攻_1线2号天赋解锁</v>
      </c>
      <c r="H1609" s="32">
        <f>INDEX(数值规划!$AH$33:$AK$42,(特技天赋!C1609-1)*2+特技天赋!D1609,特技天赋!E1609)</f>
        <v>35</v>
      </c>
      <c r="I1609" s="32">
        <f>INDEX(数值规划!$N$32:$Y$231,(((C1609-1)*2+(D1609-1))*4+(E1609-1))*5+F1609+1,(INDEX($T$3:$AI$3,B1609)-1)*3+1)</f>
        <v>27</v>
      </c>
      <c r="J1609" s="32">
        <f>INDEX(数值规划!$N$32:$Y$231,(((C1609-1)*2+(D1609-1))*4+(E1609-1))*5+F1609+1,(INDEX($T$3:$AI$3,B1609)-1)*3+2)</f>
        <v>12</v>
      </c>
      <c r="K1609" s="32">
        <f>INDEX(数值规划!$N$32:$Y$231,(((C1609-1)*2+(D1609-1))*4+(E1609-1))*5+F1609+1,(INDEX($T$3:$AI$3,B1609)-1)*3+3)</f>
        <v>0</v>
      </c>
      <c r="L1609" s="32">
        <f t="shared" si="51"/>
        <v>3</v>
      </c>
      <c r="M1609" s="32">
        <f>INDEX(数值规划!$AL$33:$AL$42,(特技天赋!C1609-1)*2+特技天赋!D1609)</f>
        <v>2</v>
      </c>
      <c r="N1609" s="31">
        <v>2</v>
      </c>
      <c r="Q1609" s="32">
        <f>IF(特技天赋!F1609&gt;0,INDEX(数值规划!$F$32:$F$63,(特技天赋!E1609-1)*4+特技天赋!F1609),E1609)</f>
        <v>2</v>
      </c>
    </row>
    <row r="1610" spans="1:17" ht="16.5" x14ac:dyDescent="0.2">
      <c r="A1610" s="31">
        <v>1607</v>
      </c>
      <c r="B1610" s="31">
        <v>11</v>
      </c>
      <c r="C1610" s="31">
        <v>1</v>
      </c>
      <c r="D1610" s="31">
        <v>1</v>
      </c>
      <c r="E1610" s="31">
        <v>2</v>
      </c>
      <c r="F1610" s="31">
        <v>1</v>
      </c>
      <c r="G1610" s="31" t="str">
        <f t="shared" si="50"/>
        <v>天秤座普攻_1线2号天赋1级</v>
      </c>
      <c r="H1610" s="32">
        <f>INDEX(数值规划!$AH$33:$AK$42,(特技天赋!C1610-1)*2+特技天赋!D1610,特技天赋!E1610)</f>
        <v>35</v>
      </c>
      <c r="I1610" s="32">
        <f>INDEX(数值规划!$N$32:$Y$231,(((C1610-1)*2+(D1610-1))*4+(E1610-1))*5+F1610+1,(INDEX($T$3:$AI$3,B1610)-1)*3+1)</f>
        <v>36</v>
      </c>
      <c r="J1610" s="32">
        <f>INDEX(数值规划!$N$32:$Y$231,(((C1610-1)*2+(D1610-1))*4+(E1610-1))*5+F1610+1,(INDEX($T$3:$AI$3,B1610)-1)*3+2)</f>
        <v>16</v>
      </c>
      <c r="K1610" s="32">
        <f>INDEX(数值规划!$N$32:$Y$231,(((C1610-1)*2+(D1610-1))*4+(E1610-1))*5+F1610+1,(INDEX($T$3:$AI$3,B1610)-1)*3+3)</f>
        <v>0</v>
      </c>
      <c r="L1610" s="32">
        <f t="shared" si="51"/>
        <v>3</v>
      </c>
      <c r="M1610" s="32">
        <f>INDEX(数值规划!$AL$33:$AL$42,(特技天赋!C1610-1)*2+特技天赋!D1610)</f>
        <v>2</v>
      </c>
      <c r="N1610" s="31">
        <v>24</v>
      </c>
      <c r="Q1610" s="32">
        <f>IF(特技天赋!F1610&gt;0,INDEX(数值规划!$F$32:$F$63,(特技天赋!E1610-1)*4+特技天赋!F1610),E1610)</f>
        <v>24</v>
      </c>
    </row>
    <row r="1611" spans="1:17" ht="16.5" x14ac:dyDescent="0.2">
      <c r="A1611" s="31">
        <v>1608</v>
      </c>
      <c r="B1611" s="31">
        <v>11</v>
      </c>
      <c r="C1611" s="31">
        <v>1</v>
      </c>
      <c r="D1611" s="31">
        <v>1</v>
      </c>
      <c r="E1611" s="31">
        <v>2</v>
      </c>
      <c r="F1611" s="31">
        <v>2</v>
      </c>
      <c r="G1611" s="31" t="str">
        <f t="shared" si="50"/>
        <v>天秤座普攻_1线2号天赋2级</v>
      </c>
      <c r="H1611" s="32">
        <f>INDEX(数值规划!$AH$33:$AK$42,(特技天赋!C1611-1)*2+特技天赋!D1611,特技天赋!E1611)</f>
        <v>35</v>
      </c>
      <c r="I1611" s="32">
        <f>INDEX(数值规划!$N$32:$Y$231,(((C1611-1)*2+(D1611-1))*4+(E1611-1))*5+F1611+1,(INDEX($T$3:$AI$3,B1611)-1)*3+1)</f>
        <v>45</v>
      </c>
      <c r="J1611" s="32">
        <f>INDEX(数值规划!$N$32:$Y$231,(((C1611-1)*2+(D1611-1))*4+(E1611-1))*5+F1611+1,(INDEX($T$3:$AI$3,B1611)-1)*3+2)</f>
        <v>20</v>
      </c>
      <c r="K1611" s="32">
        <f>INDEX(数值规划!$N$32:$Y$231,(((C1611-1)*2+(D1611-1))*4+(E1611-1))*5+F1611+1,(INDEX($T$3:$AI$3,B1611)-1)*3+3)</f>
        <v>0</v>
      </c>
      <c r="L1611" s="32">
        <f t="shared" si="51"/>
        <v>3</v>
      </c>
      <c r="M1611" s="32">
        <f>INDEX(数值规划!$AL$33:$AL$42,(特技天赋!C1611-1)*2+特技天赋!D1611)</f>
        <v>2</v>
      </c>
      <c r="N1611" s="31">
        <v>36</v>
      </c>
      <c r="Q1611" s="32">
        <f>IF(特技天赋!F1611&gt;0,INDEX(数值规划!$F$32:$F$63,(特技天赋!E1611-1)*4+特技天赋!F1611),E1611)</f>
        <v>36</v>
      </c>
    </row>
    <row r="1612" spans="1:17" ht="16.5" x14ac:dyDescent="0.2">
      <c r="A1612" s="31">
        <v>1609</v>
      </c>
      <c r="B1612" s="31">
        <v>11</v>
      </c>
      <c r="C1612" s="31">
        <v>1</v>
      </c>
      <c r="D1612" s="31">
        <v>1</v>
      </c>
      <c r="E1612" s="31">
        <v>2</v>
      </c>
      <c r="F1612" s="31">
        <v>3</v>
      </c>
      <c r="G1612" s="31" t="str">
        <f t="shared" si="50"/>
        <v>天秤座普攻_1线2号天赋3级</v>
      </c>
      <c r="H1612" s="32">
        <f>INDEX(数值规划!$AH$33:$AK$42,(特技天赋!C1612-1)*2+特技天赋!D1612,特技天赋!E1612)</f>
        <v>35</v>
      </c>
      <c r="I1612" s="32">
        <f>INDEX(数值规划!$N$32:$Y$231,(((C1612-1)*2+(D1612-1))*4+(E1612-1))*5+F1612+1,(INDEX($T$3:$AI$3,B1612)-1)*3+1)</f>
        <v>54</v>
      </c>
      <c r="J1612" s="32">
        <f>INDEX(数值规划!$N$32:$Y$231,(((C1612-1)*2+(D1612-1))*4+(E1612-1))*5+F1612+1,(INDEX($T$3:$AI$3,B1612)-1)*3+2)</f>
        <v>24</v>
      </c>
      <c r="K1612" s="32">
        <f>INDEX(数值规划!$N$32:$Y$231,(((C1612-1)*2+(D1612-1))*4+(E1612-1))*5+F1612+1,(INDEX($T$3:$AI$3,B1612)-1)*3+3)</f>
        <v>0</v>
      </c>
      <c r="L1612" s="32">
        <f t="shared" si="51"/>
        <v>3</v>
      </c>
      <c r="M1612" s="32">
        <f>INDEX(数值规划!$AL$33:$AL$42,(特技天赋!C1612-1)*2+特技天赋!D1612)</f>
        <v>2</v>
      </c>
      <c r="N1612" s="31">
        <v>48</v>
      </c>
      <c r="Q1612" s="32">
        <f>IF(特技天赋!F1612&gt;0,INDEX(数值规划!$F$32:$F$63,(特技天赋!E1612-1)*4+特技天赋!F1612),E1612)</f>
        <v>48</v>
      </c>
    </row>
    <row r="1613" spans="1:17" ht="16.5" x14ac:dyDescent="0.2">
      <c r="A1613" s="31">
        <v>1610</v>
      </c>
      <c r="B1613" s="31">
        <v>11</v>
      </c>
      <c r="C1613" s="31">
        <v>1</v>
      </c>
      <c r="D1613" s="31">
        <v>1</v>
      </c>
      <c r="E1613" s="31">
        <v>2</v>
      </c>
      <c r="F1613" s="31">
        <v>4</v>
      </c>
      <c r="G1613" s="31" t="str">
        <f t="shared" si="50"/>
        <v>天秤座普攻_1线2号天赋4级</v>
      </c>
      <c r="H1613" s="32">
        <f>INDEX(数值规划!$AH$33:$AK$42,(特技天赋!C1613-1)*2+特技天赋!D1613,特技天赋!E1613)</f>
        <v>35</v>
      </c>
      <c r="I1613" s="32">
        <f>INDEX(数值规划!$N$32:$Y$231,(((C1613-1)*2+(D1613-1))*4+(E1613-1))*5+F1613+1,(INDEX($T$3:$AI$3,B1613)-1)*3+1)</f>
        <v>63</v>
      </c>
      <c r="J1613" s="32">
        <f>INDEX(数值规划!$N$32:$Y$231,(((C1613-1)*2+(D1613-1))*4+(E1613-1))*5+F1613+1,(INDEX($T$3:$AI$3,B1613)-1)*3+2)</f>
        <v>28</v>
      </c>
      <c r="K1613" s="32">
        <f>INDEX(数值规划!$N$32:$Y$231,(((C1613-1)*2+(D1613-1))*4+(E1613-1))*5+F1613+1,(INDEX($T$3:$AI$3,B1613)-1)*3+3)</f>
        <v>0</v>
      </c>
      <c r="L1613" s="32">
        <f t="shared" si="51"/>
        <v>3</v>
      </c>
      <c r="M1613" s="32">
        <f>INDEX(数值规划!$AL$33:$AL$42,(特技天赋!C1613-1)*2+特技天赋!D1613)</f>
        <v>2</v>
      </c>
      <c r="N1613" s="31">
        <v>72</v>
      </c>
      <c r="Q1613" s="32">
        <f>IF(特技天赋!F1613&gt;0,INDEX(数值规划!$F$32:$F$63,(特技天赋!E1613-1)*4+特技天赋!F1613),E1613)</f>
        <v>72</v>
      </c>
    </row>
    <row r="1614" spans="1:17" ht="16.5" x14ac:dyDescent="0.2">
      <c r="A1614" s="31">
        <v>1611</v>
      </c>
      <c r="B1614" s="31">
        <v>11</v>
      </c>
      <c r="C1614" s="31">
        <v>1</v>
      </c>
      <c r="D1614" s="31">
        <v>1</v>
      </c>
      <c r="E1614" s="31">
        <v>3</v>
      </c>
      <c r="F1614" s="31">
        <v>0</v>
      </c>
      <c r="G1614" s="31" t="str">
        <f t="shared" si="50"/>
        <v>天秤座普攻_1线3号天赋解锁</v>
      </c>
      <c r="H1614" s="32">
        <f>INDEX(数值规划!$AH$33:$AK$42,(特技天赋!C1614-1)*2+特技天赋!D1614,特技天赋!E1614)</f>
        <v>55</v>
      </c>
      <c r="I1614" s="32">
        <f>INDEX(数值规划!$N$32:$Y$231,(((C1614-1)*2+(D1614-1))*4+(E1614-1))*5+F1614+1,(INDEX($T$3:$AI$3,B1614)-1)*3+1)</f>
        <v>41</v>
      </c>
      <c r="J1614" s="32">
        <f>INDEX(数值规划!$N$32:$Y$231,(((C1614-1)*2+(D1614-1))*4+(E1614-1))*5+F1614+1,(INDEX($T$3:$AI$3,B1614)-1)*3+2)</f>
        <v>18</v>
      </c>
      <c r="K1614" s="32">
        <f>INDEX(数值规划!$N$32:$Y$231,(((C1614-1)*2+(D1614-1))*4+(E1614-1))*5+F1614+1,(INDEX($T$3:$AI$3,B1614)-1)*3+3)</f>
        <v>0</v>
      </c>
      <c r="L1614" s="32">
        <f t="shared" si="51"/>
        <v>5</v>
      </c>
      <c r="M1614" s="32">
        <f>INDEX(数值规划!$AL$33:$AL$42,(特技天赋!C1614-1)*2+特技天赋!D1614)</f>
        <v>2</v>
      </c>
      <c r="N1614" s="31">
        <v>3</v>
      </c>
      <c r="Q1614" s="32">
        <f>IF(特技天赋!F1614&gt;0,INDEX(数值规划!$F$32:$F$63,(特技天赋!E1614-1)*4+特技天赋!F1614),E1614)</f>
        <v>3</v>
      </c>
    </row>
    <row r="1615" spans="1:17" ht="16.5" x14ac:dyDescent="0.2">
      <c r="A1615" s="31">
        <v>1612</v>
      </c>
      <c r="B1615" s="31">
        <v>11</v>
      </c>
      <c r="C1615" s="31">
        <v>1</v>
      </c>
      <c r="D1615" s="31">
        <v>1</v>
      </c>
      <c r="E1615" s="31">
        <v>3</v>
      </c>
      <c r="F1615" s="31">
        <v>1</v>
      </c>
      <c r="G1615" s="31" t="str">
        <f t="shared" si="50"/>
        <v>天秤座普攻_1线3号天赋1级</v>
      </c>
      <c r="H1615" s="32">
        <f>INDEX(数值规划!$AH$33:$AK$42,(特技天赋!C1615-1)*2+特技天赋!D1615,特技天赋!E1615)</f>
        <v>55</v>
      </c>
      <c r="I1615" s="32">
        <f>INDEX(数值规划!$N$32:$Y$231,(((C1615-1)*2+(D1615-1))*4+(E1615-1))*5+F1615+1,(INDEX($T$3:$AI$3,B1615)-1)*3+1)</f>
        <v>50</v>
      </c>
      <c r="J1615" s="32">
        <f>INDEX(数值规划!$N$32:$Y$231,(((C1615-1)*2+(D1615-1))*4+(E1615-1))*5+F1615+1,(INDEX($T$3:$AI$3,B1615)-1)*3+2)</f>
        <v>22</v>
      </c>
      <c r="K1615" s="32">
        <f>INDEX(数值规划!$N$32:$Y$231,(((C1615-1)*2+(D1615-1))*4+(E1615-1))*5+F1615+1,(INDEX($T$3:$AI$3,B1615)-1)*3+3)</f>
        <v>0</v>
      </c>
      <c r="L1615" s="32">
        <f t="shared" si="51"/>
        <v>5</v>
      </c>
      <c r="M1615" s="32">
        <f>INDEX(数值规划!$AL$33:$AL$42,(特技天赋!C1615-1)*2+特技天赋!D1615)</f>
        <v>2</v>
      </c>
      <c r="N1615" s="31">
        <v>29</v>
      </c>
      <c r="Q1615" s="32">
        <f>IF(特技天赋!F1615&gt;0,INDEX(数值规划!$F$32:$F$63,(特技天赋!E1615-1)*4+特技天赋!F1615),E1615)</f>
        <v>29</v>
      </c>
    </row>
    <row r="1616" spans="1:17" ht="16.5" x14ac:dyDescent="0.2">
      <c r="A1616" s="31">
        <v>1613</v>
      </c>
      <c r="B1616" s="31">
        <v>11</v>
      </c>
      <c r="C1616" s="31">
        <v>1</v>
      </c>
      <c r="D1616" s="31">
        <v>1</v>
      </c>
      <c r="E1616" s="31">
        <v>3</v>
      </c>
      <c r="F1616" s="31">
        <v>2</v>
      </c>
      <c r="G1616" s="31" t="str">
        <f t="shared" si="50"/>
        <v>天秤座普攻_1线3号天赋2级</v>
      </c>
      <c r="H1616" s="32">
        <f>INDEX(数值规划!$AH$33:$AK$42,(特技天赋!C1616-1)*2+特技天赋!D1616,特技天赋!E1616)</f>
        <v>55</v>
      </c>
      <c r="I1616" s="32">
        <f>INDEX(数值规划!$N$32:$Y$231,(((C1616-1)*2+(D1616-1))*4+(E1616-1))*5+F1616+1,(INDEX($T$3:$AI$3,B1616)-1)*3+1)</f>
        <v>59</v>
      </c>
      <c r="J1616" s="32">
        <f>INDEX(数值规划!$N$32:$Y$231,(((C1616-1)*2+(D1616-1))*4+(E1616-1))*5+F1616+1,(INDEX($T$3:$AI$3,B1616)-1)*3+2)</f>
        <v>26</v>
      </c>
      <c r="K1616" s="32">
        <f>INDEX(数值规划!$N$32:$Y$231,(((C1616-1)*2+(D1616-1))*4+(E1616-1))*5+F1616+1,(INDEX($T$3:$AI$3,B1616)-1)*3+3)</f>
        <v>0</v>
      </c>
      <c r="L1616" s="32">
        <f t="shared" si="51"/>
        <v>5</v>
      </c>
      <c r="M1616" s="32">
        <f>INDEX(数值规划!$AL$33:$AL$42,(特技天赋!C1616-1)*2+特技天赋!D1616)</f>
        <v>2</v>
      </c>
      <c r="N1616" s="31">
        <v>43</v>
      </c>
      <c r="Q1616" s="32">
        <f>IF(特技天赋!F1616&gt;0,INDEX(数值规划!$F$32:$F$63,(特技天赋!E1616-1)*4+特技天赋!F1616),E1616)</f>
        <v>43</v>
      </c>
    </row>
    <row r="1617" spans="1:17" ht="16.5" x14ac:dyDescent="0.2">
      <c r="A1617" s="31">
        <v>1614</v>
      </c>
      <c r="B1617" s="31">
        <v>11</v>
      </c>
      <c r="C1617" s="31">
        <v>1</v>
      </c>
      <c r="D1617" s="31">
        <v>1</v>
      </c>
      <c r="E1617" s="31">
        <v>3</v>
      </c>
      <c r="F1617" s="31">
        <v>3</v>
      </c>
      <c r="G1617" s="31" t="str">
        <f t="shared" si="50"/>
        <v>天秤座普攻_1线3号天赋3级</v>
      </c>
      <c r="H1617" s="32">
        <f>INDEX(数值规划!$AH$33:$AK$42,(特技天赋!C1617-1)*2+特技天赋!D1617,特技天赋!E1617)</f>
        <v>55</v>
      </c>
      <c r="I1617" s="32">
        <f>INDEX(数值规划!$N$32:$Y$231,(((C1617-1)*2+(D1617-1))*4+(E1617-1))*5+F1617+1,(INDEX($T$3:$AI$3,B1617)-1)*3+1)</f>
        <v>68</v>
      </c>
      <c r="J1617" s="32">
        <f>INDEX(数值规划!$N$32:$Y$231,(((C1617-1)*2+(D1617-1))*4+(E1617-1))*5+F1617+1,(INDEX($T$3:$AI$3,B1617)-1)*3+2)</f>
        <v>30</v>
      </c>
      <c r="K1617" s="32">
        <f>INDEX(数值规划!$N$32:$Y$231,(((C1617-1)*2+(D1617-1))*4+(E1617-1))*5+F1617+1,(INDEX($T$3:$AI$3,B1617)-1)*3+3)</f>
        <v>0</v>
      </c>
      <c r="L1617" s="32">
        <f t="shared" si="51"/>
        <v>5</v>
      </c>
      <c r="M1617" s="32">
        <f>INDEX(数值规划!$AL$33:$AL$42,(特技天赋!C1617-1)*2+特技天赋!D1617)</f>
        <v>2</v>
      </c>
      <c r="N1617" s="31">
        <v>58</v>
      </c>
      <c r="Q1617" s="32">
        <f>IF(特技天赋!F1617&gt;0,INDEX(数值规划!$F$32:$F$63,(特技天赋!E1617-1)*4+特技天赋!F1617),E1617)</f>
        <v>58</v>
      </c>
    </row>
    <row r="1618" spans="1:17" ht="16.5" x14ac:dyDescent="0.2">
      <c r="A1618" s="31">
        <v>1615</v>
      </c>
      <c r="B1618" s="31">
        <v>11</v>
      </c>
      <c r="C1618" s="31">
        <v>1</v>
      </c>
      <c r="D1618" s="31">
        <v>1</v>
      </c>
      <c r="E1618" s="31">
        <v>3</v>
      </c>
      <c r="F1618" s="31">
        <v>4</v>
      </c>
      <c r="G1618" s="31" t="str">
        <f t="shared" si="50"/>
        <v>天秤座普攻_1线3号天赋4级</v>
      </c>
      <c r="H1618" s="32">
        <f>INDEX(数值规划!$AH$33:$AK$42,(特技天赋!C1618-1)*2+特技天赋!D1618,特技天赋!E1618)</f>
        <v>55</v>
      </c>
      <c r="I1618" s="32">
        <f>INDEX(数值规划!$N$32:$Y$231,(((C1618-1)*2+(D1618-1))*4+(E1618-1))*5+F1618+1,(INDEX($T$3:$AI$3,B1618)-1)*3+1)</f>
        <v>77</v>
      </c>
      <c r="J1618" s="32">
        <f>INDEX(数值规划!$N$32:$Y$231,(((C1618-1)*2+(D1618-1))*4+(E1618-1))*5+F1618+1,(INDEX($T$3:$AI$3,B1618)-1)*3+2)</f>
        <v>34</v>
      </c>
      <c r="K1618" s="32">
        <f>INDEX(数值规划!$N$32:$Y$231,(((C1618-1)*2+(D1618-1))*4+(E1618-1))*5+F1618+1,(INDEX($T$3:$AI$3,B1618)-1)*3+3)</f>
        <v>0</v>
      </c>
      <c r="L1618" s="32">
        <f t="shared" si="51"/>
        <v>5</v>
      </c>
      <c r="M1618" s="32">
        <f>INDEX(数值规划!$AL$33:$AL$42,(特技天赋!C1618-1)*2+特技天赋!D1618)</f>
        <v>2</v>
      </c>
      <c r="N1618" s="31">
        <v>87</v>
      </c>
      <c r="Q1618" s="32">
        <f>IF(特技天赋!F1618&gt;0,INDEX(数值规划!$F$32:$F$63,(特技天赋!E1618-1)*4+特技天赋!F1618),E1618)</f>
        <v>87</v>
      </c>
    </row>
    <row r="1619" spans="1:17" ht="16.5" x14ac:dyDescent="0.2">
      <c r="A1619" s="31">
        <v>1616</v>
      </c>
      <c r="B1619" s="31">
        <v>11</v>
      </c>
      <c r="C1619" s="31">
        <v>1</v>
      </c>
      <c r="D1619" s="31">
        <v>1</v>
      </c>
      <c r="E1619" s="31">
        <v>4</v>
      </c>
      <c r="F1619" s="31">
        <v>0</v>
      </c>
      <c r="G1619" s="31" t="str">
        <f t="shared" si="50"/>
        <v>天秤座普攻_1线4号天赋解锁</v>
      </c>
      <c r="H1619" s="32">
        <f>INDEX(数值规划!$AH$33:$AK$42,(特技天赋!C1619-1)*2+特技天赋!D1619,特技天赋!E1619)</f>
        <v>75</v>
      </c>
      <c r="I1619" s="32">
        <f>INDEX(数值规划!$N$32:$Y$231,(((C1619-1)*2+(D1619-1))*4+(E1619-1))*5+F1619+1,(INDEX($T$3:$AI$3,B1619)-1)*3+1)</f>
        <v>54</v>
      </c>
      <c r="J1619" s="32">
        <f>INDEX(数值规划!$N$32:$Y$231,(((C1619-1)*2+(D1619-1))*4+(E1619-1))*5+F1619+1,(INDEX($T$3:$AI$3,B1619)-1)*3+2)</f>
        <v>24</v>
      </c>
      <c r="K1619" s="32">
        <f>INDEX(数值规划!$N$32:$Y$231,(((C1619-1)*2+(D1619-1))*4+(E1619-1))*5+F1619+1,(INDEX($T$3:$AI$3,B1619)-1)*3+3)</f>
        <v>0</v>
      </c>
      <c r="L1619" s="32">
        <f t="shared" si="51"/>
        <v>7</v>
      </c>
      <c r="M1619" s="32">
        <f>INDEX(数值规划!$AL$33:$AL$42,(特技天赋!C1619-1)*2+特技天赋!D1619)</f>
        <v>2</v>
      </c>
      <c r="N1619" s="31">
        <v>4</v>
      </c>
      <c r="Q1619" s="32">
        <f>IF(特技天赋!F1619&gt;0,INDEX(数值规划!$F$32:$F$63,(特技天赋!E1619-1)*4+特技天赋!F1619),E1619)</f>
        <v>4</v>
      </c>
    </row>
    <row r="1620" spans="1:17" ht="16.5" x14ac:dyDescent="0.2">
      <c r="A1620" s="31">
        <v>1617</v>
      </c>
      <c r="B1620" s="31">
        <v>11</v>
      </c>
      <c r="C1620" s="31">
        <v>1</v>
      </c>
      <c r="D1620" s="31">
        <v>1</v>
      </c>
      <c r="E1620" s="31">
        <v>4</v>
      </c>
      <c r="F1620" s="31">
        <v>1</v>
      </c>
      <c r="G1620" s="31" t="str">
        <f t="shared" si="50"/>
        <v>天秤座普攻_1线4号天赋1级</v>
      </c>
      <c r="H1620" s="32">
        <f>INDEX(数值规划!$AH$33:$AK$42,(特技天赋!C1620-1)*2+特技天赋!D1620,特技天赋!E1620)</f>
        <v>75</v>
      </c>
      <c r="I1620" s="32">
        <f>INDEX(数值规划!$N$32:$Y$231,(((C1620-1)*2+(D1620-1))*4+(E1620-1))*5+F1620+1,(INDEX($T$3:$AI$3,B1620)-1)*3+1)</f>
        <v>63</v>
      </c>
      <c r="J1620" s="32">
        <f>INDEX(数值规划!$N$32:$Y$231,(((C1620-1)*2+(D1620-1))*4+(E1620-1))*5+F1620+1,(INDEX($T$3:$AI$3,B1620)-1)*3+2)</f>
        <v>28</v>
      </c>
      <c r="K1620" s="32">
        <f>INDEX(数值规划!$N$32:$Y$231,(((C1620-1)*2+(D1620-1))*4+(E1620-1))*5+F1620+1,(INDEX($T$3:$AI$3,B1620)-1)*3+3)</f>
        <v>0</v>
      </c>
      <c r="L1620" s="32">
        <f t="shared" si="51"/>
        <v>7</v>
      </c>
      <c r="M1620" s="32">
        <f>INDEX(数值规划!$AL$33:$AL$42,(特技天赋!C1620-1)*2+特技天赋!D1620)</f>
        <v>2</v>
      </c>
      <c r="N1620" s="31">
        <v>29</v>
      </c>
      <c r="Q1620" s="32">
        <f>IF(特技天赋!F1620&gt;0,INDEX(数值规划!$F$32:$F$63,(特技天赋!E1620-1)*4+特技天赋!F1620),E1620)</f>
        <v>29</v>
      </c>
    </row>
    <row r="1621" spans="1:17" ht="16.5" x14ac:dyDescent="0.2">
      <c r="A1621" s="31">
        <v>1618</v>
      </c>
      <c r="B1621" s="31">
        <v>11</v>
      </c>
      <c r="C1621" s="31">
        <v>1</v>
      </c>
      <c r="D1621" s="31">
        <v>1</v>
      </c>
      <c r="E1621" s="31">
        <v>4</v>
      </c>
      <c r="F1621" s="31">
        <v>2</v>
      </c>
      <c r="G1621" s="31" t="str">
        <f t="shared" si="50"/>
        <v>天秤座普攻_1线4号天赋2级</v>
      </c>
      <c r="H1621" s="32">
        <f>INDEX(数值规划!$AH$33:$AK$42,(特技天赋!C1621-1)*2+特技天赋!D1621,特技天赋!E1621)</f>
        <v>75</v>
      </c>
      <c r="I1621" s="32">
        <f>INDEX(数值规划!$N$32:$Y$231,(((C1621-1)*2+(D1621-1))*4+(E1621-1))*5+F1621+1,(INDEX($T$3:$AI$3,B1621)-1)*3+1)</f>
        <v>72</v>
      </c>
      <c r="J1621" s="32">
        <f>INDEX(数值规划!$N$32:$Y$231,(((C1621-1)*2+(D1621-1))*4+(E1621-1))*5+F1621+1,(INDEX($T$3:$AI$3,B1621)-1)*3+2)</f>
        <v>32</v>
      </c>
      <c r="K1621" s="32">
        <f>INDEX(数值规划!$N$32:$Y$231,(((C1621-1)*2+(D1621-1))*4+(E1621-1))*5+F1621+1,(INDEX($T$3:$AI$3,B1621)-1)*3+3)</f>
        <v>0</v>
      </c>
      <c r="L1621" s="32">
        <f t="shared" si="51"/>
        <v>7</v>
      </c>
      <c r="M1621" s="32">
        <f>INDEX(数值规划!$AL$33:$AL$42,(特技天赋!C1621-1)*2+特技天赋!D1621)</f>
        <v>2</v>
      </c>
      <c r="N1621" s="31">
        <v>43</v>
      </c>
      <c r="Q1621" s="32">
        <f>IF(特技天赋!F1621&gt;0,INDEX(数值规划!$F$32:$F$63,(特技天赋!E1621-1)*4+特技天赋!F1621),E1621)</f>
        <v>43</v>
      </c>
    </row>
    <row r="1622" spans="1:17" ht="16.5" x14ac:dyDescent="0.2">
      <c r="A1622" s="31">
        <v>1619</v>
      </c>
      <c r="B1622" s="31">
        <v>11</v>
      </c>
      <c r="C1622" s="31">
        <v>1</v>
      </c>
      <c r="D1622" s="31">
        <v>1</v>
      </c>
      <c r="E1622" s="31">
        <v>4</v>
      </c>
      <c r="F1622" s="31">
        <v>3</v>
      </c>
      <c r="G1622" s="31" t="str">
        <f t="shared" si="50"/>
        <v>天秤座普攻_1线4号天赋3级</v>
      </c>
      <c r="H1622" s="32">
        <f>INDEX(数值规划!$AH$33:$AK$42,(特技天赋!C1622-1)*2+特技天赋!D1622,特技天赋!E1622)</f>
        <v>75</v>
      </c>
      <c r="I1622" s="32">
        <f>INDEX(数值规划!$N$32:$Y$231,(((C1622-1)*2+(D1622-1))*4+(E1622-1))*5+F1622+1,(INDEX($T$3:$AI$3,B1622)-1)*3+1)</f>
        <v>81</v>
      </c>
      <c r="J1622" s="32">
        <f>INDEX(数值规划!$N$32:$Y$231,(((C1622-1)*2+(D1622-1))*4+(E1622-1))*5+F1622+1,(INDEX($T$3:$AI$3,B1622)-1)*3+2)</f>
        <v>36</v>
      </c>
      <c r="K1622" s="32">
        <f>INDEX(数值规划!$N$32:$Y$231,(((C1622-1)*2+(D1622-1))*4+(E1622-1))*5+F1622+1,(INDEX($T$3:$AI$3,B1622)-1)*3+3)</f>
        <v>0</v>
      </c>
      <c r="L1622" s="32">
        <f t="shared" si="51"/>
        <v>7</v>
      </c>
      <c r="M1622" s="32">
        <f>INDEX(数值规划!$AL$33:$AL$42,(特技天赋!C1622-1)*2+特技天赋!D1622)</f>
        <v>2</v>
      </c>
      <c r="N1622" s="31">
        <v>58</v>
      </c>
      <c r="Q1622" s="32">
        <f>IF(特技天赋!F1622&gt;0,INDEX(数值规划!$F$32:$F$63,(特技天赋!E1622-1)*4+特技天赋!F1622),E1622)</f>
        <v>58</v>
      </c>
    </row>
    <row r="1623" spans="1:17" ht="16.5" x14ac:dyDescent="0.2">
      <c r="A1623" s="31">
        <v>1620</v>
      </c>
      <c r="B1623" s="31">
        <v>11</v>
      </c>
      <c r="C1623" s="31">
        <v>1</v>
      </c>
      <c r="D1623" s="31">
        <v>1</v>
      </c>
      <c r="E1623" s="31">
        <v>4</v>
      </c>
      <c r="F1623" s="31">
        <v>4</v>
      </c>
      <c r="G1623" s="31" t="str">
        <f t="shared" si="50"/>
        <v>天秤座普攻_1线4号天赋4级</v>
      </c>
      <c r="H1623" s="32">
        <f>INDEX(数值规划!$AH$33:$AK$42,(特技天赋!C1623-1)*2+特技天赋!D1623,特技天赋!E1623)</f>
        <v>75</v>
      </c>
      <c r="I1623" s="32">
        <f>INDEX(数值规划!$N$32:$Y$231,(((C1623-1)*2+(D1623-1))*4+(E1623-1))*5+F1623+1,(INDEX($T$3:$AI$3,B1623)-1)*3+1)</f>
        <v>90</v>
      </c>
      <c r="J1623" s="32">
        <f>INDEX(数值规划!$N$32:$Y$231,(((C1623-1)*2+(D1623-1))*4+(E1623-1))*5+F1623+1,(INDEX($T$3:$AI$3,B1623)-1)*3+2)</f>
        <v>40</v>
      </c>
      <c r="K1623" s="32">
        <f>INDEX(数值规划!$N$32:$Y$231,(((C1623-1)*2+(D1623-1))*4+(E1623-1))*5+F1623+1,(INDEX($T$3:$AI$3,B1623)-1)*3+3)</f>
        <v>0</v>
      </c>
      <c r="L1623" s="32">
        <f t="shared" si="51"/>
        <v>7</v>
      </c>
      <c r="M1623" s="32">
        <f>INDEX(数值规划!$AL$33:$AL$42,(特技天赋!C1623-1)*2+特技天赋!D1623)</f>
        <v>2</v>
      </c>
      <c r="N1623" s="31">
        <v>87</v>
      </c>
      <c r="Q1623" s="32">
        <f>IF(特技天赋!F1623&gt;0,INDEX(数值规划!$F$32:$F$63,(特技天赋!E1623-1)*4+特技天赋!F1623),E1623)</f>
        <v>87</v>
      </c>
    </row>
    <row r="1624" spans="1:17" ht="16.5" x14ac:dyDescent="0.2">
      <c r="A1624" s="31">
        <v>1621</v>
      </c>
      <c r="B1624" s="31">
        <v>11</v>
      </c>
      <c r="C1624" s="31">
        <v>1</v>
      </c>
      <c r="D1624" s="31">
        <v>2</v>
      </c>
      <c r="E1624" s="31">
        <v>1</v>
      </c>
      <c r="F1624" s="31">
        <v>0</v>
      </c>
      <c r="G1624" s="31" t="str">
        <f t="shared" si="50"/>
        <v>天秤座普攻_2线1号天赋解锁</v>
      </c>
      <c r="H1624" s="32">
        <f>INDEX(数值规划!$AH$33:$AK$42,(特技天赋!C1624-1)*2+特技天赋!D1624,特技天赋!E1624)</f>
        <v>25</v>
      </c>
      <c r="I1624" s="32">
        <f>INDEX(数值规划!$N$32:$Y$231,(((C1624-1)*2+(D1624-1))*4+(E1624-1))*5+F1624+1,(INDEX($T$3:$AI$3,B1624)-1)*3+1)</f>
        <v>18</v>
      </c>
      <c r="J1624" s="32">
        <f>INDEX(数值规划!$N$32:$Y$231,(((C1624-1)*2+(D1624-1))*4+(E1624-1))*5+F1624+1,(INDEX($T$3:$AI$3,B1624)-1)*3+2)</f>
        <v>0</v>
      </c>
      <c r="K1624" s="32">
        <f>INDEX(数值规划!$N$32:$Y$231,(((C1624-1)*2+(D1624-1))*4+(E1624-1))*5+F1624+1,(INDEX($T$3:$AI$3,B1624)-1)*3+3)</f>
        <v>8</v>
      </c>
      <c r="L1624" s="32">
        <f t="shared" si="51"/>
        <v>2</v>
      </c>
      <c r="M1624" s="32">
        <f>INDEX(数值规划!$AL$33:$AL$42,(特技天赋!C1624-1)*2+特技天赋!D1624)</f>
        <v>3</v>
      </c>
      <c r="N1624" s="31">
        <v>1</v>
      </c>
      <c r="Q1624" s="32">
        <f>IF(特技天赋!F1624&gt;0,INDEX(数值规划!$F$32:$F$63,(特技天赋!E1624-1)*4+特技天赋!F1624),E1624)</f>
        <v>1</v>
      </c>
    </row>
    <row r="1625" spans="1:17" ht="16.5" x14ac:dyDescent="0.2">
      <c r="A1625" s="31">
        <v>1622</v>
      </c>
      <c r="B1625" s="31">
        <v>11</v>
      </c>
      <c r="C1625" s="31">
        <v>1</v>
      </c>
      <c r="D1625" s="31">
        <v>2</v>
      </c>
      <c r="E1625" s="31">
        <v>1</v>
      </c>
      <c r="F1625" s="31">
        <v>1</v>
      </c>
      <c r="G1625" s="31" t="str">
        <f t="shared" si="50"/>
        <v>天秤座普攻_2线1号天赋1级</v>
      </c>
      <c r="H1625" s="32">
        <f>INDEX(数值规划!$AH$33:$AK$42,(特技天赋!C1625-1)*2+特技天赋!D1625,特技天赋!E1625)</f>
        <v>25</v>
      </c>
      <c r="I1625" s="32">
        <f>INDEX(数值规划!$N$32:$Y$231,(((C1625-1)*2+(D1625-1))*4+(E1625-1))*5+F1625+1,(INDEX($T$3:$AI$3,B1625)-1)*3+1)</f>
        <v>27</v>
      </c>
      <c r="J1625" s="32">
        <f>INDEX(数值规划!$N$32:$Y$231,(((C1625-1)*2+(D1625-1))*4+(E1625-1))*5+F1625+1,(INDEX($T$3:$AI$3,B1625)-1)*3+2)</f>
        <v>0</v>
      </c>
      <c r="K1625" s="32">
        <f>INDEX(数值规划!$N$32:$Y$231,(((C1625-1)*2+(D1625-1))*4+(E1625-1))*5+F1625+1,(INDEX($T$3:$AI$3,B1625)-1)*3+3)</f>
        <v>12</v>
      </c>
      <c r="L1625" s="32">
        <f t="shared" si="51"/>
        <v>2</v>
      </c>
      <c r="M1625" s="32">
        <f>INDEX(数值规划!$AL$33:$AL$42,(特技天赋!C1625-1)*2+特技天赋!D1625)</f>
        <v>3</v>
      </c>
      <c r="N1625" s="31">
        <v>19</v>
      </c>
      <c r="Q1625" s="32">
        <f>IF(特技天赋!F1625&gt;0,INDEX(数值规划!$F$32:$F$63,(特技天赋!E1625-1)*4+特技天赋!F1625),E1625)</f>
        <v>19</v>
      </c>
    </row>
    <row r="1626" spans="1:17" ht="16.5" x14ac:dyDescent="0.2">
      <c r="A1626" s="31">
        <v>1623</v>
      </c>
      <c r="B1626" s="31">
        <v>11</v>
      </c>
      <c r="C1626" s="31">
        <v>1</v>
      </c>
      <c r="D1626" s="31">
        <v>2</v>
      </c>
      <c r="E1626" s="31">
        <v>1</v>
      </c>
      <c r="F1626" s="31">
        <v>2</v>
      </c>
      <c r="G1626" s="31" t="str">
        <f t="shared" si="50"/>
        <v>天秤座普攻_2线1号天赋2级</v>
      </c>
      <c r="H1626" s="32">
        <f>INDEX(数值规划!$AH$33:$AK$42,(特技天赋!C1626-1)*2+特技天赋!D1626,特技天赋!E1626)</f>
        <v>25</v>
      </c>
      <c r="I1626" s="32">
        <f>INDEX(数值规划!$N$32:$Y$231,(((C1626-1)*2+(D1626-1))*4+(E1626-1))*5+F1626+1,(INDEX($T$3:$AI$3,B1626)-1)*3+1)</f>
        <v>36</v>
      </c>
      <c r="J1626" s="32">
        <f>INDEX(数值规划!$N$32:$Y$231,(((C1626-1)*2+(D1626-1))*4+(E1626-1))*5+F1626+1,(INDEX($T$3:$AI$3,B1626)-1)*3+2)</f>
        <v>0</v>
      </c>
      <c r="K1626" s="32">
        <f>INDEX(数值规划!$N$32:$Y$231,(((C1626-1)*2+(D1626-1))*4+(E1626-1))*5+F1626+1,(INDEX($T$3:$AI$3,B1626)-1)*3+3)</f>
        <v>16</v>
      </c>
      <c r="L1626" s="32">
        <f t="shared" si="51"/>
        <v>2</v>
      </c>
      <c r="M1626" s="32">
        <f>INDEX(数值规划!$AL$33:$AL$42,(特技天赋!C1626-1)*2+特技天赋!D1626)</f>
        <v>3</v>
      </c>
      <c r="N1626" s="31">
        <v>29</v>
      </c>
      <c r="Q1626" s="32">
        <f>IF(特技天赋!F1626&gt;0,INDEX(数值规划!$F$32:$F$63,(特技天赋!E1626-1)*4+特技天赋!F1626),E1626)</f>
        <v>29</v>
      </c>
    </row>
    <row r="1627" spans="1:17" ht="16.5" x14ac:dyDescent="0.2">
      <c r="A1627" s="31">
        <v>1624</v>
      </c>
      <c r="B1627" s="31">
        <v>11</v>
      </c>
      <c r="C1627" s="31">
        <v>1</v>
      </c>
      <c r="D1627" s="31">
        <v>2</v>
      </c>
      <c r="E1627" s="31">
        <v>1</v>
      </c>
      <c r="F1627" s="31">
        <v>3</v>
      </c>
      <c r="G1627" s="31" t="str">
        <f t="shared" si="50"/>
        <v>天秤座普攻_2线1号天赋3级</v>
      </c>
      <c r="H1627" s="32">
        <f>INDEX(数值规划!$AH$33:$AK$42,(特技天赋!C1627-1)*2+特技天赋!D1627,特技天赋!E1627)</f>
        <v>25</v>
      </c>
      <c r="I1627" s="32">
        <f>INDEX(数值规划!$N$32:$Y$231,(((C1627-1)*2+(D1627-1))*4+(E1627-1))*5+F1627+1,(INDEX($T$3:$AI$3,B1627)-1)*3+1)</f>
        <v>45</v>
      </c>
      <c r="J1627" s="32">
        <f>INDEX(数值规划!$N$32:$Y$231,(((C1627-1)*2+(D1627-1))*4+(E1627-1))*5+F1627+1,(INDEX($T$3:$AI$3,B1627)-1)*3+2)</f>
        <v>0</v>
      </c>
      <c r="K1627" s="32">
        <f>INDEX(数值规划!$N$32:$Y$231,(((C1627-1)*2+(D1627-1))*4+(E1627-1))*5+F1627+1,(INDEX($T$3:$AI$3,B1627)-1)*3+3)</f>
        <v>20</v>
      </c>
      <c r="L1627" s="32">
        <f t="shared" si="51"/>
        <v>2</v>
      </c>
      <c r="M1627" s="32">
        <f>INDEX(数值规划!$AL$33:$AL$42,(特技天赋!C1627-1)*2+特技天赋!D1627)</f>
        <v>3</v>
      </c>
      <c r="N1627" s="31">
        <v>38</v>
      </c>
      <c r="Q1627" s="32">
        <f>IF(特技天赋!F1627&gt;0,INDEX(数值规划!$F$32:$F$63,(特技天赋!E1627-1)*4+特技天赋!F1627),E1627)</f>
        <v>38</v>
      </c>
    </row>
    <row r="1628" spans="1:17" ht="16.5" x14ac:dyDescent="0.2">
      <c r="A1628" s="31">
        <v>1625</v>
      </c>
      <c r="B1628" s="31">
        <v>11</v>
      </c>
      <c r="C1628" s="31">
        <v>1</v>
      </c>
      <c r="D1628" s="31">
        <v>2</v>
      </c>
      <c r="E1628" s="31">
        <v>1</v>
      </c>
      <c r="F1628" s="31">
        <v>4</v>
      </c>
      <c r="G1628" s="31" t="str">
        <f t="shared" si="50"/>
        <v>天秤座普攻_2线1号天赋4级</v>
      </c>
      <c r="H1628" s="32">
        <f>INDEX(数值规划!$AH$33:$AK$42,(特技天赋!C1628-1)*2+特技天赋!D1628,特技天赋!E1628)</f>
        <v>25</v>
      </c>
      <c r="I1628" s="32">
        <f>INDEX(数值规划!$N$32:$Y$231,(((C1628-1)*2+(D1628-1))*4+(E1628-1))*5+F1628+1,(INDEX($T$3:$AI$3,B1628)-1)*3+1)</f>
        <v>54</v>
      </c>
      <c r="J1628" s="32">
        <f>INDEX(数值规划!$N$32:$Y$231,(((C1628-1)*2+(D1628-1))*4+(E1628-1))*5+F1628+1,(INDEX($T$3:$AI$3,B1628)-1)*3+2)</f>
        <v>0</v>
      </c>
      <c r="K1628" s="32">
        <f>INDEX(数值规划!$N$32:$Y$231,(((C1628-1)*2+(D1628-1))*4+(E1628-1))*5+F1628+1,(INDEX($T$3:$AI$3,B1628)-1)*3+3)</f>
        <v>24</v>
      </c>
      <c r="L1628" s="32">
        <f t="shared" si="51"/>
        <v>2</v>
      </c>
      <c r="M1628" s="32">
        <f>INDEX(数值规划!$AL$33:$AL$42,(特技天赋!C1628-1)*2+特技天赋!D1628)</f>
        <v>3</v>
      </c>
      <c r="N1628" s="31">
        <v>58</v>
      </c>
      <c r="Q1628" s="32">
        <f>IF(特技天赋!F1628&gt;0,INDEX(数值规划!$F$32:$F$63,(特技天赋!E1628-1)*4+特技天赋!F1628),E1628)</f>
        <v>58</v>
      </c>
    </row>
    <row r="1629" spans="1:17" ht="16.5" x14ac:dyDescent="0.2">
      <c r="A1629" s="31">
        <v>1626</v>
      </c>
      <c r="B1629" s="31">
        <v>11</v>
      </c>
      <c r="C1629" s="31">
        <v>1</v>
      </c>
      <c r="D1629" s="31">
        <v>2</v>
      </c>
      <c r="E1629" s="31">
        <v>2</v>
      </c>
      <c r="F1629" s="31">
        <v>0</v>
      </c>
      <c r="G1629" s="31" t="str">
        <f t="shared" si="50"/>
        <v>天秤座普攻_2线2号天赋解锁</v>
      </c>
      <c r="H1629" s="32">
        <f>INDEX(数值规划!$AH$33:$AK$42,(特技天赋!C1629-1)*2+特技天赋!D1629,特技天赋!E1629)</f>
        <v>45</v>
      </c>
      <c r="I1629" s="32">
        <f>INDEX(数值规划!$N$32:$Y$231,(((C1629-1)*2+(D1629-1))*4+(E1629-1))*5+F1629+1,(INDEX($T$3:$AI$3,B1629)-1)*3+1)</f>
        <v>27</v>
      </c>
      <c r="J1629" s="32">
        <f>INDEX(数值规划!$N$32:$Y$231,(((C1629-1)*2+(D1629-1))*4+(E1629-1))*5+F1629+1,(INDEX($T$3:$AI$3,B1629)-1)*3+2)</f>
        <v>0</v>
      </c>
      <c r="K1629" s="32">
        <f>INDEX(数值规划!$N$32:$Y$231,(((C1629-1)*2+(D1629-1))*4+(E1629-1))*5+F1629+1,(INDEX($T$3:$AI$3,B1629)-1)*3+3)</f>
        <v>12</v>
      </c>
      <c r="L1629" s="32">
        <f t="shared" si="51"/>
        <v>4</v>
      </c>
      <c r="M1629" s="32">
        <f>INDEX(数值规划!$AL$33:$AL$42,(特技天赋!C1629-1)*2+特技天赋!D1629)</f>
        <v>3</v>
      </c>
      <c r="N1629" s="31">
        <v>2</v>
      </c>
      <c r="Q1629" s="32">
        <f>IF(特技天赋!F1629&gt;0,INDEX(数值规划!$F$32:$F$63,(特技天赋!E1629-1)*4+特技天赋!F1629),E1629)</f>
        <v>2</v>
      </c>
    </row>
    <row r="1630" spans="1:17" ht="16.5" x14ac:dyDescent="0.2">
      <c r="A1630" s="31">
        <v>1627</v>
      </c>
      <c r="B1630" s="31">
        <v>11</v>
      </c>
      <c r="C1630" s="31">
        <v>1</v>
      </c>
      <c r="D1630" s="31">
        <v>2</v>
      </c>
      <c r="E1630" s="31">
        <v>2</v>
      </c>
      <c r="F1630" s="31">
        <v>1</v>
      </c>
      <c r="G1630" s="31" t="str">
        <f t="shared" si="50"/>
        <v>天秤座普攻_2线2号天赋1级</v>
      </c>
      <c r="H1630" s="32">
        <f>INDEX(数值规划!$AH$33:$AK$42,(特技天赋!C1630-1)*2+特技天赋!D1630,特技天赋!E1630)</f>
        <v>45</v>
      </c>
      <c r="I1630" s="32">
        <f>INDEX(数值规划!$N$32:$Y$231,(((C1630-1)*2+(D1630-1))*4+(E1630-1))*5+F1630+1,(INDEX($T$3:$AI$3,B1630)-1)*3+1)</f>
        <v>36</v>
      </c>
      <c r="J1630" s="32">
        <f>INDEX(数值规划!$N$32:$Y$231,(((C1630-1)*2+(D1630-1))*4+(E1630-1))*5+F1630+1,(INDEX($T$3:$AI$3,B1630)-1)*3+2)</f>
        <v>0</v>
      </c>
      <c r="K1630" s="32">
        <f>INDEX(数值规划!$N$32:$Y$231,(((C1630-1)*2+(D1630-1))*4+(E1630-1))*5+F1630+1,(INDEX($T$3:$AI$3,B1630)-1)*3+3)</f>
        <v>16</v>
      </c>
      <c r="L1630" s="32">
        <f t="shared" si="51"/>
        <v>4</v>
      </c>
      <c r="M1630" s="32">
        <f>INDEX(数值规划!$AL$33:$AL$42,(特技天赋!C1630-1)*2+特技天赋!D1630)</f>
        <v>3</v>
      </c>
      <c r="N1630" s="31">
        <v>24</v>
      </c>
      <c r="Q1630" s="32">
        <f>IF(特技天赋!F1630&gt;0,INDEX(数值规划!$F$32:$F$63,(特技天赋!E1630-1)*4+特技天赋!F1630),E1630)</f>
        <v>24</v>
      </c>
    </row>
    <row r="1631" spans="1:17" ht="16.5" x14ac:dyDescent="0.2">
      <c r="A1631" s="31">
        <v>1628</v>
      </c>
      <c r="B1631" s="31">
        <v>11</v>
      </c>
      <c r="C1631" s="31">
        <v>1</v>
      </c>
      <c r="D1631" s="31">
        <v>2</v>
      </c>
      <c r="E1631" s="31">
        <v>2</v>
      </c>
      <c r="F1631" s="31">
        <v>2</v>
      </c>
      <c r="G1631" s="31" t="str">
        <f t="shared" si="50"/>
        <v>天秤座普攻_2线2号天赋2级</v>
      </c>
      <c r="H1631" s="32">
        <f>INDEX(数值规划!$AH$33:$AK$42,(特技天赋!C1631-1)*2+特技天赋!D1631,特技天赋!E1631)</f>
        <v>45</v>
      </c>
      <c r="I1631" s="32">
        <f>INDEX(数值规划!$N$32:$Y$231,(((C1631-1)*2+(D1631-1))*4+(E1631-1))*5+F1631+1,(INDEX($T$3:$AI$3,B1631)-1)*3+1)</f>
        <v>45</v>
      </c>
      <c r="J1631" s="32">
        <f>INDEX(数值规划!$N$32:$Y$231,(((C1631-1)*2+(D1631-1))*4+(E1631-1))*5+F1631+1,(INDEX($T$3:$AI$3,B1631)-1)*3+2)</f>
        <v>0</v>
      </c>
      <c r="K1631" s="32">
        <f>INDEX(数值规划!$N$32:$Y$231,(((C1631-1)*2+(D1631-1))*4+(E1631-1))*5+F1631+1,(INDEX($T$3:$AI$3,B1631)-1)*3+3)</f>
        <v>20</v>
      </c>
      <c r="L1631" s="32">
        <f t="shared" si="51"/>
        <v>4</v>
      </c>
      <c r="M1631" s="32">
        <f>INDEX(数值规划!$AL$33:$AL$42,(特技天赋!C1631-1)*2+特技天赋!D1631)</f>
        <v>3</v>
      </c>
      <c r="N1631" s="31">
        <v>36</v>
      </c>
      <c r="Q1631" s="32">
        <f>IF(特技天赋!F1631&gt;0,INDEX(数值规划!$F$32:$F$63,(特技天赋!E1631-1)*4+特技天赋!F1631),E1631)</f>
        <v>36</v>
      </c>
    </row>
    <row r="1632" spans="1:17" ht="16.5" x14ac:dyDescent="0.2">
      <c r="A1632" s="31">
        <v>1629</v>
      </c>
      <c r="B1632" s="31">
        <v>11</v>
      </c>
      <c r="C1632" s="31">
        <v>1</v>
      </c>
      <c r="D1632" s="31">
        <v>2</v>
      </c>
      <c r="E1632" s="31">
        <v>2</v>
      </c>
      <c r="F1632" s="31">
        <v>3</v>
      </c>
      <c r="G1632" s="31" t="str">
        <f t="shared" si="50"/>
        <v>天秤座普攻_2线2号天赋3级</v>
      </c>
      <c r="H1632" s="32">
        <f>INDEX(数值规划!$AH$33:$AK$42,(特技天赋!C1632-1)*2+特技天赋!D1632,特技天赋!E1632)</f>
        <v>45</v>
      </c>
      <c r="I1632" s="32">
        <f>INDEX(数值规划!$N$32:$Y$231,(((C1632-1)*2+(D1632-1))*4+(E1632-1))*5+F1632+1,(INDEX($T$3:$AI$3,B1632)-1)*3+1)</f>
        <v>54</v>
      </c>
      <c r="J1632" s="32">
        <f>INDEX(数值规划!$N$32:$Y$231,(((C1632-1)*2+(D1632-1))*4+(E1632-1))*5+F1632+1,(INDEX($T$3:$AI$3,B1632)-1)*3+2)</f>
        <v>0</v>
      </c>
      <c r="K1632" s="32">
        <f>INDEX(数值规划!$N$32:$Y$231,(((C1632-1)*2+(D1632-1))*4+(E1632-1))*5+F1632+1,(INDEX($T$3:$AI$3,B1632)-1)*3+3)</f>
        <v>24</v>
      </c>
      <c r="L1632" s="32">
        <f t="shared" si="51"/>
        <v>4</v>
      </c>
      <c r="M1632" s="32">
        <f>INDEX(数值规划!$AL$33:$AL$42,(特技天赋!C1632-1)*2+特技天赋!D1632)</f>
        <v>3</v>
      </c>
      <c r="N1632" s="31">
        <v>48</v>
      </c>
      <c r="Q1632" s="32">
        <f>IF(特技天赋!F1632&gt;0,INDEX(数值规划!$F$32:$F$63,(特技天赋!E1632-1)*4+特技天赋!F1632),E1632)</f>
        <v>48</v>
      </c>
    </row>
    <row r="1633" spans="1:17" ht="16.5" x14ac:dyDescent="0.2">
      <c r="A1633" s="31">
        <v>1630</v>
      </c>
      <c r="B1633" s="31">
        <v>11</v>
      </c>
      <c r="C1633" s="31">
        <v>1</v>
      </c>
      <c r="D1633" s="31">
        <v>2</v>
      </c>
      <c r="E1633" s="31">
        <v>2</v>
      </c>
      <c r="F1633" s="31">
        <v>4</v>
      </c>
      <c r="G1633" s="31" t="str">
        <f t="shared" si="50"/>
        <v>天秤座普攻_2线2号天赋4级</v>
      </c>
      <c r="H1633" s="32">
        <f>INDEX(数值规划!$AH$33:$AK$42,(特技天赋!C1633-1)*2+特技天赋!D1633,特技天赋!E1633)</f>
        <v>45</v>
      </c>
      <c r="I1633" s="32">
        <f>INDEX(数值规划!$N$32:$Y$231,(((C1633-1)*2+(D1633-1))*4+(E1633-1))*5+F1633+1,(INDEX($T$3:$AI$3,B1633)-1)*3+1)</f>
        <v>63</v>
      </c>
      <c r="J1633" s="32">
        <f>INDEX(数值规划!$N$32:$Y$231,(((C1633-1)*2+(D1633-1))*4+(E1633-1))*5+F1633+1,(INDEX($T$3:$AI$3,B1633)-1)*3+2)</f>
        <v>0</v>
      </c>
      <c r="K1633" s="32">
        <f>INDEX(数值规划!$N$32:$Y$231,(((C1633-1)*2+(D1633-1))*4+(E1633-1))*5+F1633+1,(INDEX($T$3:$AI$3,B1633)-1)*3+3)</f>
        <v>28</v>
      </c>
      <c r="L1633" s="32">
        <f t="shared" si="51"/>
        <v>4</v>
      </c>
      <c r="M1633" s="32">
        <f>INDEX(数值规划!$AL$33:$AL$42,(特技天赋!C1633-1)*2+特技天赋!D1633)</f>
        <v>3</v>
      </c>
      <c r="N1633" s="31">
        <v>72</v>
      </c>
      <c r="Q1633" s="32">
        <f>IF(特技天赋!F1633&gt;0,INDEX(数值规划!$F$32:$F$63,(特技天赋!E1633-1)*4+特技天赋!F1633),E1633)</f>
        <v>72</v>
      </c>
    </row>
    <row r="1634" spans="1:17" ht="16.5" x14ac:dyDescent="0.2">
      <c r="A1634" s="31">
        <v>1631</v>
      </c>
      <c r="B1634" s="31">
        <v>11</v>
      </c>
      <c r="C1634" s="31">
        <v>1</v>
      </c>
      <c r="D1634" s="31">
        <v>2</v>
      </c>
      <c r="E1634" s="31">
        <v>3</v>
      </c>
      <c r="F1634" s="31">
        <v>0</v>
      </c>
      <c r="G1634" s="31" t="str">
        <f t="shared" si="50"/>
        <v>天秤座普攻_2线3号天赋解锁</v>
      </c>
      <c r="H1634" s="32">
        <f>INDEX(数值规划!$AH$33:$AK$42,(特技天赋!C1634-1)*2+特技天赋!D1634,特技天赋!E1634)</f>
        <v>65</v>
      </c>
      <c r="I1634" s="32">
        <f>INDEX(数值规划!$N$32:$Y$231,(((C1634-1)*2+(D1634-1))*4+(E1634-1))*5+F1634+1,(INDEX($T$3:$AI$3,B1634)-1)*3+1)</f>
        <v>41</v>
      </c>
      <c r="J1634" s="32">
        <f>INDEX(数值规划!$N$32:$Y$231,(((C1634-1)*2+(D1634-1))*4+(E1634-1))*5+F1634+1,(INDEX($T$3:$AI$3,B1634)-1)*3+2)</f>
        <v>0</v>
      </c>
      <c r="K1634" s="32">
        <f>INDEX(数值规划!$N$32:$Y$231,(((C1634-1)*2+(D1634-1))*4+(E1634-1))*5+F1634+1,(INDEX($T$3:$AI$3,B1634)-1)*3+3)</f>
        <v>18</v>
      </c>
      <c r="L1634" s="32">
        <f t="shared" si="51"/>
        <v>6</v>
      </c>
      <c r="M1634" s="32">
        <f>INDEX(数值规划!$AL$33:$AL$42,(特技天赋!C1634-1)*2+特技天赋!D1634)</f>
        <v>3</v>
      </c>
      <c r="N1634" s="31">
        <v>3</v>
      </c>
      <c r="Q1634" s="32">
        <f>IF(特技天赋!F1634&gt;0,INDEX(数值规划!$F$32:$F$63,(特技天赋!E1634-1)*4+特技天赋!F1634),E1634)</f>
        <v>3</v>
      </c>
    </row>
    <row r="1635" spans="1:17" ht="16.5" x14ac:dyDescent="0.2">
      <c r="A1635" s="31">
        <v>1632</v>
      </c>
      <c r="B1635" s="31">
        <v>11</v>
      </c>
      <c r="C1635" s="31">
        <v>1</v>
      </c>
      <c r="D1635" s="31">
        <v>2</v>
      </c>
      <c r="E1635" s="31">
        <v>3</v>
      </c>
      <c r="F1635" s="31">
        <v>1</v>
      </c>
      <c r="G1635" s="31" t="str">
        <f t="shared" si="50"/>
        <v>天秤座普攻_2线3号天赋1级</v>
      </c>
      <c r="H1635" s="32">
        <f>INDEX(数值规划!$AH$33:$AK$42,(特技天赋!C1635-1)*2+特技天赋!D1635,特技天赋!E1635)</f>
        <v>65</v>
      </c>
      <c r="I1635" s="32">
        <f>INDEX(数值规划!$N$32:$Y$231,(((C1635-1)*2+(D1635-1))*4+(E1635-1))*5+F1635+1,(INDEX($T$3:$AI$3,B1635)-1)*3+1)</f>
        <v>50</v>
      </c>
      <c r="J1635" s="32">
        <f>INDEX(数值规划!$N$32:$Y$231,(((C1635-1)*2+(D1635-1))*4+(E1635-1))*5+F1635+1,(INDEX($T$3:$AI$3,B1635)-1)*3+2)</f>
        <v>0</v>
      </c>
      <c r="K1635" s="32">
        <f>INDEX(数值规划!$N$32:$Y$231,(((C1635-1)*2+(D1635-1))*4+(E1635-1))*5+F1635+1,(INDEX($T$3:$AI$3,B1635)-1)*3+3)</f>
        <v>22</v>
      </c>
      <c r="L1635" s="32">
        <f t="shared" si="51"/>
        <v>6</v>
      </c>
      <c r="M1635" s="32">
        <f>INDEX(数值规划!$AL$33:$AL$42,(特技天赋!C1635-1)*2+特技天赋!D1635)</f>
        <v>3</v>
      </c>
      <c r="N1635" s="31">
        <v>29</v>
      </c>
      <c r="Q1635" s="32">
        <f>IF(特技天赋!F1635&gt;0,INDEX(数值规划!$F$32:$F$63,(特技天赋!E1635-1)*4+特技天赋!F1635),E1635)</f>
        <v>29</v>
      </c>
    </row>
    <row r="1636" spans="1:17" ht="16.5" x14ac:dyDescent="0.2">
      <c r="A1636" s="31">
        <v>1633</v>
      </c>
      <c r="B1636" s="31">
        <v>11</v>
      </c>
      <c r="C1636" s="31">
        <v>1</v>
      </c>
      <c r="D1636" s="31">
        <v>2</v>
      </c>
      <c r="E1636" s="31">
        <v>3</v>
      </c>
      <c r="F1636" s="31">
        <v>2</v>
      </c>
      <c r="G1636" s="31" t="str">
        <f t="shared" si="50"/>
        <v>天秤座普攻_2线3号天赋2级</v>
      </c>
      <c r="H1636" s="32">
        <f>INDEX(数值规划!$AH$33:$AK$42,(特技天赋!C1636-1)*2+特技天赋!D1636,特技天赋!E1636)</f>
        <v>65</v>
      </c>
      <c r="I1636" s="32">
        <f>INDEX(数值规划!$N$32:$Y$231,(((C1636-1)*2+(D1636-1))*4+(E1636-1))*5+F1636+1,(INDEX($T$3:$AI$3,B1636)-1)*3+1)</f>
        <v>59</v>
      </c>
      <c r="J1636" s="32">
        <f>INDEX(数值规划!$N$32:$Y$231,(((C1636-1)*2+(D1636-1))*4+(E1636-1))*5+F1636+1,(INDEX($T$3:$AI$3,B1636)-1)*3+2)</f>
        <v>0</v>
      </c>
      <c r="K1636" s="32">
        <f>INDEX(数值规划!$N$32:$Y$231,(((C1636-1)*2+(D1636-1))*4+(E1636-1))*5+F1636+1,(INDEX($T$3:$AI$3,B1636)-1)*3+3)</f>
        <v>26</v>
      </c>
      <c r="L1636" s="32">
        <f t="shared" si="51"/>
        <v>6</v>
      </c>
      <c r="M1636" s="32">
        <f>INDEX(数值规划!$AL$33:$AL$42,(特技天赋!C1636-1)*2+特技天赋!D1636)</f>
        <v>3</v>
      </c>
      <c r="N1636" s="31">
        <v>43</v>
      </c>
      <c r="Q1636" s="32">
        <f>IF(特技天赋!F1636&gt;0,INDEX(数值规划!$F$32:$F$63,(特技天赋!E1636-1)*4+特技天赋!F1636),E1636)</f>
        <v>43</v>
      </c>
    </row>
    <row r="1637" spans="1:17" ht="16.5" x14ac:dyDescent="0.2">
      <c r="A1637" s="31">
        <v>1634</v>
      </c>
      <c r="B1637" s="31">
        <v>11</v>
      </c>
      <c r="C1637" s="31">
        <v>1</v>
      </c>
      <c r="D1637" s="31">
        <v>2</v>
      </c>
      <c r="E1637" s="31">
        <v>3</v>
      </c>
      <c r="F1637" s="31">
        <v>3</v>
      </c>
      <c r="G1637" s="31" t="str">
        <f t="shared" si="50"/>
        <v>天秤座普攻_2线3号天赋3级</v>
      </c>
      <c r="H1637" s="32">
        <f>INDEX(数值规划!$AH$33:$AK$42,(特技天赋!C1637-1)*2+特技天赋!D1637,特技天赋!E1637)</f>
        <v>65</v>
      </c>
      <c r="I1637" s="32">
        <f>INDEX(数值规划!$N$32:$Y$231,(((C1637-1)*2+(D1637-1))*4+(E1637-1))*5+F1637+1,(INDEX($T$3:$AI$3,B1637)-1)*3+1)</f>
        <v>68</v>
      </c>
      <c r="J1637" s="32">
        <f>INDEX(数值规划!$N$32:$Y$231,(((C1637-1)*2+(D1637-1))*4+(E1637-1))*5+F1637+1,(INDEX($T$3:$AI$3,B1637)-1)*3+2)</f>
        <v>0</v>
      </c>
      <c r="K1637" s="32">
        <f>INDEX(数值规划!$N$32:$Y$231,(((C1637-1)*2+(D1637-1))*4+(E1637-1))*5+F1637+1,(INDEX($T$3:$AI$3,B1637)-1)*3+3)</f>
        <v>30</v>
      </c>
      <c r="L1637" s="32">
        <f t="shared" si="51"/>
        <v>6</v>
      </c>
      <c r="M1637" s="32">
        <f>INDEX(数值规划!$AL$33:$AL$42,(特技天赋!C1637-1)*2+特技天赋!D1637)</f>
        <v>3</v>
      </c>
      <c r="N1637" s="31">
        <v>58</v>
      </c>
      <c r="Q1637" s="32">
        <f>IF(特技天赋!F1637&gt;0,INDEX(数值规划!$F$32:$F$63,(特技天赋!E1637-1)*4+特技天赋!F1637),E1637)</f>
        <v>58</v>
      </c>
    </row>
    <row r="1638" spans="1:17" ht="16.5" x14ac:dyDescent="0.2">
      <c r="A1638" s="31">
        <v>1635</v>
      </c>
      <c r="B1638" s="31">
        <v>11</v>
      </c>
      <c r="C1638" s="31">
        <v>1</v>
      </c>
      <c r="D1638" s="31">
        <v>2</v>
      </c>
      <c r="E1638" s="31">
        <v>3</v>
      </c>
      <c r="F1638" s="31">
        <v>4</v>
      </c>
      <c r="G1638" s="31" t="str">
        <f t="shared" si="50"/>
        <v>天秤座普攻_2线3号天赋4级</v>
      </c>
      <c r="H1638" s="32">
        <f>INDEX(数值规划!$AH$33:$AK$42,(特技天赋!C1638-1)*2+特技天赋!D1638,特技天赋!E1638)</f>
        <v>65</v>
      </c>
      <c r="I1638" s="32">
        <f>INDEX(数值规划!$N$32:$Y$231,(((C1638-1)*2+(D1638-1))*4+(E1638-1))*5+F1638+1,(INDEX($T$3:$AI$3,B1638)-1)*3+1)</f>
        <v>77</v>
      </c>
      <c r="J1638" s="32">
        <f>INDEX(数值规划!$N$32:$Y$231,(((C1638-1)*2+(D1638-1))*4+(E1638-1))*5+F1638+1,(INDEX($T$3:$AI$3,B1638)-1)*3+2)</f>
        <v>0</v>
      </c>
      <c r="K1638" s="32">
        <f>INDEX(数值规划!$N$32:$Y$231,(((C1638-1)*2+(D1638-1))*4+(E1638-1))*5+F1638+1,(INDEX($T$3:$AI$3,B1638)-1)*3+3)</f>
        <v>34</v>
      </c>
      <c r="L1638" s="32">
        <f t="shared" si="51"/>
        <v>6</v>
      </c>
      <c r="M1638" s="32">
        <f>INDEX(数值规划!$AL$33:$AL$42,(特技天赋!C1638-1)*2+特技天赋!D1638)</f>
        <v>3</v>
      </c>
      <c r="N1638" s="31">
        <v>87</v>
      </c>
      <c r="Q1638" s="32">
        <f>IF(特技天赋!F1638&gt;0,INDEX(数值规划!$F$32:$F$63,(特技天赋!E1638-1)*4+特技天赋!F1638),E1638)</f>
        <v>87</v>
      </c>
    </row>
    <row r="1639" spans="1:17" ht="16.5" x14ac:dyDescent="0.2">
      <c r="A1639" s="31">
        <v>1636</v>
      </c>
      <c r="B1639" s="31">
        <v>11</v>
      </c>
      <c r="C1639" s="31">
        <v>1</v>
      </c>
      <c r="D1639" s="31">
        <v>2</v>
      </c>
      <c r="E1639" s="31">
        <v>4</v>
      </c>
      <c r="F1639" s="31">
        <v>0</v>
      </c>
      <c r="G1639" s="31" t="str">
        <f t="shared" si="50"/>
        <v>天秤座普攻_2线4号天赋解锁</v>
      </c>
      <c r="H1639" s="32">
        <f>INDEX(数值规划!$AH$33:$AK$42,(特技天赋!C1639-1)*2+特技天赋!D1639,特技天赋!E1639)</f>
        <v>85</v>
      </c>
      <c r="I1639" s="32">
        <f>INDEX(数值规划!$N$32:$Y$231,(((C1639-1)*2+(D1639-1))*4+(E1639-1))*5+F1639+1,(INDEX($T$3:$AI$3,B1639)-1)*3+1)</f>
        <v>54</v>
      </c>
      <c r="J1639" s="32">
        <f>INDEX(数值规划!$N$32:$Y$231,(((C1639-1)*2+(D1639-1))*4+(E1639-1))*5+F1639+1,(INDEX($T$3:$AI$3,B1639)-1)*3+2)</f>
        <v>0</v>
      </c>
      <c r="K1639" s="32">
        <f>INDEX(数值规划!$N$32:$Y$231,(((C1639-1)*2+(D1639-1))*4+(E1639-1))*5+F1639+1,(INDEX($T$3:$AI$3,B1639)-1)*3+3)</f>
        <v>24</v>
      </c>
      <c r="L1639" s="32">
        <f t="shared" si="51"/>
        <v>8</v>
      </c>
      <c r="M1639" s="32">
        <f>INDEX(数值规划!$AL$33:$AL$42,(特技天赋!C1639-1)*2+特技天赋!D1639)</f>
        <v>3</v>
      </c>
      <c r="N1639" s="31">
        <v>4</v>
      </c>
      <c r="Q1639" s="32">
        <f>IF(特技天赋!F1639&gt;0,INDEX(数值规划!$F$32:$F$63,(特技天赋!E1639-1)*4+特技天赋!F1639),E1639)</f>
        <v>4</v>
      </c>
    </row>
    <row r="1640" spans="1:17" ht="16.5" x14ac:dyDescent="0.2">
      <c r="A1640" s="31">
        <v>1637</v>
      </c>
      <c r="B1640" s="31">
        <v>11</v>
      </c>
      <c r="C1640" s="31">
        <v>1</v>
      </c>
      <c r="D1640" s="31">
        <v>2</v>
      </c>
      <c r="E1640" s="31">
        <v>4</v>
      </c>
      <c r="F1640" s="31">
        <v>1</v>
      </c>
      <c r="G1640" s="31" t="str">
        <f t="shared" si="50"/>
        <v>天秤座普攻_2线4号天赋1级</v>
      </c>
      <c r="H1640" s="32">
        <f>INDEX(数值规划!$AH$33:$AK$42,(特技天赋!C1640-1)*2+特技天赋!D1640,特技天赋!E1640)</f>
        <v>85</v>
      </c>
      <c r="I1640" s="32">
        <f>INDEX(数值规划!$N$32:$Y$231,(((C1640-1)*2+(D1640-1))*4+(E1640-1))*5+F1640+1,(INDEX($T$3:$AI$3,B1640)-1)*3+1)</f>
        <v>63</v>
      </c>
      <c r="J1640" s="32">
        <f>INDEX(数值规划!$N$32:$Y$231,(((C1640-1)*2+(D1640-1))*4+(E1640-1))*5+F1640+1,(INDEX($T$3:$AI$3,B1640)-1)*3+2)</f>
        <v>0</v>
      </c>
      <c r="K1640" s="32">
        <f>INDEX(数值规划!$N$32:$Y$231,(((C1640-1)*2+(D1640-1))*4+(E1640-1))*5+F1640+1,(INDEX($T$3:$AI$3,B1640)-1)*3+3)</f>
        <v>28</v>
      </c>
      <c r="L1640" s="32">
        <f t="shared" si="51"/>
        <v>8</v>
      </c>
      <c r="M1640" s="32">
        <f>INDEX(数值规划!$AL$33:$AL$42,(特技天赋!C1640-1)*2+特技天赋!D1640)</f>
        <v>3</v>
      </c>
      <c r="N1640" s="31">
        <v>29</v>
      </c>
      <c r="Q1640" s="32">
        <f>IF(特技天赋!F1640&gt;0,INDEX(数值规划!$F$32:$F$63,(特技天赋!E1640-1)*4+特技天赋!F1640),E1640)</f>
        <v>29</v>
      </c>
    </row>
    <row r="1641" spans="1:17" ht="16.5" x14ac:dyDescent="0.2">
      <c r="A1641" s="31">
        <v>1638</v>
      </c>
      <c r="B1641" s="31">
        <v>11</v>
      </c>
      <c r="C1641" s="31">
        <v>1</v>
      </c>
      <c r="D1641" s="31">
        <v>2</v>
      </c>
      <c r="E1641" s="31">
        <v>4</v>
      </c>
      <c r="F1641" s="31">
        <v>2</v>
      </c>
      <c r="G1641" s="31" t="str">
        <f t="shared" si="50"/>
        <v>天秤座普攻_2线4号天赋2级</v>
      </c>
      <c r="H1641" s="32">
        <f>INDEX(数值规划!$AH$33:$AK$42,(特技天赋!C1641-1)*2+特技天赋!D1641,特技天赋!E1641)</f>
        <v>85</v>
      </c>
      <c r="I1641" s="32">
        <f>INDEX(数值规划!$N$32:$Y$231,(((C1641-1)*2+(D1641-1))*4+(E1641-1))*5+F1641+1,(INDEX($T$3:$AI$3,B1641)-1)*3+1)</f>
        <v>72</v>
      </c>
      <c r="J1641" s="32">
        <f>INDEX(数值规划!$N$32:$Y$231,(((C1641-1)*2+(D1641-1))*4+(E1641-1))*5+F1641+1,(INDEX($T$3:$AI$3,B1641)-1)*3+2)</f>
        <v>0</v>
      </c>
      <c r="K1641" s="32">
        <f>INDEX(数值规划!$N$32:$Y$231,(((C1641-1)*2+(D1641-1))*4+(E1641-1))*5+F1641+1,(INDEX($T$3:$AI$3,B1641)-1)*3+3)</f>
        <v>32</v>
      </c>
      <c r="L1641" s="32">
        <f t="shared" si="51"/>
        <v>8</v>
      </c>
      <c r="M1641" s="32">
        <f>INDEX(数值规划!$AL$33:$AL$42,(特技天赋!C1641-1)*2+特技天赋!D1641)</f>
        <v>3</v>
      </c>
      <c r="N1641" s="31">
        <v>43</v>
      </c>
      <c r="Q1641" s="32">
        <f>IF(特技天赋!F1641&gt;0,INDEX(数值规划!$F$32:$F$63,(特技天赋!E1641-1)*4+特技天赋!F1641),E1641)</f>
        <v>43</v>
      </c>
    </row>
    <row r="1642" spans="1:17" ht="16.5" x14ac:dyDescent="0.2">
      <c r="A1642" s="31">
        <v>1639</v>
      </c>
      <c r="B1642" s="31">
        <v>11</v>
      </c>
      <c r="C1642" s="31">
        <v>1</v>
      </c>
      <c r="D1642" s="31">
        <v>2</v>
      </c>
      <c r="E1642" s="31">
        <v>4</v>
      </c>
      <c r="F1642" s="31">
        <v>3</v>
      </c>
      <c r="G1642" s="31" t="str">
        <f t="shared" si="50"/>
        <v>天秤座普攻_2线4号天赋3级</v>
      </c>
      <c r="H1642" s="32">
        <f>INDEX(数值规划!$AH$33:$AK$42,(特技天赋!C1642-1)*2+特技天赋!D1642,特技天赋!E1642)</f>
        <v>85</v>
      </c>
      <c r="I1642" s="32">
        <f>INDEX(数值规划!$N$32:$Y$231,(((C1642-1)*2+(D1642-1))*4+(E1642-1))*5+F1642+1,(INDEX($T$3:$AI$3,B1642)-1)*3+1)</f>
        <v>81</v>
      </c>
      <c r="J1642" s="32">
        <f>INDEX(数值规划!$N$32:$Y$231,(((C1642-1)*2+(D1642-1))*4+(E1642-1))*5+F1642+1,(INDEX($T$3:$AI$3,B1642)-1)*3+2)</f>
        <v>0</v>
      </c>
      <c r="K1642" s="32">
        <f>INDEX(数值规划!$N$32:$Y$231,(((C1642-1)*2+(D1642-1))*4+(E1642-1))*5+F1642+1,(INDEX($T$3:$AI$3,B1642)-1)*3+3)</f>
        <v>36</v>
      </c>
      <c r="L1642" s="32">
        <f t="shared" si="51"/>
        <v>8</v>
      </c>
      <c r="M1642" s="32">
        <f>INDEX(数值规划!$AL$33:$AL$42,(特技天赋!C1642-1)*2+特技天赋!D1642)</f>
        <v>3</v>
      </c>
      <c r="N1642" s="31">
        <v>58</v>
      </c>
      <c r="Q1642" s="32">
        <f>IF(特技天赋!F1642&gt;0,INDEX(数值规划!$F$32:$F$63,(特技天赋!E1642-1)*4+特技天赋!F1642),E1642)</f>
        <v>58</v>
      </c>
    </row>
    <row r="1643" spans="1:17" ht="16.5" x14ac:dyDescent="0.2">
      <c r="A1643" s="31">
        <v>1640</v>
      </c>
      <c r="B1643" s="31">
        <v>11</v>
      </c>
      <c r="C1643" s="31">
        <v>1</v>
      </c>
      <c r="D1643" s="31">
        <v>2</v>
      </c>
      <c r="E1643" s="31">
        <v>4</v>
      </c>
      <c r="F1643" s="31">
        <v>4</v>
      </c>
      <c r="G1643" s="31" t="str">
        <f t="shared" si="50"/>
        <v>天秤座普攻_2线4号天赋4级</v>
      </c>
      <c r="H1643" s="32">
        <f>INDEX(数值规划!$AH$33:$AK$42,(特技天赋!C1643-1)*2+特技天赋!D1643,特技天赋!E1643)</f>
        <v>85</v>
      </c>
      <c r="I1643" s="32">
        <f>INDEX(数值规划!$N$32:$Y$231,(((C1643-1)*2+(D1643-1))*4+(E1643-1))*5+F1643+1,(INDEX($T$3:$AI$3,B1643)-1)*3+1)</f>
        <v>90</v>
      </c>
      <c r="J1643" s="32">
        <f>INDEX(数值规划!$N$32:$Y$231,(((C1643-1)*2+(D1643-1))*4+(E1643-1))*5+F1643+1,(INDEX($T$3:$AI$3,B1643)-1)*3+2)</f>
        <v>0</v>
      </c>
      <c r="K1643" s="32">
        <f>INDEX(数值规划!$N$32:$Y$231,(((C1643-1)*2+(D1643-1))*4+(E1643-1))*5+F1643+1,(INDEX($T$3:$AI$3,B1643)-1)*3+3)</f>
        <v>40</v>
      </c>
      <c r="L1643" s="32">
        <f t="shared" si="51"/>
        <v>8</v>
      </c>
      <c r="M1643" s="32">
        <f>INDEX(数值规划!$AL$33:$AL$42,(特技天赋!C1643-1)*2+特技天赋!D1643)</f>
        <v>3</v>
      </c>
      <c r="N1643" s="31">
        <v>87</v>
      </c>
      <c r="Q1643" s="32">
        <f>IF(特技天赋!F1643&gt;0,INDEX(数值规划!$F$32:$F$63,(特技天赋!E1643-1)*4+特技天赋!F1643),E1643)</f>
        <v>87</v>
      </c>
    </row>
    <row r="1644" spans="1:17" ht="16.5" x14ac:dyDescent="0.2">
      <c r="A1644" s="31">
        <v>1641</v>
      </c>
      <c r="B1644" s="31">
        <v>11</v>
      </c>
      <c r="C1644" s="31">
        <v>2</v>
      </c>
      <c r="D1644" s="31">
        <v>1</v>
      </c>
      <c r="E1644" s="31">
        <v>1</v>
      </c>
      <c r="F1644" s="31">
        <v>0</v>
      </c>
      <c r="G1644" s="31" t="str">
        <f t="shared" si="50"/>
        <v>天秤座技能1_1线1号天赋解锁</v>
      </c>
      <c r="H1644" s="32">
        <f>INDEX(数值规划!$AH$33:$AK$42,(特技天赋!C1644-1)*2+特技天赋!D1644,特技天赋!E1644)</f>
        <v>17</v>
      </c>
      <c r="I1644" s="32">
        <f>INDEX(数值规划!$N$32:$Y$231,(((C1644-1)*2+(D1644-1))*4+(E1644-1))*5+F1644+1,(INDEX($T$3:$AI$3,B1644)-1)*3+1)</f>
        <v>20</v>
      </c>
      <c r="J1644" s="32">
        <f>INDEX(数值规划!$N$32:$Y$231,(((C1644-1)*2+(D1644-1))*4+(E1644-1))*5+F1644+1,(INDEX($T$3:$AI$3,B1644)-1)*3+2)</f>
        <v>10</v>
      </c>
      <c r="K1644" s="32">
        <f>INDEX(数值规划!$N$32:$Y$231,(((C1644-1)*2+(D1644-1))*4+(E1644-1))*5+F1644+1,(INDEX($T$3:$AI$3,B1644)-1)*3+3)</f>
        <v>0</v>
      </c>
      <c r="L1644" s="32">
        <f t="shared" si="51"/>
        <v>1</v>
      </c>
      <c r="M1644" s="32">
        <f>INDEX(数值规划!$AL$33:$AL$42,(特技天赋!C1644-1)*2+特技天赋!D1644)</f>
        <v>3</v>
      </c>
      <c r="N1644" s="31">
        <v>1</v>
      </c>
      <c r="Q1644" s="32">
        <f>IF(特技天赋!F1644&gt;0,INDEX(数值规划!$F$32:$F$63,(特技天赋!E1644-1)*4+特技天赋!F1644),E1644)</f>
        <v>1</v>
      </c>
    </row>
    <row r="1645" spans="1:17" ht="16.5" x14ac:dyDescent="0.2">
      <c r="A1645" s="31">
        <v>1642</v>
      </c>
      <c r="B1645" s="31">
        <v>11</v>
      </c>
      <c r="C1645" s="31">
        <v>2</v>
      </c>
      <c r="D1645" s="31">
        <v>1</v>
      </c>
      <c r="E1645" s="31">
        <v>1</v>
      </c>
      <c r="F1645" s="31">
        <v>1</v>
      </c>
      <c r="G1645" s="31" t="str">
        <f t="shared" si="50"/>
        <v>天秤座技能1_1线1号天赋1级</v>
      </c>
      <c r="H1645" s="32">
        <f>INDEX(数值规划!$AH$33:$AK$42,(特技天赋!C1645-1)*2+特技天赋!D1645,特技天赋!E1645)</f>
        <v>17</v>
      </c>
      <c r="I1645" s="32">
        <f>INDEX(数值规划!$N$32:$Y$231,(((C1645-1)*2+(D1645-1))*4+(E1645-1))*5+F1645+1,(INDEX($T$3:$AI$3,B1645)-1)*3+1)</f>
        <v>30</v>
      </c>
      <c r="J1645" s="32">
        <f>INDEX(数值规划!$N$32:$Y$231,(((C1645-1)*2+(D1645-1))*4+(E1645-1))*5+F1645+1,(INDEX($T$3:$AI$3,B1645)-1)*3+2)</f>
        <v>15</v>
      </c>
      <c r="K1645" s="32">
        <f>INDEX(数值规划!$N$32:$Y$231,(((C1645-1)*2+(D1645-1))*4+(E1645-1))*5+F1645+1,(INDEX($T$3:$AI$3,B1645)-1)*3+3)</f>
        <v>0</v>
      </c>
      <c r="L1645" s="32">
        <f t="shared" si="51"/>
        <v>1</v>
      </c>
      <c r="M1645" s="32">
        <f>INDEX(数值规划!$AL$33:$AL$42,(特技天赋!C1645-1)*2+特技天赋!D1645)</f>
        <v>3</v>
      </c>
      <c r="N1645" s="31">
        <v>19</v>
      </c>
      <c r="Q1645" s="32">
        <f>IF(特技天赋!F1645&gt;0,INDEX(数值规划!$F$32:$F$63,(特技天赋!E1645-1)*4+特技天赋!F1645),E1645)</f>
        <v>19</v>
      </c>
    </row>
    <row r="1646" spans="1:17" ht="16.5" x14ac:dyDescent="0.2">
      <c r="A1646" s="31">
        <v>1643</v>
      </c>
      <c r="B1646" s="31">
        <v>11</v>
      </c>
      <c r="C1646" s="31">
        <v>2</v>
      </c>
      <c r="D1646" s="31">
        <v>1</v>
      </c>
      <c r="E1646" s="31">
        <v>1</v>
      </c>
      <c r="F1646" s="31">
        <v>2</v>
      </c>
      <c r="G1646" s="31" t="str">
        <f t="shared" si="50"/>
        <v>天秤座技能1_1线1号天赋2级</v>
      </c>
      <c r="H1646" s="32">
        <f>INDEX(数值规划!$AH$33:$AK$42,(特技天赋!C1646-1)*2+特技天赋!D1646,特技天赋!E1646)</f>
        <v>17</v>
      </c>
      <c r="I1646" s="32">
        <f>INDEX(数值规划!$N$32:$Y$231,(((C1646-1)*2+(D1646-1))*4+(E1646-1))*5+F1646+1,(INDEX($T$3:$AI$3,B1646)-1)*3+1)</f>
        <v>40</v>
      </c>
      <c r="J1646" s="32">
        <f>INDEX(数值规划!$N$32:$Y$231,(((C1646-1)*2+(D1646-1))*4+(E1646-1))*5+F1646+1,(INDEX($T$3:$AI$3,B1646)-1)*3+2)</f>
        <v>20</v>
      </c>
      <c r="K1646" s="32">
        <f>INDEX(数值规划!$N$32:$Y$231,(((C1646-1)*2+(D1646-1))*4+(E1646-1))*5+F1646+1,(INDEX($T$3:$AI$3,B1646)-1)*3+3)</f>
        <v>0</v>
      </c>
      <c r="L1646" s="32">
        <f t="shared" si="51"/>
        <v>1</v>
      </c>
      <c r="M1646" s="32">
        <f>INDEX(数值规划!$AL$33:$AL$42,(特技天赋!C1646-1)*2+特技天赋!D1646)</f>
        <v>3</v>
      </c>
      <c r="N1646" s="31">
        <v>29</v>
      </c>
      <c r="Q1646" s="32">
        <f>IF(特技天赋!F1646&gt;0,INDEX(数值规划!$F$32:$F$63,(特技天赋!E1646-1)*4+特技天赋!F1646),E1646)</f>
        <v>29</v>
      </c>
    </row>
    <row r="1647" spans="1:17" ht="16.5" x14ac:dyDescent="0.2">
      <c r="A1647" s="31">
        <v>1644</v>
      </c>
      <c r="B1647" s="31">
        <v>11</v>
      </c>
      <c r="C1647" s="31">
        <v>2</v>
      </c>
      <c r="D1647" s="31">
        <v>1</v>
      </c>
      <c r="E1647" s="31">
        <v>1</v>
      </c>
      <c r="F1647" s="31">
        <v>3</v>
      </c>
      <c r="G1647" s="31" t="str">
        <f t="shared" si="50"/>
        <v>天秤座技能1_1线1号天赋3级</v>
      </c>
      <c r="H1647" s="32">
        <f>INDEX(数值规划!$AH$33:$AK$42,(特技天赋!C1647-1)*2+特技天赋!D1647,特技天赋!E1647)</f>
        <v>17</v>
      </c>
      <c r="I1647" s="32">
        <f>INDEX(数值规划!$N$32:$Y$231,(((C1647-1)*2+(D1647-1))*4+(E1647-1))*5+F1647+1,(INDEX($T$3:$AI$3,B1647)-1)*3+1)</f>
        <v>50</v>
      </c>
      <c r="J1647" s="32">
        <f>INDEX(数值规划!$N$32:$Y$231,(((C1647-1)*2+(D1647-1))*4+(E1647-1))*5+F1647+1,(INDEX($T$3:$AI$3,B1647)-1)*3+2)</f>
        <v>25</v>
      </c>
      <c r="K1647" s="32">
        <f>INDEX(数值规划!$N$32:$Y$231,(((C1647-1)*2+(D1647-1))*4+(E1647-1))*5+F1647+1,(INDEX($T$3:$AI$3,B1647)-1)*3+3)</f>
        <v>0</v>
      </c>
      <c r="L1647" s="32">
        <f t="shared" si="51"/>
        <v>1</v>
      </c>
      <c r="M1647" s="32">
        <f>INDEX(数值规划!$AL$33:$AL$42,(特技天赋!C1647-1)*2+特技天赋!D1647)</f>
        <v>3</v>
      </c>
      <c r="N1647" s="31">
        <v>38</v>
      </c>
      <c r="Q1647" s="32">
        <f>IF(特技天赋!F1647&gt;0,INDEX(数值规划!$F$32:$F$63,(特技天赋!E1647-1)*4+特技天赋!F1647),E1647)</f>
        <v>38</v>
      </c>
    </row>
    <row r="1648" spans="1:17" ht="16.5" x14ac:dyDescent="0.2">
      <c r="A1648" s="31">
        <v>1645</v>
      </c>
      <c r="B1648" s="31">
        <v>11</v>
      </c>
      <c r="C1648" s="31">
        <v>2</v>
      </c>
      <c r="D1648" s="31">
        <v>1</v>
      </c>
      <c r="E1648" s="31">
        <v>1</v>
      </c>
      <c r="F1648" s="31">
        <v>4</v>
      </c>
      <c r="G1648" s="31" t="str">
        <f t="shared" si="50"/>
        <v>天秤座技能1_1线1号天赋4级</v>
      </c>
      <c r="H1648" s="32">
        <f>INDEX(数值规划!$AH$33:$AK$42,(特技天赋!C1648-1)*2+特技天赋!D1648,特技天赋!E1648)</f>
        <v>17</v>
      </c>
      <c r="I1648" s="32">
        <f>INDEX(数值规划!$N$32:$Y$231,(((C1648-1)*2+(D1648-1))*4+(E1648-1))*5+F1648+1,(INDEX($T$3:$AI$3,B1648)-1)*3+1)</f>
        <v>60</v>
      </c>
      <c r="J1648" s="32">
        <f>INDEX(数值规划!$N$32:$Y$231,(((C1648-1)*2+(D1648-1))*4+(E1648-1))*5+F1648+1,(INDEX($T$3:$AI$3,B1648)-1)*3+2)</f>
        <v>30</v>
      </c>
      <c r="K1648" s="32">
        <f>INDEX(数值规划!$N$32:$Y$231,(((C1648-1)*2+(D1648-1))*4+(E1648-1))*5+F1648+1,(INDEX($T$3:$AI$3,B1648)-1)*3+3)</f>
        <v>0</v>
      </c>
      <c r="L1648" s="32">
        <f t="shared" si="51"/>
        <v>1</v>
      </c>
      <c r="M1648" s="32">
        <f>INDEX(数值规划!$AL$33:$AL$42,(特技天赋!C1648-1)*2+特技天赋!D1648)</f>
        <v>3</v>
      </c>
      <c r="N1648" s="31">
        <v>58</v>
      </c>
      <c r="Q1648" s="32">
        <f>IF(特技天赋!F1648&gt;0,INDEX(数值规划!$F$32:$F$63,(特技天赋!E1648-1)*4+特技天赋!F1648),E1648)</f>
        <v>58</v>
      </c>
    </row>
    <row r="1649" spans="1:17" ht="16.5" x14ac:dyDescent="0.2">
      <c r="A1649" s="31">
        <v>1646</v>
      </c>
      <c r="B1649" s="31">
        <v>11</v>
      </c>
      <c r="C1649" s="31">
        <v>2</v>
      </c>
      <c r="D1649" s="31">
        <v>1</v>
      </c>
      <c r="E1649" s="31">
        <v>2</v>
      </c>
      <c r="F1649" s="31">
        <v>0</v>
      </c>
      <c r="G1649" s="31" t="str">
        <f t="shared" si="50"/>
        <v>天秤座技能1_1线2号天赋解锁</v>
      </c>
      <c r="H1649" s="32">
        <f>INDEX(数值规划!$AH$33:$AK$42,(特技天赋!C1649-1)*2+特技天赋!D1649,特技天赋!E1649)</f>
        <v>37</v>
      </c>
      <c r="I1649" s="32">
        <f>INDEX(数值规划!$N$32:$Y$231,(((C1649-1)*2+(D1649-1))*4+(E1649-1))*5+F1649+1,(INDEX($T$3:$AI$3,B1649)-1)*3+1)</f>
        <v>30</v>
      </c>
      <c r="J1649" s="32">
        <f>INDEX(数值规划!$N$32:$Y$231,(((C1649-1)*2+(D1649-1))*4+(E1649-1))*5+F1649+1,(INDEX($T$3:$AI$3,B1649)-1)*3+2)</f>
        <v>15</v>
      </c>
      <c r="K1649" s="32">
        <f>INDEX(数值规划!$N$32:$Y$231,(((C1649-1)*2+(D1649-1))*4+(E1649-1))*5+F1649+1,(INDEX($T$3:$AI$3,B1649)-1)*3+3)</f>
        <v>0</v>
      </c>
      <c r="L1649" s="32">
        <f t="shared" si="51"/>
        <v>3</v>
      </c>
      <c r="M1649" s="32">
        <f>INDEX(数值规划!$AL$33:$AL$42,(特技天赋!C1649-1)*2+特技天赋!D1649)</f>
        <v>3</v>
      </c>
      <c r="N1649" s="31">
        <v>2</v>
      </c>
      <c r="Q1649" s="32">
        <f>IF(特技天赋!F1649&gt;0,INDEX(数值规划!$F$32:$F$63,(特技天赋!E1649-1)*4+特技天赋!F1649),E1649)</f>
        <v>2</v>
      </c>
    </row>
    <row r="1650" spans="1:17" ht="16.5" x14ac:dyDescent="0.2">
      <c r="A1650" s="31">
        <v>1647</v>
      </c>
      <c r="B1650" s="31">
        <v>11</v>
      </c>
      <c r="C1650" s="31">
        <v>2</v>
      </c>
      <c r="D1650" s="31">
        <v>1</v>
      </c>
      <c r="E1650" s="31">
        <v>2</v>
      </c>
      <c r="F1650" s="31">
        <v>1</v>
      </c>
      <c r="G1650" s="31" t="str">
        <f t="shared" si="50"/>
        <v>天秤座技能1_1线2号天赋1级</v>
      </c>
      <c r="H1650" s="32">
        <f>INDEX(数值规划!$AH$33:$AK$42,(特技天赋!C1650-1)*2+特技天赋!D1650,特技天赋!E1650)</f>
        <v>37</v>
      </c>
      <c r="I1650" s="32">
        <f>INDEX(数值规划!$N$32:$Y$231,(((C1650-1)*2+(D1650-1))*4+(E1650-1))*5+F1650+1,(INDEX($T$3:$AI$3,B1650)-1)*3+1)</f>
        <v>40</v>
      </c>
      <c r="J1650" s="32">
        <f>INDEX(数值规划!$N$32:$Y$231,(((C1650-1)*2+(D1650-1))*4+(E1650-1))*5+F1650+1,(INDEX($T$3:$AI$3,B1650)-1)*3+2)</f>
        <v>20</v>
      </c>
      <c r="K1650" s="32">
        <f>INDEX(数值规划!$N$32:$Y$231,(((C1650-1)*2+(D1650-1))*4+(E1650-1))*5+F1650+1,(INDEX($T$3:$AI$3,B1650)-1)*3+3)</f>
        <v>0</v>
      </c>
      <c r="L1650" s="32">
        <f t="shared" si="51"/>
        <v>3</v>
      </c>
      <c r="M1650" s="32">
        <f>INDEX(数值规划!$AL$33:$AL$42,(特技天赋!C1650-1)*2+特技天赋!D1650)</f>
        <v>3</v>
      </c>
      <c r="N1650" s="31">
        <v>24</v>
      </c>
      <c r="Q1650" s="32">
        <f>IF(特技天赋!F1650&gt;0,INDEX(数值规划!$F$32:$F$63,(特技天赋!E1650-1)*4+特技天赋!F1650),E1650)</f>
        <v>24</v>
      </c>
    </row>
    <row r="1651" spans="1:17" ht="16.5" x14ac:dyDescent="0.2">
      <c r="A1651" s="31">
        <v>1648</v>
      </c>
      <c r="B1651" s="31">
        <v>11</v>
      </c>
      <c r="C1651" s="31">
        <v>2</v>
      </c>
      <c r="D1651" s="31">
        <v>1</v>
      </c>
      <c r="E1651" s="31">
        <v>2</v>
      </c>
      <c r="F1651" s="31">
        <v>2</v>
      </c>
      <c r="G1651" s="31" t="str">
        <f t="shared" si="50"/>
        <v>天秤座技能1_1线2号天赋2级</v>
      </c>
      <c r="H1651" s="32">
        <f>INDEX(数值规划!$AH$33:$AK$42,(特技天赋!C1651-1)*2+特技天赋!D1651,特技天赋!E1651)</f>
        <v>37</v>
      </c>
      <c r="I1651" s="32">
        <f>INDEX(数值规划!$N$32:$Y$231,(((C1651-1)*2+(D1651-1))*4+(E1651-1))*5+F1651+1,(INDEX($T$3:$AI$3,B1651)-1)*3+1)</f>
        <v>50</v>
      </c>
      <c r="J1651" s="32">
        <f>INDEX(数值规划!$N$32:$Y$231,(((C1651-1)*2+(D1651-1))*4+(E1651-1))*5+F1651+1,(INDEX($T$3:$AI$3,B1651)-1)*3+2)</f>
        <v>25</v>
      </c>
      <c r="K1651" s="32">
        <f>INDEX(数值规划!$N$32:$Y$231,(((C1651-1)*2+(D1651-1))*4+(E1651-1))*5+F1651+1,(INDEX($T$3:$AI$3,B1651)-1)*3+3)</f>
        <v>0</v>
      </c>
      <c r="L1651" s="32">
        <f t="shared" si="51"/>
        <v>3</v>
      </c>
      <c r="M1651" s="32">
        <f>INDEX(数值规划!$AL$33:$AL$42,(特技天赋!C1651-1)*2+特技天赋!D1651)</f>
        <v>3</v>
      </c>
      <c r="N1651" s="31">
        <v>36</v>
      </c>
      <c r="Q1651" s="32">
        <f>IF(特技天赋!F1651&gt;0,INDEX(数值规划!$F$32:$F$63,(特技天赋!E1651-1)*4+特技天赋!F1651),E1651)</f>
        <v>36</v>
      </c>
    </row>
    <row r="1652" spans="1:17" ht="16.5" x14ac:dyDescent="0.2">
      <c r="A1652" s="31">
        <v>1649</v>
      </c>
      <c r="B1652" s="31">
        <v>11</v>
      </c>
      <c r="C1652" s="31">
        <v>2</v>
      </c>
      <c r="D1652" s="31">
        <v>1</v>
      </c>
      <c r="E1652" s="31">
        <v>2</v>
      </c>
      <c r="F1652" s="31">
        <v>3</v>
      </c>
      <c r="G1652" s="31" t="str">
        <f t="shared" si="50"/>
        <v>天秤座技能1_1线2号天赋3级</v>
      </c>
      <c r="H1652" s="32">
        <f>INDEX(数值规划!$AH$33:$AK$42,(特技天赋!C1652-1)*2+特技天赋!D1652,特技天赋!E1652)</f>
        <v>37</v>
      </c>
      <c r="I1652" s="32">
        <f>INDEX(数值规划!$N$32:$Y$231,(((C1652-1)*2+(D1652-1))*4+(E1652-1))*5+F1652+1,(INDEX($T$3:$AI$3,B1652)-1)*3+1)</f>
        <v>60</v>
      </c>
      <c r="J1652" s="32">
        <f>INDEX(数值规划!$N$32:$Y$231,(((C1652-1)*2+(D1652-1))*4+(E1652-1))*5+F1652+1,(INDEX($T$3:$AI$3,B1652)-1)*3+2)</f>
        <v>30</v>
      </c>
      <c r="K1652" s="32">
        <f>INDEX(数值规划!$N$32:$Y$231,(((C1652-1)*2+(D1652-1))*4+(E1652-1))*5+F1652+1,(INDEX($T$3:$AI$3,B1652)-1)*3+3)</f>
        <v>0</v>
      </c>
      <c r="L1652" s="32">
        <f t="shared" si="51"/>
        <v>3</v>
      </c>
      <c r="M1652" s="32">
        <f>INDEX(数值规划!$AL$33:$AL$42,(特技天赋!C1652-1)*2+特技天赋!D1652)</f>
        <v>3</v>
      </c>
      <c r="N1652" s="31">
        <v>48</v>
      </c>
      <c r="Q1652" s="32">
        <f>IF(特技天赋!F1652&gt;0,INDEX(数值规划!$F$32:$F$63,(特技天赋!E1652-1)*4+特技天赋!F1652),E1652)</f>
        <v>48</v>
      </c>
    </row>
    <row r="1653" spans="1:17" ht="16.5" x14ac:dyDescent="0.2">
      <c r="A1653" s="31">
        <v>1650</v>
      </c>
      <c r="B1653" s="31">
        <v>11</v>
      </c>
      <c r="C1653" s="31">
        <v>2</v>
      </c>
      <c r="D1653" s="31">
        <v>1</v>
      </c>
      <c r="E1653" s="31">
        <v>2</v>
      </c>
      <c r="F1653" s="31">
        <v>4</v>
      </c>
      <c r="G1653" s="31" t="str">
        <f t="shared" si="50"/>
        <v>天秤座技能1_1线2号天赋4级</v>
      </c>
      <c r="H1653" s="32">
        <f>INDEX(数值规划!$AH$33:$AK$42,(特技天赋!C1653-1)*2+特技天赋!D1653,特技天赋!E1653)</f>
        <v>37</v>
      </c>
      <c r="I1653" s="32">
        <f>INDEX(数值规划!$N$32:$Y$231,(((C1653-1)*2+(D1653-1))*4+(E1653-1))*5+F1653+1,(INDEX($T$3:$AI$3,B1653)-1)*3+1)</f>
        <v>70</v>
      </c>
      <c r="J1653" s="32">
        <f>INDEX(数值规划!$N$32:$Y$231,(((C1653-1)*2+(D1653-1))*4+(E1653-1))*5+F1653+1,(INDEX($T$3:$AI$3,B1653)-1)*3+2)</f>
        <v>35</v>
      </c>
      <c r="K1653" s="32">
        <f>INDEX(数值规划!$N$32:$Y$231,(((C1653-1)*2+(D1653-1))*4+(E1653-1))*5+F1653+1,(INDEX($T$3:$AI$3,B1653)-1)*3+3)</f>
        <v>0</v>
      </c>
      <c r="L1653" s="32">
        <f t="shared" si="51"/>
        <v>3</v>
      </c>
      <c r="M1653" s="32">
        <f>INDEX(数值规划!$AL$33:$AL$42,(特技天赋!C1653-1)*2+特技天赋!D1653)</f>
        <v>3</v>
      </c>
      <c r="N1653" s="31">
        <v>72</v>
      </c>
      <c r="Q1653" s="32">
        <f>IF(特技天赋!F1653&gt;0,INDEX(数值规划!$F$32:$F$63,(特技天赋!E1653-1)*4+特技天赋!F1653),E1653)</f>
        <v>72</v>
      </c>
    </row>
    <row r="1654" spans="1:17" ht="16.5" x14ac:dyDescent="0.2">
      <c r="A1654" s="31">
        <v>1651</v>
      </c>
      <c r="B1654" s="31">
        <v>11</v>
      </c>
      <c r="C1654" s="31">
        <v>2</v>
      </c>
      <c r="D1654" s="31">
        <v>1</v>
      </c>
      <c r="E1654" s="31">
        <v>3</v>
      </c>
      <c r="F1654" s="31">
        <v>0</v>
      </c>
      <c r="G1654" s="31" t="str">
        <f t="shared" si="50"/>
        <v>天秤座技能1_1线3号天赋解锁</v>
      </c>
      <c r="H1654" s="32">
        <f>INDEX(数值规划!$AH$33:$AK$42,(特技天赋!C1654-1)*2+特技天赋!D1654,特技天赋!E1654)</f>
        <v>57</v>
      </c>
      <c r="I1654" s="32">
        <f>INDEX(数值规划!$N$32:$Y$231,(((C1654-1)*2+(D1654-1))*4+(E1654-1))*5+F1654+1,(INDEX($T$3:$AI$3,B1654)-1)*3+1)</f>
        <v>45</v>
      </c>
      <c r="J1654" s="32">
        <f>INDEX(数值规划!$N$32:$Y$231,(((C1654-1)*2+(D1654-1))*4+(E1654-1))*5+F1654+1,(INDEX($T$3:$AI$3,B1654)-1)*3+2)</f>
        <v>23</v>
      </c>
      <c r="K1654" s="32">
        <f>INDEX(数值规划!$N$32:$Y$231,(((C1654-1)*2+(D1654-1))*4+(E1654-1))*5+F1654+1,(INDEX($T$3:$AI$3,B1654)-1)*3+3)</f>
        <v>0</v>
      </c>
      <c r="L1654" s="32">
        <f t="shared" si="51"/>
        <v>5</v>
      </c>
      <c r="M1654" s="32">
        <f>INDEX(数值规划!$AL$33:$AL$42,(特技天赋!C1654-1)*2+特技天赋!D1654)</f>
        <v>3</v>
      </c>
      <c r="N1654" s="31">
        <v>3</v>
      </c>
      <c r="Q1654" s="32">
        <f>IF(特技天赋!F1654&gt;0,INDEX(数值规划!$F$32:$F$63,(特技天赋!E1654-1)*4+特技天赋!F1654),E1654)</f>
        <v>3</v>
      </c>
    </row>
    <row r="1655" spans="1:17" ht="16.5" x14ac:dyDescent="0.2">
      <c r="A1655" s="31">
        <v>1652</v>
      </c>
      <c r="B1655" s="31">
        <v>11</v>
      </c>
      <c r="C1655" s="31">
        <v>2</v>
      </c>
      <c r="D1655" s="31">
        <v>1</v>
      </c>
      <c r="E1655" s="31">
        <v>3</v>
      </c>
      <c r="F1655" s="31">
        <v>1</v>
      </c>
      <c r="G1655" s="31" t="str">
        <f t="shared" si="50"/>
        <v>天秤座技能1_1线3号天赋1级</v>
      </c>
      <c r="H1655" s="32">
        <f>INDEX(数值规划!$AH$33:$AK$42,(特技天赋!C1655-1)*2+特技天赋!D1655,特技天赋!E1655)</f>
        <v>57</v>
      </c>
      <c r="I1655" s="32">
        <f>INDEX(数值规划!$N$32:$Y$231,(((C1655-1)*2+(D1655-1))*4+(E1655-1))*5+F1655+1,(INDEX($T$3:$AI$3,B1655)-1)*3+1)</f>
        <v>55</v>
      </c>
      <c r="J1655" s="32">
        <f>INDEX(数值规划!$N$32:$Y$231,(((C1655-1)*2+(D1655-1))*4+(E1655-1))*5+F1655+1,(INDEX($T$3:$AI$3,B1655)-1)*3+2)</f>
        <v>28</v>
      </c>
      <c r="K1655" s="32">
        <f>INDEX(数值规划!$N$32:$Y$231,(((C1655-1)*2+(D1655-1))*4+(E1655-1))*5+F1655+1,(INDEX($T$3:$AI$3,B1655)-1)*3+3)</f>
        <v>0</v>
      </c>
      <c r="L1655" s="32">
        <f t="shared" si="51"/>
        <v>5</v>
      </c>
      <c r="M1655" s="32">
        <f>INDEX(数值规划!$AL$33:$AL$42,(特技天赋!C1655-1)*2+特技天赋!D1655)</f>
        <v>3</v>
      </c>
      <c r="N1655" s="31">
        <v>29</v>
      </c>
      <c r="Q1655" s="32">
        <f>IF(特技天赋!F1655&gt;0,INDEX(数值规划!$F$32:$F$63,(特技天赋!E1655-1)*4+特技天赋!F1655),E1655)</f>
        <v>29</v>
      </c>
    </row>
    <row r="1656" spans="1:17" ht="16.5" x14ac:dyDescent="0.2">
      <c r="A1656" s="31">
        <v>1653</v>
      </c>
      <c r="B1656" s="31">
        <v>11</v>
      </c>
      <c r="C1656" s="31">
        <v>2</v>
      </c>
      <c r="D1656" s="31">
        <v>1</v>
      </c>
      <c r="E1656" s="31">
        <v>3</v>
      </c>
      <c r="F1656" s="31">
        <v>2</v>
      </c>
      <c r="G1656" s="31" t="str">
        <f t="shared" si="50"/>
        <v>天秤座技能1_1线3号天赋2级</v>
      </c>
      <c r="H1656" s="32">
        <f>INDEX(数值规划!$AH$33:$AK$42,(特技天赋!C1656-1)*2+特技天赋!D1656,特技天赋!E1656)</f>
        <v>57</v>
      </c>
      <c r="I1656" s="32">
        <f>INDEX(数值规划!$N$32:$Y$231,(((C1656-1)*2+(D1656-1))*4+(E1656-1))*5+F1656+1,(INDEX($T$3:$AI$3,B1656)-1)*3+1)</f>
        <v>65</v>
      </c>
      <c r="J1656" s="32">
        <f>INDEX(数值规划!$N$32:$Y$231,(((C1656-1)*2+(D1656-1))*4+(E1656-1))*5+F1656+1,(INDEX($T$3:$AI$3,B1656)-1)*3+2)</f>
        <v>33</v>
      </c>
      <c r="K1656" s="32">
        <f>INDEX(数值规划!$N$32:$Y$231,(((C1656-1)*2+(D1656-1))*4+(E1656-1))*5+F1656+1,(INDEX($T$3:$AI$3,B1656)-1)*3+3)</f>
        <v>0</v>
      </c>
      <c r="L1656" s="32">
        <f t="shared" si="51"/>
        <v>5</v>
      </c>
      <c r="M1656" s="32">
        <f>INDEX(数值规划!$AL$33:$AL$42,(特技天赋!C1656-1)*2+特技天赋!D1656)</f>
        <v>3</v>
      </c>
      <c r="N1656" s="31">
        <v>43</v>
      </c>
      <c r="Q1656" s="32">
        <f>IF(特技天赋!F1656&gt;0,INDEX(数值规划!$F$32:$F$63,(特技天赋!E1656-1)*4+特技天赋!F1656),E1656)</f>
        <v>43</v>
      </c>
    </row>
    <row r="1657" spans="1:17" ht="16.5" x14ac:dyDescent="0.2">
      <c r="A1657" s="31">
        <v>1654</v>
      </c>
      <c r="B1657" s="31">
        <v>11</v>
      </c>
      <c r="C1657" s="31">
        <v>2</v>
      </c>
      <c r="D1657" s="31">
        <v>1</v>
      </c>
      <c r="E1657" s="31">
        <v>3</v>
      </c>
      <c r="F1657" s="31">
        <v>3</v>
      </c>
      <c r="G1657" s="31" t="str">
        <f t="shared" si="50"/>
        <v>天秤座技能1_1线3号天赋3级</v>
      </c>
      <c r="H1657" s="32">
        <f>INDEX(数值规划!$AH$33:$AK$42,(特技天赋!C1657-1)*2+特技天赋!D1657,特技天赋!E1657)</f>
        <v>57</v>
      </c>
      <c r="I1657" s="32">
        <f>INDEX(数值规划!$N$32:$Y$231,(((C1657-1)*2+(D1657-1))*4+(E1657-1))*5+F1657+1,(INDEX($T$3:$AI$3,B1657)-1)*3+1)</f>
        <v>75</v>
      </c>
      <c r="J1657" s="32">
        <f>INDEX(数值规划!$N$32:$Y$231,(((C1657-1)*2+(D1657-1))*4+(E1657-1))*5+F1657+1,(INDEX($T$3:$AI$3,B1657)-1)*3+2)</f>
        <v>38</v>
      </c>
      <c r="K1657" s="32">
        <f>INDEX(数值规划!$N$32:$Y$231,(((C1657-1)*2+(D1657-1))*4+(E1657-1))*5+F1657+1,(INDEX($T$3:$AI$3,B1657)-1)*3+3)</f>
        <v>0</v>
      </c>
      <c r="L1657" s="32">
        <f t="shared" si="51"/>
        <v>5</v>
      </c>
      <c r="M1657" s="32">
        <f>INDEX(数值规划!$AL$33:$AL$42,(特技天赋!C1657-1)*2+特技天赋!D1657)</f>
        <v>3</v>
      </c>
      <c r="N1657" s="31">
        <v>58</v>
      </c>
      <c r="Q1657" s="32">
        <f>IF(特技天赋!F1657&gt;0,INDEX(数值规划!$F$32:$F$63,(特技天赋!E1657-1)*4+特技天赋!F1657),E1657)</f>
        <v>58</v>
      </c>
    </row>
    <row r="1658" spans="1:17" ht="16.5" x14ac:dyDescent="0.2">
      <c r="A1658" s="31">
        <v>1655</v>
      </c>
      <c r="B1658" s="31">
        <v>11</v>
      </c>
      <c r="C1658" s="31">
        <v>2</v>
      </c>
      <c r="D1658" s="31">
        <v>1</v>
      </c>
      <c r="E1658" s="31">
        <v>3</v>
      </c>
      <c r="F1658" s="31">
        <v>4</v>
      </c>
      <c r="G1658" s="31" t="str">
        <f t="shared" si="50"/>
        <v>天秤座技能1_1线3号天赋4级</v>
      </c>
      <c r="H1658" s="32">
        <f>INDEX(数值规划!$AH$33:$AK$42,(特技天赋!C1658-1)*2+特技天赋!D1658,特技天赋!E1658)</f>
        <v>57</v>
      </c>
      <c r="I1658" s="32">
        <f>INDEX(数值规划!$N$32:$Y$231,(((C1658-1)*2+(D1658-1))*4+(E1658-1))*5+F1658+1,(INDEX($T$3:$AI$3,B1658)-1)*3+1)</f>
        <v>85</v>
      </c>
      <c r="J1658" s="32">
        <f>INDEX(数值规划!$N$32:$Y$231,(((C1658-1)*2+(D1658-1))*4+(E1658-1))*5+F1658+1,(INDEX($T$3:$AI$3,B1658)-1)*3+2)</f>
        <v>43</v>
      </c>
      <c r="K1658" s="32">
        <f>INDEX(数值规划!$N$32:$Y$231,(((C1658-1)*2+(D1658-1))*4+(E1658-1))*5+F1658+1,(INDEX($T$3:$AI$3,B1658)-1)*3+3)</f>
        <v>0</v>
      </c>
      <c r="L1658" s="32">
        <f t="shared" si="51"/>
        <v>5</v>
      </c>
      <c r="M1658" s="32">
        <f>INDEX(数值规划!$AL$33:$AL$42,(特技天赋!C1658-1)*2+特技天赋!D1658)</f>
        <v>3</v>
      </c>
      <c r="N1658" s="31">
        <v>87</v>
      </c>
      <c r="Q1658" s="32">
        <f>IF(特技天赋!F1658&gt;0,INDEX(数值规划!$F$32:$F$63,(特技天赋!E1658-1)*4+特技天赋!F1658),E1658)</f>
        <v>87</v>
      </c>
    </row>
    <row r="1659" spans="1:17" ht="16.5" x14ac:dyDescent="0.2">
      <c r="A1659" s="31">
        <v>1656</v>
      </c>
      <c r="B1659" s="31">
        <v>11</v>
      </c>
      <c r="C1659" s="31">
        <v>2</v>
      </c>
      <c r="D1659" s="31">
        <v>1</v>
      </c>
      <c r="E1659" s="31">
        <v>4</v>
      </c>
      <c r="F1659" s="31">
        <v>0</v>
      </c>
      <c r="G1659" s="31" t="str">
        <f t="shared" si="50"/>
        <v>天秤座技能1_1线4号天赋解锁</v>
      </c>
      <c r="H1659" s="32">
        <f>INDEX(数值规划!$AH$33:$AK$42,(特技天赋!C1659-1)*2+特技天赋!D1659,特技天赋!E1659)</f>
        <v>77</v>
      </c>
      <c r="I1659" s="32">
        <f>INDEX(数值规划!$N$32:$Y$231,(((C1659-1)*2+(D1659-1))*4+(E1659-1))*5+F1659+1,(INDEX($T$3:$AI$3,B1659)-1)*3+1)</f>
        <v>60</v>
      </c>
      <c r="J1659" s="32">
        <f>INDEX(数值规划!$N$32:$Y$231,(((C1659-1)*2+(D1659-1))*4+(E1659-1))*5+F1659+1,(INDEX($T$3:$AI$3,B1659)-1)*3+2)</f>
        <v>30</v>
      </c>
      <c r="K1659" s="32">
        <f>INDEX(数值规划!$N$32:$Y$231,(((C1659-1)*2+(D1659-1))*4+(E1659-1))*5+F1659+1,(INDEX($T$3:$AI$3,B1659)-1)*3+3)</f>
        <v>0</v>
      </c>
      <c r="L1659" s="32">
        <f t="shared" si="51"/>
        <v>7</v>
      </c>
      <c r="M1659" s="32">
        <f>INDEX(数值规划!$AL$33:$AL$42,(特技天赋!C1659-1)*2+特技天赋!D1659)</f>
        <v>3</v>
      </c>
      <c r="N1659" s="31">
        <v>4</v>
      </c>
      <c r="Q1659" s="32">
        <f>IF(特技天赋!F1659&gt;0,INDEX(数值规划!$F$32:$F$63,(特技天赋!E1659-1)*4+特技天赋!F1659),E1659)</f>
        <v>4</v>
      </c>
    </row>
    <row r="1660" spans="1:17" ht="16.5" x14ac:dyDescent="0.2">
      <c r="A1660" s="31">
        <v>1657</v>
      </c>
      <c r="B1660" s="31">
        <v>11</v>
      </c>
      <c r="C1660" s="31">
        <v>2</v>
      </c>
      <c r="D1660" s="31">
        <v>1</v>
      </c>
      <c r="E1660" s="31">
        <v>4</v>
      </c>
      <c r="F1660" s="31">
        <v>1</v>
      </c>
      <c r="G1660" s="31" t="str">
        <f t="shared" si="50"/>
        <v>天秤座技能1_1线4号天赋1级</v>
      </c>
      <c r="H1660" s="32">
        <f>INDEX(数值规划!$AH$33:$AK$42,(特技天赋!C1660-1)*2+特技天赋!D1660,特技天赋!E1660)</f>
        <v>77</v>
      </c>
      <c r="I1660" s="32">
        <f>INDEX(数值规划!$N$32:$Y$231,(((C1660-1)*2+(D1660-1))*4+(E1660-1))*5+F1660+1,(INDEX($T$3:$AI$3,B1660)-1)*3+1)</f>
        <v>70</v>
      </c>
      <c r="J1660" s="32">
        <f>INDEX(数值规划!$N$32:$Y$231,(((C1660-1)*2+(D1660-1))*4+(E1660-1))*5+F1660+1,(INDEX($T$3:$AI$3,B1660)-1)*3+2)</f>
        <v>35</v>
      </c>
      <c r="K1660" s="32">
        <f>INDEX(数值规划!$N$32:$Y$231,(((C1660-1)*2+(D1660-1))*4+(E1660-1))*5+F1660+1,(INDEX($T$3:$AI$3,B1660)-1)*3+3)</f>
        <v>0</v>
      </c>
      <c r="L1660" s="32">
        <f t="shared" si="51"/>
        <v>7</v>
      </c>
      <c r="M1660" s="32">
        <f>INDEX(数值规划!$AL$33:$AL$42,(特技天赋!C1660-1)*2+特技天赋!D1660)</f>
        <v>3</v>
      </c>
      <c r="N1660" s="31">
        <v>29</v>
      </c>
      <c r="Q1660" s="32">
        <f>IF(特技天赋!F1660&gt;0,INDEX(数值规划!$F$32:$F$63,(特技天赋!E1660-1)*4+特技天赋!F1660),E1660)</f>
        <v>29</v>
      </c>
    </row>
    <row r="1661" spans="1:17" ht="16.5" x14ac:dyDescent="0.2">
      <c r="A1661" s="31">
        <v>1658</v>
      </c>
      <c r="B1661" s="31">
        <v>11</v>
      </c>
      <c r="C1661" s="31">
        <v>2</v>
      </c>
      <c r="D1661" s="31">
        <v>1</v>
      </c>
      <c r="E1661" s="31">
        <v>4</v>
      </c>
      <c r="F1661" s="31">
        <v>2</v>
      </c>
      <c r="G1661" s="31" t="str">
        <f t="shared" si="50"/>
        <v>天秤座技能1_1线4号天赋2级</v>
      </c>
      <c r="H1661" s="32">
        <f>INDEX(数值规划!$AH$33:$AK$42,(特技天赋!C1661-1)*2+特技天赋!D1661,特技天赋!E1661)</f>
        <v>77</v>
      </c>
      <c r="I1661" s="32">
        <f>INDEX(数值规划!$N$32:$Y$231,(((C1661-1)*2+(D1661-1))*4+(E1661-1))*5+F1661+1,(INDEX($T$3:$AI$3,B1661)-1)*3+1)</f>
        <v>80</v>
      </c>
      <c r="J1661" s="32">
        <f>INDEX(数值规划!$N$32:$Y$231,(((C1661-1)*2+(D1661-1))*4+(E1661-1))*5+F1661+1,(INDEX($T$3:$AI$3,B1661)-1)*3+2)</f>
        <v>40</v>
      </c>
      <c r="K1661" s="32">
        <f>INDEX(数值规划!$N$32:$Y$231,(((C1661-1)*2+(D1661-1))*4+(E1661-1))*5+F1661+1,(INDEX($T$3:$AI$3,B1661)-1)*3+3)</f>
        <v>0</v>
      </c>
      <c r="L1661" s="32">
        <f t="shared" si="51"/>
        <v>7</v>
      </c>
      <c r="M1661" s="32">
        <f>INDEX(数值规划!$AL$33:$AL$42,(特技天赋!C1661-1)*2+特技天赋!D1661)</f>
        <v>3</v>
      </c>
      <c r="N1661" s="31">
        <v>43</v>
      </c>
      <c r="Q1661" s="32">
        <f>IF(特技天赋!F1661&gt;0,INDEX(数值规划!$F$32:$F$63,(特技天赋!E1661-1)*4+特技天赋!F1661),E1661)</f>
        <v>43</v>
      </c>
    </row>
    <row r="1662" spans="1:17" ht="16.5" x14ac:dyDescent="0.2">
      <c r="A1662" s="31">
        <v>1659</v>
      </c>
      <c r="B1662" s="31">
        <v>11</v>
      </c>
      <c r="C1662" s="31">
        <v>2</v>
      </c>
      <c r="D1662" s="31">
        <v>1</v>
      </c>
      <c r="E1662" s="31">
        <v>4</v>
      </c>
      <c r="F1662" s="31">
        <v>3</v>
      </c>
      <c r="G1662" s="31" t="str">
        <f t="shared" si="50"/>
        <v>天秤座技能1_1线4号天赋3级</v>
      </c>
      <c r="H1662" s="32">
        <f>INDEX(数值规划!$AH$33:$AK$42,(特技天赋!C1662-1)*2+特技天赋!D1662,特技天赋!E1662)</f>
        <v>77</v>
      </c>
      <c r="I1662" s="32">
        <f>INDEX(数值规划!$N$32:$Y$231,(((C1662-1)*2+(D1662-1))*4+(E1662-1))*5+F1662+1,(INDEX($T$3:$AI$3,B1662)-1)*3+1)</f>
        <v>90</v>
      </c>
      <c r="J1662" s="32">
        <f>INDEX(数值规划!$N$32:$Y$231,(((C1662-1)*2+(D1662-1))*4+(E1662-1))*5+F1662+1,(INDEX($T$3:$AI$3,B1662)-1)*3+2)</f>
        <v>45</v>
      </c>
      <c r="K1662" s="32">
        <f>INDEX(数值规划!$N$32:$Y$231,(((C1662-1)*2+(D1662-1))*4+(E1662-1))*5+F1662+1,(INDEX($T$3:$AI$3,B1662)-1)*3+3)</f>
        <v>0</v>
      </c>
      <c r="L1662" s="32">
        <f t="shared" si="51"/>
        <v>7</v>
      </c>
      <c r="M1662" s="32">
        <f>INDEX(数值规划!$AL$33:$AL$42,(特技天赋!C1662-1)*2+特技天赋!D1662)</f>
        <v>3</v>
      </c>
      <c r="N1662" s="31">
        <v>58</v>
      </c>
      <c r="Q1662" s="32">
        <f>IF(特技天赋!F1662&gt;0,INDEX(数值规划!$F$32:$F$63,(特技天赋!E1662-1)*4+特技天赋!F1662),E1662)</f>
        <v>58</v>
      </c>
    </row>
    <row r="1663" spans="1:17" ht="16.5" x14ac:dyDescent="0.2">
      <c r="A1663" s="31">
        <v>1660</v>
      </c>
      <c r="B1663" s="31">
        <v>11</v>
      </c>
      <c r="C1663" s="31">
        <v>2</v>
      </c>
      <c r="D1663" s="31">
        <v>1</v>
      </c>
      <c r="E1663" s="31">
        <v>4</v>
      </c>
      <c r="F1663" s="31">
        <v>4</v>
      </c>
      <c r="G1663" s="31" t="str">
        <f t="shared" si="50"/>
        <v>天秤座技能1_1线4号天赋4级</v>
      </c>
      <c r="H1663" s="32">
        <f>INDEX(数值规划!$AH$33:$AK$42,(特技天赋!C1663-1)*2+特技天赋!D1663,特技天赋!E1663)</f>
        <v>77</v>
      </c>
      <c r="I1663" s="32">
        <f>INDEX(数值规划!$N$32:$Y$231,(((C1663-1)*2+(D1663-1))*4+(E1663-1))*5+F1663+1,(INDEX($T$3:$AI$3,B1663)-1)*3+1)</f>
        <v>100</v>
      </c>
      <c r="J1663" s="32">
        <f>INDEX(数值规划!$N$32:$Y$231,(((C1663-1)*2+(D1663-1))*4+(E1663-1))*5+F1663+1,(INDEX($T$3:$AI$3,B1663)-1)*3+2)</f>
        <v>50</v>
      </c>
      <c r="K1663" s="32">
        <f>INDEX(数值规划!$N$32:$Y$231,(((C1663-1)*2+(D1663-1))*4+(E1663-1))*5+F1663+1,(INDEX($T$3:$AI$3,B1663)-1)*3+3)</f>
        <v>0</v>
      </c>
      <c r="L1663" s="32">
        <f t="shared" si="51"/>
        <v>7</v>
      </c>
      <c r="M1663" s="32">
        <f>INDEX(数值规划!$AL$33:$AL$42,(特技天赋!C1663-1)*2+特技天赋!D1663)</f>
        <v>3</v>
      </c>
      <c r="N1663" s="31">
        <v>87</v>
      </c>
      <c r="Q1663" s="32">
        <f>IF(特技天赋!F1663&gt;0,INDEX(数值规划!$F$32:$F$63,(特技天赋!E1663-1)*4+特技天赋!F1663),E1663)</f>
        <v>87</v>
      </c>
    </row>
    <row r="1664" spans="1:17" ht="16.5" x14ac:dyDescent="0.2">
      <c r="A1664" s="31">
        <v>1661</v>
      </c>
      <c r="B1664" s="31">
        <v>11</v>
      </c>
      <c r="C1664" s="31">
        <v>2</v>
      </c>
      <c r="D1664" s="31">
        <v>2</v>
      </c>
      <c r="E1664" s="31">
        <v>1</v>
      </c>
      <c r="F1664" s="31">
        <v>0</v>
      </c>
      <c r="G1664" s="31" t="str">
        <f t="shared" si="50"/>
        <v>天秤座技能1_2线1号天赋解锁</v>
      </c>
      <c r="H1664" s="32">
        <f>INDEX(数值规划!$AH$33:$AK$42,(特技天赋!C1664-1)*2+特技天赋!D1664,特技天赋!E1664)</f>
        <v>27</v>
      </c>
      <c r="I1664" s="32">
        <f>INDEX(数值规划!$N$32:$Y$231,(((C1664-1)*2+(D1664-1))*4+(E1664-1))*5+F1664+1,(INDEX($T$3:$AI$3,B1664)-1)*3+1)</f>
        <v>20</v>
      </c>
      <c r="J1664" s="32">
        <f>INDEX(数值规划!$N$32:$Y$231,(((C1664-1)*2+(D1664-1))*4+(E1664-1))*5+F1664+1,(INDEX($T$3:$AI$3,B1664)-1)*3+2)</f>
        <v>0</v>
      </c>
      <c r="K1664" s="32">
        <f>INDEX(数值规划!$N$32:$Y$231,(((C1664-1)*2+(D1664-1))*4+(E1664-1))*5+F1664+1,(INDEX($T$3:$AI$3,B1664)-1)*3+3)</f>
        <v>10</v>
      </c>
      <c r="L1664" s="32">
        <f t="shared" si="51"/>
        <v>2</v>
      </c>
      <c r="M1664" s="32">
        <f>INDEX(数值规划!$AL$33:$AL$42,(特技天赋!C1664-1)*2+特技天赋!D1664)</f>
        <v>4</v>
      </c>
      <c r="N1664" s="31">
        <v>1</v>
      </c>
      <c r="Q1664" s="32">
        <f>IF(特技天赋!F1664&gt;0,INDEX(数值规划!$F$32:$F$63,(特技天赋!E1664-1)*4+特技天赋!F1664),E1664)</f>
        <v>1</v>
      </c>
    </row>
    <row r="1665" spans="1:17" ht="16.5" x14ac:dyDescent="0.2">
      <c r="A1665" s="31">
        <v>1662</v>
      </c>
      <c r="B1665" s="31">
        <v>11</v>
      </c>
      <c r="C1665" s="31">
        <v>2</v>
      </c>
      <c r="D1665" s="31">
        <v>2</v>
      </c>
      <c r="E1665" s="31">
        <v>1</v>
      </c>
      <c r="F1665" s="31">
        <v>1</v>
      </c>
      <c r="G1665" s="31" t="str">
        <f t="shared" si="50"/>
        <v>天秤座技能1_2线1号天赋1级</v>
      </c>
      <c r="H1665" s="32">
        <f>INDEX(数值规划!$AH$33:$AK$42,(特技天赋!C1665-1)*2+特技天赋!D1665,特技天赋!E1665)</f>
        <v>27</v>
      </c>
      <c r="I1665" s="32">
        <f>INDEX(数值规划!$N$32:$Y$231,(((C1665-1)*2+(D1665-1))*4+(E1665-1))*5+F1665+1,(INDEX($T$3:$AI$3,B1665)-1)*3+1)</f>
        <v>30</v>
      </c>
      <c r="J1665" s="32">
        <f>INDEX(数值规划!$N$32:$Y$231,(((C1665-1)*2+(D1665-1))*4+(E1665-1))*5+F1665+1,(INDEX($T$3:$AI$3,B1665)-1)*3+2)</f>
        <v>0</v>
      </c>
      <c r="K1665" s="32">
        <f>INDEX(数值规划!$N$32:$Y$231,(((C1665-1)*2+(D1665-1))*4+(E1665-1))*5+F1665+1,(INDEX($T$3:$AI$3,B1665)-1)*3+3)</f>
        <v>15</v>
      </c>
      <c r="L1665" s="32">
        <f t="shared" si="51"/>
        <v>2</v>
      </c>
      <c r="M1665" s="32">
        <f>INDEX(数值规划!$AL$33:$AL$42,(特技天赋!C1665-1)*2+特技天赋!D1665)</f>
        <v>4</v>
      </c>
      <c r="N1665" s="31">
        <v>19</v>
      </c>
      <c r="Q1665" s="32">
        <f>IF(特技天赋!F1665&gt;0,INDEX(数值规划!$F$32:$F$63,(特技天赋!E1665-1)*4+特技天赋!F1665),E1665)</f>
        <v>19</v>
      </c>
    </row>
    <row r="1666" spans="1:17" ht="16.5" x14ac:dyDescent="0.2">
      <c r="A1666" s="31">
        <v>1663</v>
      </c>
      <c r="B1666" s="31">
        <v>11</v>
      </c>
      <c r="C1666" s="31">
        <v>2</v>
      </c>
      <c r="D1666" s="31">
        <v>2</v>
      </c>
      <c r="E1666" s="31">
        <v>1</v>
      </c>
      <c r="F1666" s="31">
        <v>2</v>
      </c>
      <c r="G1666" s="31" t="str">
        <f t="shared" si="50"/>
        <v>天秤座技能1_2线1号天赋2级</v>
      </c>
      <c r="H1666" s="32">
        <f>INDEX(数值规划!$AH$33:$AK$42,(特技天赋!C1666-1)*2+特技天赋!D1666,特技天赋!E1666)</f>
        <v>27</v>
      </c>
      <c r="I1666" s="32">
        <f>INDEX(数值规划!$N$32:$Y$231,(((C1666-1)*2+(D1666-1))*4+(E1666-1))*5+F1666+1,(INDEX($T$3:$AI$3,B1666)-1)*3+1)</f>
        <v>40</v>
      </c>
      <c r="J1666" s="32">
        <f>INDEX(数值规划!$N$32:$Y$231,(((C1666-1)*2+(D1666-1))*4+(E1666-1))*5+F1666+1,(INDEX($T$3:$AI$3,B1666)-1)*3+2)</f>
        <v>0</v>
      </c>
      <c r="K1666" s="32">
        <f>INDEX(数值规划!$N$32:$Y$231,(((C1666-1)*2+(D1666-1))*4+(E1666-1))*5+F1666+1,(INDEX($T$3:$AI$3,B1666)-1)*3+3)</f>
        <v>20</v>
      </c>
      <c r="L1666" s="32">
        <f t="shared" si="51"/>
        <v>2</v>
      </c>
      <c r="M1666" s="32">
        <f>INDEX(数值规划!$AL$33:$AL$42,(特技天赋!C1666-1)*2+特技天赋!D1666)</f>
        <v>4</v>
      </c>
      <c r="N1666" s="31">
        <v>29</v>
      </c>
      <c r="Q1666" s="32">
        <f>IF(特技天赋!F1666&gt;0,INDEX(数值规划!$F$32:$F$63,(特技天赋!E1666-1)*4+特技天赋!F1666),E1666)</f>
        <v>29</v>
      </c>
    </row>
    <row r="1667" spans="1:17" ht="16.5" x14ac:dyDescent="0.2">
      <c r="A1667" s="31">
        <v>1664</v>
      </c>
      <c r="B1667" s="31">
        <v>11</v>
      </c>
      <c r="C1667" s="31">
        <v>2</v>
      </c>
      <c r="D1667" s="31">
        <v>2</v>
      </c>
      <c r="E1667" s="31">
        <v>1</v>
      </c>
      <c r="F1667" s="31">
        <v>3</v>
      </c>
      <c r="G1667" s="31" t="str">
        <f t="shared" si="50"/>
        <v>天秤座技能1_2线1号天赋3级</v>
      </c>
      <c r="H1667" s="32">
        <f>INDEX(数值规划!$AH$33:$AK$42,(特技天赋!C1667-1)*2+特技天赋!D1667,特技天赋!E1667)</f>
        <v>27</v>
      </c>
      <c r="I1667" s="32">
        <f>INDEX(数值规划!$N$32:$Y$231,(((C1667-1)*2+(D1667-1))*4+(E1667-1))*5+F1667+1,(INDEX($T$3:$AI$3,B1667)-1)*3+1)</f>
        <v>50</v>
      </c>
      <c r="J1667" s="32">
        <f>INDEX(数值规划!$N$32:$Y$231,(((C1667-1)*2+(D1667-1))*4+(E1667-1))*5+F1667+1,(INDEX($T$3:$AI$3,B1667)-1)*3+2)</f>
        <v>0</v>
      </c>
      <c r="K1667" s="32">
        <f>INDEX(数值规划!$N$32:$Y$231,(((C1667-1)*2+(D1667-1))*4+(E1667-1))*5+F1667+1,(INDEX($T$3:$AI$3,B1667)-1)*3+3)</f>
        <v>25</v>
      </c>
      <c r="L1667" s="32">
        <f t="shared" si="51"/>
        <v>2</v>
      </c>
      <c r="M1667" s="32">
        <f>INDEX(数值规划!$AL$33:$AL$42,(特技天赋!C1667-1)*2+特技天赋!D1667)</f>
        <v>4</v>
      </c>
      <c r="N1667" s="31">
        <v>38</v>
      </c>
      <c r="Q1667" s="32">
        <f>IF(特技天赋!F1667&gt;0,INDEX(数值规划!$F$32:$F$63,(特技天赋!E1667-1)*4+特技天赋!F1667),E1667)</f>
        <v>38</v>
      </c>
    </row>
    <row r="1668" spans="1:17" ht="16.5" x14ac:dyDescent="0.2">
      <c r="A1668" s="31">
        <v>1665</v>
      </c>
      <c r="B1668" s="31">
        <v>11</v>
      </c>
      <c r="C1668" s="31">
        <v>2</v>
      </c>
      <c r="D1668" s="31">
        <v>2</v>
      </c>
      <c r="E1668" s="31">
        <v>1</v>
      </c>
      <c r="F1668" s="31">
        <v>4</v>
      </c>
      <c r="G1668" s="31" t="str">
        <f t="shared" si="50"/>
        <v>天秤座技能1_2线1号天赋4级</v>
      </c>
      <c r="H1668" s="32">
        <f>INDEX(数值规划!$AH$33:$AK$42,(特技天赋!C1668-1)*2+特技天赋!D1668,特技天赋!E1668)</f>
        <v>27</v>
      </c>
      <c r="I1668" s="32">
        <f>INDEX(数值规划!$N$32:$Y$231,(((C1668-1)*2+(D1668-1))*4+(E1668-1))*5+F1668+1,(INDEX($T$3:$AI$3,B1668)-1)*3+1)</f>
        <v>60</v>
      </c>
      <c r="J1668" s="32">
        <f>INDEX(数值规划!$N$32:$Y$231,(((C1668-1)*2+(D1668-1))*4+(E1668-1))*5+F1668+1,(INDEX($T$3:$AI$3,B1668)-1)*3+2)</f>
        <v>0</v>
      </c>
      <c r="K1668" s="32">
        <f>INDEX(数值规划!$N$32:$Y$231,(((C1668-1)*2+(D1668-1))*4+(E1668-1))*5+F1668+1,(INDEX($T$3:$AI$3,B1668)-1)*3+3)</f>
        <v>30</v>
      </c>
      <c r="L1668" s="32">
        <f t="shared" si="51"/>
        <v>2</v>
      </c>
      <c r="M1668" s="32">
        <f>INDEX(数值规划!$AL$33:$AL$42,(特技天赋!C1668-1)*2+特技天赋!D1668)</f>
        <v>4</v>
      </c>
      <c r="N1668" s="31">
        <v>58</v>
      </c>
      <c r="Q1668" s="32">
        <f>IF(特技天赋!F1668&gt;0,INDEX(数值规划!$F$32:$F$63,(特技天赋!E1668-1)*4+特技天赋!F1668),E1668)</f>
        <v>58</v>
      </c>
    </row>
    <row r="1669" spans="1:17" ht="16.5" x14ac:dyDescent="0.2">
      <c r="A1669" s="31">
        <v>1666</v>
      </c>
      <c r="B1669" s="31">
        <v>11</v>
      </c>
      <c r="C1669" s="31">
        <v>2</v>
      </c>
      <c r="D1669" s="31">
        <v>2</v>
      </c>
      <c r="E1669" s="31">
        <v>2</v>
      </c>
      <c r="F1669" s="31">
        <v>0</v>
      </c>
      <c r="G1669" s="31" t="str">
        <f t="shared" ref="G1669:G1732" si="52">INDEX($T$4:$AI$4,B1669)&amp;INDEX($T$5:$X$5,C1669)&amp;"_"&amp;D1669&amp;"线"&amp;E1669&amp;"号天赋"&amp;IF(F1669&gt;0,F1669&amp;"级","解锁")</f>
        <v>天秤座技能1_2线2号天赋解锁</v>
      </c>
      <c r="H1669" s="32">
        <f>INDEX(数值规划!$AH$33:$AK$42,(特技天赋!C1669-1)*2+特技天赋!D1669,特技天赋!E1669)</f>
        <v>47</v>
      </c>
      <c r="I1669" s="32">
        <f>INDEX(数值规划!$N$32:$Y$231,(((C1669-1)*2+(D1669-1))*4+(E1669-1))*5+F1669+1,(INDEX($T$3:$AI$3,B1669)-1)*3+1)</f>
        <v>30</v>
      </c>
      <c r="J1669" s="32">
        <f>INDEX(数值规划!$N$32:$Y$231,(((C1669-1)*2+(D1669-1))*4+(E1669-1))*5+F1669+1,(INDEX($T$3:$AI$3,B1669)-1)*3+2)</f>
        <v>0</v>
      </c>
      <c r="K1669" s="32">
        <f>INDEX(数值规划!$N$32:$Y$231,(((C1669-1)*2+(D1669-1))*4+(E1669-1))*5+F1669+1,(INDEX($T$3:$AI$3,B1669)-1)*3+3)</f>
        <v>15</v>
      </c>
      <c r="L1669" s="32">
        <f t="shared" ref="L1669:L1732" si="53">(E1669-1)*2+D1669</f>
        <v>4</v>
      </c>
      <c r="M1669" s="32">
        <f>INDEX(数值规划!$AL$33:$AL$42,(特技天赋!C1669-1)*2+特技天赋!D1669)</f>
        <v>4</v>
      </c>
      <c r="N1669" s="31">
        <v>2</v>
      </c>
      <c r="Q1669" s="32">
        <f>IF(特技天赋!F1669&gt;0,INDEX(数值规划!$F$32:$F$63,(特技天赋!E1669-1)*4+特技天赋!F1669),E1669)</f>
        <v>2</v>
      </c>
    </row>
    <row r="1670" spans="1:17" ht="16.5" x14ac:dyDescent="0.2">
      <c r="A1670" s="31">
        <v>1667</v>
      </c>
      <c r="B1670" s="31">
        <v>11</v>
      </c>
      <c r="C1670" s="31">
        <v>2</v>
      </c>
      <c r="D1670" s="31">
        <v>2</v>
      </c>
      <c r="E1670" s="31">
        <v>2</v>
      </c>
      <c r="F1670" s="31">
        <v>1</v>
      </c>
      <c r="G1670" s="31" t="str">
        <f t="shared" si="52"/>
        <v>天秤座技能1_2线2号天赋1级</v>
      </c>
      <c r="H1670" s="32">
        <f>INDEX(数值规划!$AH$33:$AK$42,(特技天赋!C1670-1)*2+特技天赋!D1670,特技天赋!E1670)</f>
        <v>47</v>
      </c>
      <c r="I1670" s="32">
        <f>INDEX(数值规划!$N$32:$Y$231,(((C1670-1)*2+(D1670-1))*4+(E1670-1))*5+F1670+1,(INDEX($T$3:$AI$3,B1670)-1)*3+1)</f>
        <v>40</v>
      </c>
      <c r="J1670" s="32">
        <f>INDEX(数值规划!$N$32:$Y$231,(((C1670-1)*2+(D1670-1))*4+(E1670-1))*5+F1670+1,(INDEX($T$3:$AI$3,B1670)-1)*3+2)</f>
        <v>0</v>
      </c>
      <c r="K1670" s="32">
        <f>INDEX(数值规划!$N$32:$Y$231,(((C1670-1)*2+(D1670-1))*4+(E1670-1))*5+F1670+1,(INDEX($T$3:$AI$3,B1670)-1)*3+3)</f>
        <v>20</v>
      </c>
      <c r="L1670" s="32">
        <f t="shared" si="53"/>
        <v>4</v>
      </c>
      <c r="M1670" s="32">
        <f>INDEX(数值规划!$AL$33:$AL$42,(特技天赋!C1670-1)*2+特技天赋!D1670)</f>
        <v>4</v>
      </c>
      <c r="N1670" s="31">
        <v>24</v>
      </c>
      <c r="Q1670" s="32">
        <f>IF(特技天赋!F1670&gt;0,INDEX(数值规划!$F$32:$F$63,(特技天赋!E1670-1)*4+特技天赋!F1670),E1670)</f>
        <v>24</v>
      </c>
    </row>
    <row r="1671" spans="1:17" ht="16.5" x14ac:dyDescent="0.2">
      <c r="A1671" s="31">
        <v>1668</v>
      </c>
      <c r="B1671" s="31">
        <v>11</v>
      </c>
      <c r="C1671" s="31">
        <v>2</v>
      </c>
      <c r="D1671" s="31">
        <v>2</v>
      </c>
      <c r="E1671" s="31">
        <v>2</v>
      </c>
      <c r="F1671" s="31">
        <v>2</v>
      </c>
      <c r="G1671" s="31" t="str">
        <f t="shared" si="52"/>
        <v>天秤座技能1_2线2号天赋2级</v>
      </c>
      <c r="H1671" s="32">
        <f>INDEX(数值规划!$AH$33:$AK$42,(特技天赋!C1671-1)*2+特技天赋!D1671,特技天赋!E1671)</f>
        <v>47</v>
      </c>
      <c r="I1671" s="32">
        <f>INDEX(数值规划!$N$32:$Y$231,(((C1671-1)*2+(D1671-1))*4+(E1671-1))*5+F1671+1,(INDEX($T$3:$AI$3,B1671)-1)*3+1)</f>
        <v>50</v>
      </c>
      <c r="J1671" s="32">
        <f>INDEX(数值规划!$N$32:$Y$231,(((C1671-1)*2+(D1671-1))*4+(E1671-1))*5+F1671+1,(INDEX($T$3:$AI$3,B1671)-1)*3+2)</f>
        <v>0</v>
      </c>
      <c r="K1671" s="32">
        <f>INDEX(数值规划!$N$32:$Y$231,(((C1671-1)*2+(D1671-1))*4+(E1671-1))*5+F1671+1,(INDEX($T$3:$AI$3,B1671)-1)*3+3)</f>
        <v>25</v>
      </c>
      <c r="L1671" s="32">
        <f t="shared" si="53"/>
        <v>4</v>
      </c>
      <c r="M1671" s="32">
        <f>INDEX(数值规划!$AL$33:$AL$42,(特技天赋!C1671-1)*2+特技天赋!D1671)</f>
        <v>4</v>
      </c>
      <c r="N1671" s="31">
        <v>36</v>
      </c>
      <c r="Q1671" s="32">
        <f>IF(特技天赋!F1671&gt;0,INDEX(数值规划!$F$32:$F$63,(特技天赋!E1671-1)*4+特技天赋!F1671),E1671)</f>
        <v>36</v>
      </c>
    </row>
    <row r="1672" spans="1:17" ht="16.5" x14ac:dyDescent="0.2">
      <c r="A1672" s="31">
        <v>1669</v>
      </c>
      <c r="B1672" s="31">
        <v>11</v>
      </c>
      <c r="C1672" s="31">
        <v>2</v>
      </c>
      <c r="D1672" s="31">
        <v>2</v>
      </c>
      <c r="E1672" s="31">
        <v>2</v>
      </c>
      <c r="F1672" s="31">
        <v>3</v>
      </c>
      <c r="G1672" s="31" t="str">
        <f t="shared" si="52"/>
        <v>天秤座技能1_2线2号天赋3级</v>
      </c>
      <c r="H1672" s="32">
        <f>INDEX(数值规划!$AH$33:$AK$42,(特技天赋!C1672-1)*2+特技天赋!D1672,特技天赋!E1672)</f>
        <v>47</v>
      </c>
      <c r="I1672" s="32">
        <f>INDEX(数值规划!$N$32:$Y$231,(((C1672-1)*2+(D1672-1))*4+(E1672-1))*5+F1672+1,(INDEX($T$3:$AI$3,B1672)-1)*3+1)</f>
        <v>60</v>
      </c>
      <c r="J1672" s="32">
        <f>INDEX(数值规划!$N$32:$Y$231,(((C1672-1)*2+(D1672-1))*4+(E1672-1))*5+F1672+1,(INDEX($T$3:$AI$3,B1672)-1)*3+2)</f>
        <v>0</v>
      </c>
      <c r="K1672" s="32">
        <f>INDEX(数值规划!$N$32:$Y$231,(((C1672-1)*2+(D1672-1))*4+(E1672-1))*5+F1672+1,(INDEX($T$3:$AI$3,B1672)-1)*3+3)</f>
        <v>30</v>
      </c>
      <c r="L1672" s="32">
        <f t="shared" si="53"/>
        <v>4</v>
      </c>
      <c r="M1672" s="32">
        <f>INDEX(数值规划!$AL$33:$AL$42,(特技天赋!C1672-1)*2+特技天赋!D1672)</f>
        <v>4</v>
      </c>
      <c r="N1672" s="31">
        <v>48</v>
      </c>
      <c r="Q1672" s="32">
        <f>IF(特技天赋!F1672&gt;0,INDEX(数值规划!$F$32:$F$63,(特技天赋!E1672-1)*4+特技天赋!F1672),E1672)</f>
        <v>48</v>
      </c>
    </row>
    <row r="1673" spans="1:17" ht="16.5" x14ac:dyDescent="0.2">
      <c r="A1673" s="31">
        <v>1670</v>
      </c>
      <c r="B1673" s="31">
        <v>11</v>
      </c>
      <c r="C1673" s="31">
        <v>2</v>
      </c>
      <c r="D1673" s="31">
        <v>2</v>
      </c>
      <c r="E1673" s="31">
        <v>2</v>
      </c>
      <c r="F1673" s="31">
        <v>4</v>
      </c>
      <c r="G1673" s="31" t="str">
        <f t="shared" si="52"/>
        <v>天秤座技能1_2线2号天赋4级</v>
      </c>
      <c r="H1673" s="32">
        <f>INDEX(数值规划!$AH$33:$AK$42,(特技天赋!C1673-1)*2+特技天赋!D1673,特技天赋!E1673)</f>
        <v>47</v>
      </c>
      <c r="I1673" s="32">
        <f>INDEX(数值规划!$N$32:$Y$231,(((C1673-1)*2+(D1673-1))*4+(E1673-1))*5+F1673+1,(INDEX($T$3:$AI$3,B1673)-1)*3+1)</f>
        <v>70</v>
      </c>
      <c r="J1673" s="32">
        <f>INDEX(数值规划!$N$32:$Y$231,(((C1673-1)*2+(D1673-1))*4+(E1673-1))*5+F1673+1,(INDEX($T$3:$AI$3,B1673)-1)*3+2)</f>
        <v>0</v>
      </c>
      <c r="K1673" s="32">
        <f>INDEX(数值规划!$N$32:$Y$231,(((C1673-1)*2+(D1673-1))*4+(E1673-1))*5+F1673+1,(INDEX($T$3:$AI$3,B1673)-1)*3+3)</f>
        <v>35</v>
      </c>
      <c r="L1673" s="32">
        <f t="shared" si="53"/>
        <v>4</v>
      </c>
      <c r="M1673" s="32">
        <f>INDEX(数值规划!$AL$33:$AL$42,(特技天赋!C1673-1)*2+特技天赋!D1673)</f>
        <v>4</v>
      </c>
      <c r="N1673" s="31">
        <v>72</v>
      </c>
      <c r="Q1673" s="32">
        <f>IF(特技天赋!F1673&gt;0,INDEX(数值规划!$F$32:$F$63,(特技天赋!E1673-1)*4+特技天赋!F1673),E1673)</f>
        <v>72</v>
      </c>
    </row>
    <row r="1674" spans="1:17" ht="16.5" x14ac:dyDescent="0.2">
      <c r="A1674" s="31">
        <v>1671</v>
      </c>
      <c r="B1674" s="31">
        <v>11</v>
      </c>
      <c r="C1674" s="31">
        <v>2</v>
      </c>
      <c r="D1674" s="31">
        <v>2</v>
      </c>
      <c r="E1674" s="31">
        <v>3</v>
      </c>
      <c r="F1674" s="31">
        <v>0</v>
      </c>
      <c r="G1674" s="31" t="str">
        <f t="shared" si="52"/>
        <v>天秤座技能1_2线3号天赋解锁</v>
      </c>
      <c r="H1674" s="32">
        <f>INDEX(数值规划!$AH$33:$AK$42,(特技天赋!C1674-1)*2+特技天赋!D1674,特技天赋!E1674)</f>
        <v>67</v>
      </c>
      <c r="I1674" s="32">
        <f>INDEX(数值规划!$N$32:$Y$231,(((C1674-1)*2+(D1674-1))*4+(E1674-1))*5+F1674+1,(INDEX($T$3:$AI$3,B1674)-1)*3+1)</f>
        <v>45</v>
      </c>
      <c r="J1674" s="32">
        <f>INDEX(数值规划!$N$32:$Y$231,(((C1674-1)*2+(D1674-1))*4+(E1674-1))*5+F1674+1,(INDEX($T$3:$AI$3,B1674)-1)*3+2)</f>
        <v>0</v>
      </c>
      <c r="K1674" s="32">
        <f>INDEX(数值规划!$N$32:$Y$231,(((C1674-1)*2+(D1674-1))*4+(E1674-1))*5+F1674+1,(INDEX($T$3:$AI$3,B1674)-1)*3+3)</f>
        <v>23</v>
      </c>
      <c r="L1674" s="32">
        <f t="shared" si="53"/>
        <v>6</v>
      </c>
      <c r="M1674" s="32">
        <f>INDEX(数值规划!$AL$33:$AL$42,(特技天赋!C1674-1)*2+特技天赋!D1674)</f>
        <v>4</v>
      </c>
      <c r="N1674" s="31">
        <v>3</v>
      </c>
      <c r="Q1674" s="32">
        <f>IF(特技天赋!F1674&gt;0,INDEX(数值规划!$F$32:$F$63,(特技天赋!E1674-1)*4+特技天赋!F1674),E1674)</f>
        <v>3</v>
      </c>
    </row>
    <row r="1675" spans="1:17" ht="16.5" x14ac:dyDescent="0.2">
      <c r="A1675" s="31">
        <v>1672</v>
      </c>
      <c r="B1675" s="31">
        <v>11</v>
      </c>
      <c r="C1675" s="31">
        <v>2</v>
      </c>
      <c r="D1675" s="31">
        <v>2</v>
      </c>
      <c r="E1675" s="31">
        <v>3</v>
      </c>
      <c r="F1675" s="31">
        <v>1</v>
      </c>
      <c r="G1675" s="31" t="str">
        <f t="shared" si="52"/>
        <v>天秤座技能1_2线3号天赋1级</v>
      </c>
      <c r="H1675" s="32">
        <f>INDEX(数值规划!$AH$33:$AK$42,(特技天赋!C1675-1)*2+特技天赋!D1675,特技天赋!E1675)</f>
        <v>67</v>
      </c>
      <c r="I1675" s="32">
        <f>INDEX(数值规划!$N$32:$Y$231,(((C1675-1)*2+(D1675-1))*4+(E1675-1))*5+F1675+1,(INDEX($T$3:$AI$3,B1675)-1)*3+1)</f>
        <v>55</v>
      </c>
      <c r="J1675" s="32">
        <f>INDEX(数值规划!$N$32:$Y$231,(((C1675-1)*2+(D1675-1))*4+(E1675-1))*5+F1675+1,(INDEX($T$3:$AI$3,B1675)-1)*3+2)</f>
        <v>0</v>
      </c>
      <c r="K1675" s="32">
        <f>INDEX(数值规划!$N$32:$Y$231,(((C1675-1)*2+(D1675-1))*4+(E1675-1))*5+F1675+1,(INDEX($T$3:$AI$3,B1675)-1)*3+3)</f>
        <v>28</v>
      </c>
      <c r="L1675" s="32">
        <f t="shared" si="53"/>
        <v>6</v>
      </c>
      <c r="M1675" s="32">
        <f>INDEX(数值规划!$AL$33:$AL$42,(特技天赋!C1675-1)*2+特技天赋!D1675)</f>
        <v>4</v>
      </c>
      <c r="N1675" s="31">
        <v>29</v>
      </c>
      <c r="Q1675" s="32">
        <f>IF(特技天赋!F1675&gt;0,INDEX(数值规划!$F$32:$F$63,(特技天赋!E1675-1)*4+特技天赋!F1675),E1675)</f>
        <v>29</v>
      </c>
    </row>
    <row r="1676" spans="1:17" ht="16.5" x14ac:dyDescent="0.2">
      <c r="A1676" s="31">
        <v>1673</v>
      </c>
      <c r="B1676" s="31">
        <v>11</v>
      </c>
      <c r="C1676" s="31">
        <v>2</v>
      </c>
      <c r="D1676" s="31">
        <v>2</v>
      </c>
      <c r="E1676" s="31">
        <v>3</v>
      </c>
      <c r="F1676" s="31">
        <v>2</v>
      </c>
      <c r="G1676" s="31" t="str">
        <f t="shared" si="52"/>
        <v>天秤座技能1_2线3号天赋2级</v>
      </c>
      <c r="H1676" s="32">
        <f>INDEX(数值规划!$AH$33:$AK$42,(特技天赋!C1676-1)*2+特技天赋!D1676,特技天赋!E1676)</f>
        <v>67</v>
      </c>
      <c r="I1676" s="32">
        <f>INDEX(数值规划!$N$32:$Y$231,(((C1676-1)*2+(D1676-1))*4+(E1676-1))*5+F1676+1,(INDEX($T$3:$AI$3,B1676)-1)*3+1)</f>
        <v>65</v>
      </c>
      <c r="J1676" s="32">
        <f>INDEX(数值规划!$N$32:$Y$231,(((C1676-1)*2+(D1676-1))*4+(E1676-1))*5+F1676+1,(INDEX($T$3:$AI$3,B1676)-1)*3+2)</f>
        <v>0</v>
      </c>
      <c r="K1676" s="32">
        <f>INDEX(数值规划!$N$32:$Y$231,(((C1676-1)*2+(D1676-1))*4+(E1676-1))*5+F1676+1,(INDEX($T$3:$AI$3,B1676)-1)*3+3)</f>
        <v>33</v>
      </c>
      <c r="L1676" s="32">
        <f t="shared" si="53"/>
        <v>6</v>
      </c>
      <c r="M1676" s="32">
        <f>INDEX(数值规划!$AL$33:$AL$42,(特技天赋!C1676-1)*2+特技天赋!D1676)</f>
        <v>4</v>
      </c>
      <c r="N1676" s="31">
        <v>43</v>
      </c>
      <c r="Q1676" s="32">
        <f>IF(特技天赋!F1676&gt;0,INDEX(数值规划!$F$32:$F$63,(特技天赋!E1676-1)*4+特技天赋!F1676),E1676)</f>
        <v>43</v>
      </c>
    </row>
    <row r="1677" spans="1:17" ht="16.5" x14ac:dyDescent="0.2">
      <c r="A1677" s="31">
        <v>1674</v>
      </c>
      <c r="B1677" s="31">
        <v>11</v>
      </c>
      <c r="C1677" s="31">
        <v>2</v>
      </c>
      <c r="D1677" s="31">
        <v>2</v>
      </c>
      <c r="E1677" s="31">
        <v>3</v>
      </c>
      <c r="F1677" s="31">
        <v>3</v>
      </c>
      <c r="G1677" s="31" t="str">
        <f t="shared" si="52"/>
        <v>天秤座技能1_2线3号天赋3级</v>
      </c>
      <c r="H1677" s="32">
        <f>INDEX(数值规划!$AH$33:$AK$42,(特技天赋!C1677-1)*2+特技天赋!D1677,特技天赋!E1677)</f>
        <v>67</v>
      </c>
      <c r="I1677" s="32">
        <f>INDEX(数值规划!$N$32:$Y$231,(((C1677-1)*2+(D1677-1))*4+(E1677-1))*5+F1677+1,(INDEX($T$3:$AI$3,B1677)-1)*3+1)</f>
        <v>75</v>
      </c>
      <c r="J1677" s="32">
        <f>INDEX(数值规划!$N$32:$Y$231,(((C1677-1)*2+(D1677-1))*4+(E1677-1))*5+F1677+1,(INDEX($T$3:$AI$3,B1677)-1)*3+2)</f>
        <v>0</v>
      </c>
      <c r="K1677" s="32">
        <f>INDEX(数值规划!$N$32:$Y$231,(((C1677-1)*2+(D1677-1))*4+(E1677-1))*5+F1677+1,(INDEX($T$3:$AI$3,B1677)-1)*3+3)</f>
        <v>38</v>
      </c>
      <c r="L1677" s="32">
        <f t="shared" si="53"/>
        <v>6</v>
      </c>
      <c r="M1677" s="32">
        <f>INDEX(数值规划!$AL$33:$AL$42,(特技天赋!C1677-1)*2+特技天赋!D1677)</f>
        <v>4</v>
      </c>
      <c r="N1677" s="31">
        <v>58</v>
      </c>
      <c r="Q1677" s="32">
        <f>IF(特技天赋!F1677&gt;0,INDEX(数值规划!$F$32:$F$63,(特技天赋!E1677-1)*4+特技天赋!F1677),E1677)</f>
        <v>58</v>
      </c>
    </row>
    <row r="1678" spans="1:17" ht="16.5" x14ac:dyDescent="0.2">
      <c r="A1678" s="31">
        <v>1675</v>
      </c>
      <c r="B1678" s="31">
        <v>11</v>
      </c>
      <c r="C1678" s="31">
        <v>2</v>
      </c>
      <c r="D1678" s="31">
        <v>2</v>
      </c>
      <c r="E1678" s="31">
        <v>3</v>
      </c>
      <c r="F1678" s="31">
        <v>4</v>
      </c>
      <c r="G1678" s="31" t="str">
        <f t="shared" si="52"/>
        <v>天秤座技能1_2线3号天赋4级</v>
      </c>
      <c r="H1678" s="32">
        <f>INDEX(数值规划!$AH$33:$AK$42,(特技天赋!C1678-1)*2+特技天赋!D1678,特技天赋!E1678)</f>
        <v>67</v>
      </c>
      <c r="I1678" s="32">
        <f>INDEX(数值规划!$N$32:$Y$231,(((C1678-1)*2+(D1678-1))*4+(E1678-1))*5+F1678+1,(INDEX($T$3:$AI$3,B1678)-1)*3+1)</f>
        <v>85</v>
      </c>
      <c r="J1678" s="32">
        <f>INDEX(数值规划!$N$32:$Y$231,(((C1678-1)*2+(D1678-1))*4+(E1678-1))*5+F1678+1,(INDEX($T$3:$AI$3,B1678)-1)*3+2)</f>
        <v>0</v>
      </c>
      <c r="K1678" s="32">
        <f>INDEX(数值规划!$N$32:$Y$231,(((C1678-1)*2+(D1678-1))*4+(E1678-1))*5+F1678+1,(INDEX($T$3:$AI$3,B1678)-1)*3+3)</f>
        <v>43</v>
      </c>
      <c r="L1678" s="32">
        <f t="shared" si="53"/>
        <v>6</v>
      </c>
      <c r="M1678" s="32">
        <f>INDEX(数值规划!$AL$33:$AL$42,(特技天赋!C1678-1)*2+特技天赋!D1678)</f>
        <v>4</v>
      </c>
      <c r="N1678" s="31">
        <v>87</v>
      </c>
      <c r="Q1678" s="32">
        <f>IF(特技天赋!F1678&gt;0,INDEX(数值规划!$F$32:$F$63,(特技天赋!E1678-1)*4+特技天赋!F1678),E1678)</f>
        <v>87</v>
      </c>
    </row>
    <row r="1679" spans="1:17" ht="16.5" x14ac:dyDescent="0.2">
      <c r="A1679" s="31">
        <v>1676</v>
      </c>
      <c r="B1679" s="31">
        <v>11</v>
      </c>
      <c r="C1679" s="31">
        <v>2</v>
      </c>
      <c r="D1679" s="31">
        <v>2</v>
      </c>
      <c r="E1679" s="31">
        <v>4</v>
      </c>
      <c r="F1679" s="31">
        <v>0</v>
      </c>
      <c r="G1679" s="31" t="str">
        <f t="shared" si="52"/>
        <v>天秤座技能1_2线4号天赋解锁</v>
      </c>
      <c r="H1679" s="32">
        <f>INDEX(数值规划!$AH$33:$AK$42,(特技天赋!C1679-1)*2+特技天赋!D1679,特技天赋!E1679)</f>
        <v>87</v>
      </c>
      <c r="I1679" s="32">
        <f>INDEX(数值规划!$N$32:$Y$231,(((C1679-1)*2+(D1679-1))*4+(E1679-1))*5+F1679+1,(INDEX($T$3:$AI$3,B1679)-1)*3+1)</f>
        <v>60</v>
      </c>
      <c r="J1679" s="32">
        <f>INDEX(数值规划!$N$32:$Y$231,(((C1679-1)*2+(D1679-1))*4+(E1679-1))*5+F1679+1,(INDEX($T$3:$AI$3,B1679)-1)*3+2)</f>
        <v>0</v>
      </c>
      <c r="K1679" s="32">
        <f>INDEX(数值规划!$N$32:$Y$231,(((C1679-1)*2+(D1679-1))*4+(E1679-1))*5+F1679+1,(INDEX($T$3:$AI$3,B1679)-1)*3+3)</f>
        <v>30</v>
      </c>
      <c r="L1679" s="32">
        <f t="shared" si="53"/>
        <v>8</v>
      </c>
      <c r="M1679" s="32">
        <f>INDEX(数值规划!$AL$33:$AL$42,(特技天赋!C1679-1)*2+特技天赋!D1679)</f>
        <v>4</v>
      </c>
      <c r="N1679" s="31">
        <v>4</v>
      </c>
      <c r="Q1679" s="32">
        <f>IF(特技天赋!F1679&gt;0,INDEX(数值规划!$F$32:$F$63,(特技天赋!E1679-1)*4+特技天赋!F1679),E1679)</f>
        <v>4</v>
      </c>
    </row>
    <row r="1680" spans="1:17" ht="16.5" x14ac:dyDescent="0.2">
      <c r="A1680" s="31">
        <v>1677</v>
      </c>
      <c r="B1680" s="31">
        <v>11</v>
      </c>
      <c r="C1680" s="31">
        <v>2</v>
      </c>
      <c r="D1680" s="31">
        <v>2</v>
      </c>
      <c r="E1680" s="31">
        <v>4</v>
      </c>
      <c r="F1680" s="31">
        <v>1</v>
      </c>
      <c r="G1680" s="31" t="str">
        <f t="shared" si="52"/>
        <v>天秤座技能1_2线4号天赋1级</v>
      </c>
      <c r="H1680" s="32">
        <f>INDEX(数值规划!$AH$33:$AK$42,(特技天赋!C1680-1)*2+特技天赋!D1680,特技天赋!E1680)</f>
        <v>87</v>
      </c>
      <c r="I1680" s="32">
        <f>INDEX(数值规划!$N$32:$Y$231,(((C1680-1)*2+(D1680-1))*4+(E1680-1))*5+F1680+1,(INDEX($T$3:$AI$3,B1680)-1)*3+1)</f>
        <v>70</v>
      </c>
      <c r="J1680" s="32">
        <f>INDEX(数值规划!$N$32:$Y$231,(((C1680-1)*2+(D1680-1))*4+(E1680-1))*5+F1680+1,(INDEX($T$3:$AI$3,B1680)-1)*3+2)</f>
        <v>0</v>
      </c>
      <c r="K1680" s="32">
        <f>INDEX(数值规划!$N$32:$Y$231,(((C1680-1)*2+(D1680-1))*4+(E1680-1))*5+F1680+1,(INDEX($T$3:$AI$3,B1680)-1)*3+3)</f>
        <v>35</v>
      </c>
      <c r="L1680" s="32">
        <f t="shared" si="53"/>
        <v>8</v>
      </c>
      <c r="M1680" s="32">
        <f>INDEX(数值规划!$AL$33:$AL$42,(特技天赋!C1680-1)*2+特技天赋!D1680)</f>
        <v>4</v>
      </c>
      <c r="N1680" s="31">
        <v>29</v>
      </c>
      <c r="Q1680" s="32">
        <f>IF(特技天赋!F1680&gt;0,INDEX(数值规划!$F$32:$F$63,(特技天赋!E1680-1)*4+特技天赋!F1680),E1680)</f>
        <v>29</v>
      </c>
    </row>
    <row r="1681" spans="1:17" ht="16.5" x14ac:dyDescent="0.2">
      <c r="A1681" s="31">
        <v>1678</v>
      </c>
      <c r="B1681" s="31">
        <v>11</v>
      </c>
      <c r="C1681" s="31">
        <v>2</v>
      </c>
      <c r="D1681" s="31">
        <v>2</v>
      </c>
      <c r="E1681" s="31">
        <v>4</v>
      </c>
      <c r="F1681" s="31">
        <v>2</v>
      </c>
      <c r="G1681" s="31" t="str">
        <f t="shared" si="52"/>
        <v>天秤座技能1_2线4号天赋2级</v>
      </c>
      <c r="H1681" s="32">
        <f>INDEX(数值规划!$AH$33:$AK$42,(特技天赋!C1681-1)*2+特技天赋!D1681,特技天赋!E1681)</f>
        <v>87</v>
      </c>
      <c r="I1681" s="32">
        <f>INDEX(数值规划!$N$32:$Y$231,(((C1681-1)*2+(D1681-1))*4+(E1681-1))*5+F1681+1,(INDEX($T$3:$AI$3,B1681)-1)*3+1)</f>
        <v>80</v>
      </c>
      <c r="J1681" s="32">
        <f>INDEX(数值规划!$N$32:$Y$231,(((C1681-1)*2+(D1681-1))*4+(E1681-1))*5+F1681+1,(INDEX($T$3:$AI$3,B1681)-1)*3+2)</f>
        <v>0</v>
      </c>
      <c r="K1681" s="32">
        <f>INDEX(数值规划!$N$32:$Y$231,(((C1681-1)*2+(D1681-1))*4+(E1681-1))*5+F1681+1,(INDEX($T$3:$AI$3,B1681)-1)*3+3)</f>
        <v>40</v>
      </c>
      <c r="L1681" s="32">
        <f t="shared" si="53"/>
        <v>8</v>
      </c>
      <c r="M1681" s="32">
        <f>INDEX(数值规划!$AL$33:$AL$42,(特技天赋!C1681-1)*2+特技天赋!D1681)</f>
        <v>4</v>
      </c>
      <c r="N1681" s="31">
        <v>43</v>
      </c>
      <c r="Q1681" s="32">
        <f>IF(特技天赋!F1681&gt;0,INDEX(数值规划!$F$32:$F$63,(特技天赋!E1681-1)*4+特技天赋!F1681),E1681)</f>
        <v>43</v>
      </c>
    </row>
    <row r="1682" spans="1:17" ht="16.5" x14ac:dyDescent="0.2">
      <c r="A1682" s="31">
        <v>1679</v>
      </c>
      <c r="B1682" s="31">
        <v>11</v>
      </c>
      <c r="C1682" s="31">
        <v>2</v>
      </c>
      <c r="D1682" s="31">
        <v>2</v>
      </c>
      <c r="E1682" s="31">
        <v>4</v>
      </c>
      <c r="F1682" s="31">
        <v>3</v>
      </c>
      <c r="G1682" s="31" t="str">
        <f t="shared" si="52"/>
        <v>天秤座技能1_2线4号天赋3级</v>
      </c>
      <c r="H1682" s="32">
        <f>INDEX(数值规划!$AH$33:$AK$42,(特技天赋!C1682-1)*2+特技天赋!D1682,特技天赋!E1682)</f>
        <v>87</v>
      </c>
      <c r="I1682" s="32">
        <f>INDEX(数值规划!$N$32:$Y$231,(((C1682-1)*2+(D1682-1))*4+(E1682-1))*5+F1682+1,(INDEX($T$3:$AI$3,B1682)-1)*3+1)</f>
        <v>90</v>
      </c>
      <c r="J1682" s="32">
        <f>INDEX(数值规划!$N$32:$Y$231,(((C1682-1)*2+(D1682-1))*4+(E1682-1))*5+F1682+1,(INDEX($T$3:$AI$3,B1682)-1)*3+2)</f>
        <v>0</v>
      </c>
      <c r="K1682" s="32">
        <f>INDEX(数值规划!$N$32:$Y$231,(((C1682-1)*2+(D1682-1))*4+(E1682-1))*5+F1682+1,(INDEX($T$3:$AI$3,B1682)-1)*3+3)</f>
        <v>45</v>
      </c>
      <c r="L1682" s="32">
        <f t="shared" si="53"/>
        <v>8</v>
      </c>
      <c r="M1682" s="32">
        <f>INDEX(数值规划!$AL$33:$AL$42,(特技天赋!C1682-1)*2+特技天赋!D1682)</f>
        <v>4</v>
      </c>
      <c r="N1682" s="31">
        <v>58</v>
      </c>
      <c r="Q1682" s="32">
        <f>IF(特技天赋!F1682&gt;0,INDEX(数值规划!$F$32:$F$63,(特技天赋!E1682-1)*4+特技天赋!F1682),E1682)</f>
        <v>58</v>
      </c>
    </row>
    <row r="1683" spans="1:17" ht="16.5" x14ac:dyDescent="0.2">
      <c r="A1683" s="31">
        <v>1680</v>
      </c>
      <c r="B1683" s="31">
        <v>11</v>
      </c>
      <c r="C1683" s="31">
        <v>2</v>
      </c>
      <c r="D1683" s="31">
        <v>2</v>
      </c>
      <c r="E1683" s="31">
        <v>4</v>
      </c>
      <c r="F1683" s="31">
        <v>4</v>
      </c>
      <c r="G1683" s="31" t="str">
        <f t="shared" si="52"/>
        <v>天秤座技能1_2线4号天赋4级</v>
      </c>
      <c r="H1683" s="32">
        <f>INDEX(数值规划!$AH$33:$AK$42,(特技天赋!C1683-1)*2+特技天赋!D1683,特技天赋!E1683)</f>
        <v>87</v>
      </c>
      <c r="I1683" s="32">
        <f>INDEX(数值规划!$N$32:$Y$231,(((C1683-1)*2+(D1683-1))*4+(E1683-1))*5+F1683+1,(INDEX($T$3:$AI$3,B1683)-1)*3+1)</f>
        <v>100</v>
      </c>
      <c r="J1683" s="32">
        <f>INDEX(数值规划!$N$32:$Y$231,(((C1683-1)*2+(D1683-1))*4+(E1683-1))*5+F1683+1,(INDEX($T$3:$AI$3,B1683)-1)*3+2)</f>
        <v>0</v>
      </c>
      <c r="K1683" s="32">
        <f>INDEX(数值规划!$N$32:$Y$231,(((C1683-1)*2+(D1683-1))*4+(E1683-1))*5+F1683+1,(INDEX($T$3:$AI$3,B1683)-1)*3+3)</f>
        <v>50</v>
      </c>
      <c r="L1683" s="32">
        <f t="shared" si="53"/>
        <v>8</v>
      </c>
      <c r="M1683" s="32">
        <f>INDEX(数值规划!$AL$33:$AL$42,(特技天赋!C1683-1)*2+特技天赋!D1683)</f>
        <v>4</v>
      </c>
      <c r="N1683" s="31">
        <v>87</v>
      </c>
      <c r="Q1683" s="32">
        <f>IF(特技天赋!F1683&gt;0,INDEX(数值规划!$F$32:$F$63,(特技天赋!E1683-1)*4+特技天赋!F1683),E1683)</f>
        <v>87</v>
      </c>
    </row>
    <row r="1684" spans="1:17" ht="16.5" x14ac:dyDescent="0.2">
      <c r="A1684" s="31">
        <v>1681</v>
      </c>
      <c r="B1684" s="31">
        <v>11</v>
      </c>
      <c r="C1684" s="31">
        <v>3</v>
      </c>
      <c r="D1684" s="31">
        <v>1</v>
      </c>
      <c r="E1684" s="31">
        <v>1</v>
      </c>
      <c r="F1684" s="31">
        <v>0</v>
      </c>
      <c r="G1684" s="31" t="str">
        <f t="shared" si="52"/>
        <v>天秤座技能2_1线1号天赋解锁</v>
      </c>
      <c r="H1684" s="32">
        <f>INDEX(数值规划!$AH$33:$AK$42,(特技天赋!C1684-1)*2+特技天赋!D1684,特技天赋!E1684)</f>
        <v>19</v>
      </c>
      <c r="I1684" s="32">
        <f>INDEX(数值规划!$N$32:$Y$231,(((C1684-1)*2+(D1684-1))*4+(E1684-1))*5+F1684+1,(INDEX($T$3:$AI$3,B1684)-1)*3+1)</f>
        <v>10</v>
      </c>
      <c r="J1684" s="32">
        <f>INDEX(数值规划!$N$32:$Y$231,(((C1684-1)*2+(D1684-1))*4+(E1684-1))*5+F1684+1,(INDEX($T$3:$AI$3,B1684)-1)*3+2)</f>
        <v>16</v>
      </c>
      <c r="K1684" s="32">
        <f>INDEX(数值规划!$N$32:$Y$231,(((C1684-1)*2+(D1684-1))*4+(E1684-1))*5+F1684+1,(INDEX($T$3:$AI$3,B1684)-1)*3+3)</f>
        <v>4</v>
      </c>
      <c r="L1684" s="32">
        <f t="shared" si="53"/>
        <v>1</v>
      </c>
      <c r="M1684" s="32">
        <f>INDEX(数值规划!$AL$33:$AL$42,(特技天赋!C1684-1)*2+特技天赋!D1684)</f>
        <v>4</v>
      </c>
      <c r="N1684" s="31">
        <v>1</v>
      </c>
      <c r="Q1684" s="32">
        <f>IF(特技天赋!F1684&gt;0,INDEX(数值规划!$F$32:$F$63,(特技天赋!E1684-1)*4+特技天赋!F1684),E1684)</f>
        <v>1</v>
      </c>
    </row>
    <row r="1685" spans="1:17" ht="16.5" x14ac:dyDescent="0.2">
      <c r="A1685" s="31">
        <v>1682</v>
      </c>
      <c r="B1685" s="31">
        <v>11</v>
      </c>
      <c r="C1685" s="31">
        <v>3</v>
      </c>
      <c r="D1685" s="31">
        <v>1</v>
      </c>
      <c r="E1685" s="31">
        <v>1</v>
      </c>
      <c r="F1685" s="31">
        <v>1</v>
      </c>
      <c r="G1685" s="31" t="str">
        <f t="shared" si="52"/>
        <v>天秤座技能2_1线1号天赋1级</v>
      </c>
      <c r="H1685" s="32">
        <f>INDEX(数值规划!$AH$33:$AK$42,(特技天赋!C1685-1)*2+特技天赋!D1685,特技天赋!E1685)</f>
        <v>19</v>
      </c>
      <c r="I1685" s="32">
        <f>INDEX(数值规划!$N$32:$Y$231,(((C1685-1)*2+(D1685-1))*4+(E1685-1))*5+F1685+1,(INDEX($T$3:$AI$3,B1685)-1)*3+1)</f>
        <v>15</v>
      </c>
      <c r="J1685" s="32">
        <f>INDEX(数值规划!$N$32:$Y$231,(((C1685-1)*2+(D1685-1))*4+(E1685-1))*5+F1685+1,(INDEX($T$3:$AI$3,B1685)-1)*3+2)</f>
        <v>24</v>
      </c>
      <c r="K1685" s="32">
        <f>INDEX(数值规划!$N$32:$Y$231,(((C1685-1)*2+(D1685-1))*4+(E1685-1))*5+F1685+1,(INDEX($T$3:$AI$3,B1685)-1)*3+3)</f>
        <v>6</v>
      </c>
      <c r="L1685" s="32">
        <f t="shared" si="53"/>
        <v>1</v>
      </c>
      <c r="M1685" s="32">
        <f>INDEX(数值规划!$AL$33:$AL$42,(特技天赋!C1685-1)*2+特技天赋!D1685)</f>
        <v>4</v>
      </c>
      <c r="N1685" s="31">
        <v>19</v>
      </c>
      <c r="Q1685" s="32">
        <f>IF(特技天赋!F1685&gt;0,INDEX(数值规划!$F$32:$F$63,(特技天赋!E1685-1)*4+特技天赋!F1685),E1685)</f>
        <v>19</v>
      </c>
    </row>
    <row r="1686" spans="1:17" ht="16.5" x14ac:dyDescent="0.2">
      <c r="A1686" s="31">
        <v>1683</v>
      </c>
      <c r="B1686" s="31">
        <v>11</v>
      </c>
      <c r="C1686" s="31">
        <v>3</v>
      </c>
      <c r="D1686" s="31">
        <v>1</v>
      </c>
      <c r="E1686" s="31">
        <v>1</v>
      </c>
      <c r="F1686" s="31">
        <v>2</v>
      </c>
      <c r="G1686" s="31" t="str">
        <f t="shared" si="52"/>
        <v>天秤座技能2_1线1号天赋2级</v>
      </c>
      <c r="H1686" s="32">
        <f>INDEX(数值规划!$AH$33:$AK$42,(特技天赋!C1686-1)*2+特技天赋!D1686,特技天赋!E1686)</f>
        <v>19</v>
      </c>
      <c r="I1686" s="32">
        <f>INDEX(数值规划!$N$32:$Y$231,(((C1686-1)*2+(D1686-1))*4+(E1686-1))*5+F1686+1,(INDEX($T$3:$AI$3,B1686)-1)*3+1)</f>
        <v>20</v>
      </c>
      <c r="J1686" s="32">
        <f>INDEX(数值规划!$N$32:$Y$231,(((C1686-1)*2+(D1686-1))*4+(E1686-1))*5+F1686+1,(INDEX($T$3:$AI$3,B1686)-1)*3+2)</f>
        <v>32</v>
      </c>
      <c r="K1686" s="32">
        <f>INDEX(数值规划!$N$32:$Y$231,(((C1686-1)*2+(D1686-1))*4+(E1686-1))*5+F1686+1,(INDEX($T$3:$AI$3,B1686)-1)*3+3)</f>
        <v>8</v>
      </c>
      <c r="L1686" s="32">
        <f t="shared" si="53"/>
        <v>1</v>
      </c>
      <c r="M1686" s="32">
        <f>INDEX(数值规划!$AL$33:$AL$42,(特技天赋!C1686-1)*2+特技天赋!D1686)</f>
        <v>4</v>
      </c>
      <c r="N1686" s="31">
        <v>29</v>
      </c>
      <c r="Q1686" s="32">
        <f>IF(特技天赋!F1686&gt;0,INDEX(数值规划!$F$32:$F$63,(特技天赋!E1686-1)*4+特技天赋!F1686),E1686)</f>
        <v>29</v>
      </c>
    </row>
    <row r="1687" spans="1:17" ht="16.5" x14ac:dyDescent="0.2">
      <c r="A1687" s="31">
        <v>1684</v>
      </c>
      <c r="B1687" s="31">
        <v>11</v>
      </c>
      <c r="C1687" s="31">
        <v>3</v>
      </c>
      <c r="D1687" s="31">
        <v>1</v>
      </c>
      <c r="E1687" s="31">
        <v>1</v>
      </c>
      <c r="F1687" s="31">
        <v>3</v>
      </c>
      <c r="G1687" s="31" t="str">
        <f t="shared" si="52"/>
        <v>天秤座技能2_1线1号天赋3级</v>
      </c>
      <c r="H1687" s="32">
        <f>INDEX(数值规划!$AH$33:$AK$42,(特技天赋!C1687-1)*2+特技天赋!D1687,特技天赋!E1687)</f>
        <v>19</v>
      </c>
      <c r="I1687" s="32">
        <f>INDEX(数值规划!$N$32:$Y$231,(((C1687-1)*2+(D1687-1))*4+(E1687-1))*5+F1687+1,(INDEX($T$3:$AI$3,B1687)-1)*3+1)</f>
        <v>25</v>
      </c>
      <c r="J1687" s="32">
        <f>INDEX(数值规划!$N$32:$Y$231,(((C1687-1)*2+(D1687-1))*4+(E1687-1))*5+F1687+1,(INDEX($T$3:$AI$3,B1687)-1)*3+2)</f>
        <v>40</v>
      </c>
      <c r="K1687" s="32">
        <f>INDEX(数值规划!$N$32:$Y$231,(((C1687-1)*2+(D1687-1))*4+(E1687-1))*5+F1687+1,(INDEX($T$3:$AI$3,B1687)-1)*3+3)</f>
        <v>10</v>
      </c>
      <c r="L1687" s="32">
        <f t="shared" si="53"/>
        <v>1</v>
      </c>
      <c r="M1687" s="32">
        <f>INDEX(数值规划!$AL$33:$AL$42,(特技天赋!C1687-1)*2+特技天赋!D1687)</f>
        <v>4</v>
      </c>
      <c r="N1687" s="31">
        <v>38</v>
      </c>
      <c r="Q1687" s="32">
        <f>IF(特技天赋!F1687&gt;0,INDEX(数值规划!$F$32:$F$63,(特技天赋!E1687-1)*4+特技天赋!F1687),E1687)</f>
        <v>38</v>
      </c>
    </row>
    <row r="1688" spans="1:17" ht="16.5" x14ac:dyDescent="0.2">
      <c r="A1688" s="31">
        <v>1685</v>
      </c>
      <c r="B1688" s="31">
        <v>11</v>
      </c>
      <c r="C1688" s="31">
        <v>3</v>
      </c>
      <c r="D1688" s="31">
        <v>1</v>
      </c>
      <c r="E1688" s="31">
        <v>1</v>
      </c>
      <c r="F1688" s="31">
        <v>4</v>
      </c>
      <c r="G1688" s="31" t="str">
        <f t="shared" si="52"/>
        <v>天秤座技能2_1线1号天赋4级</v>
      </c>
      <c r="H1688" s="32">
        <f>INDEX(数值规划!$AH$33:$AK$42,(特技天赋!C1688-1)*2+特技天赋!D1688,特技天赋!E1688)</f>
        <v>19</v>
      </c>
      <c r="I1688" s="32">
        <f>INDEX(数值规划!$N$32:$Y$231,(((C1688-1)*2+(D1688-1))*4+(E1688-1))*5+F1688+1,(INDEX($T$3:$AI$3,B1688)-1)*3+1)</f>
        <v>30</v>
      </c>
      <c r="J1688" s="32">
        <f>INDEX(数值规划!$N$32:$Y$231,(((C1688-1)*2+(D1688-1))*4+(E1688-1))*5+F1688+1,(INDEX($T$3:$AI$3,B1688)-1)*3+2)</f>
        <v>48</v>
      </c>
      <c r="K1688" s="32">
        <f>INDEX(数值规划!$N$32:$Y$231,(((C1688-1)*2+(D1688-1))*4+(E1688-1))*5+F1688+1,(INDEX($T$3:$AI$3,B1688)-1)*3+3)</f>
        <v>12</v>
      </c>
      <c r="L1688" s="32">
        <f t="shared" si="53"/>
        <v>1</v>
      </c>
      <c r="M1688" s="32">
        <f>INDEX(数值规划!$AL$33:$AL$42,(特技天赋!C1688-1)*2+特技天赋!D1688)</f>
        <v>4</v>
      </c>
      <c r="N1688" s="31">
        <v>58</v>
      </c>
      <c r="Q1688" s="32">
        <f>IF(特技天赋!F1688&gt;0,INDEX(数值规划!$F$32:$F$63,(特技天赋!E1688-1)*4+特技天赋!F1688),E1688)</f>
        <v>58</v>
      </c>
    </row>
    <row r="1689" spans="1:17" ht="16.5" x14ac:dyDescent="0.2">
      <c r="A1689" s="31">
        <v>1686</v>
      </c>
      <c r="B1689" s="31">
        <v>11</v>
      </c>
      <c r="C1689" s="31">
        <v>3</v>
      </c>
      <c r="D1689" s="31">
        <v>1</v>
      </c>
      <c r="E1689" s="31">
        <v>2</v>
      </c>
      <c r="F1689" s="31">
        <v>0</v>
      </c>
      <c r="G1689" s="31" t="str">
        <f t="shared" si="52"/>
        <v>天秤座技能2_1线2号天赋解锁</v>
      </c>
      <c r="H1689" s="32">
        <f>INDEX(数值规划!$AH$33:$AK$42,(特技天赋!C1689-1)*2+特技天赋!D1689,特技天赋!E1689)</f>
        <v>39</v>
      </c>
      <c r="I1689" s="32">
        <f>INDEX(数值规划!$N$32:$Y$231,(((C1689-1)*2+(D1689-1))*4+(E1689-1))*5+F1689+1,(INDEX($T$3:$AI$3,B1689)-1)*3+1)</f>
        <v>15</v>
      </c>
      <c r="J1689" s="32">
        <f>INDEX(数值规划!$N$32:$Y$231,(((C1689-1)*2+(D1689-1))*4+(E1689-1))*5+F1689+1,(INDEX($T$3:$AI$3,B1689)-1)*3+2)</f>
        <v>24</v>
      </c>
      <c r="K1689" s="32">
        <f>INDEX(数值规划!$N$32:$Y$231,(((C1689-1)*2+(D1689-1))*4+(E1689-1))*5+F1689+1,(INDEX($T$3:$AI$3,B1689)-1)*3+3)</f>
        <v>6</v>
      </c>
      <c r="L1689" s="32">
        <f t="shared" si="53"/>
        <v>3</v>
      </c>
      <c r="M1689" s="32">
        <f>INDEX(数值规划!$AL$33:$AL$42,(特技天赋!C1689-1)*2+特技天赋!D1689)</f>
        <v>4</v>
      </c>
      <c r="N1689" s="31">
        <v>2</v>
      </c>
      <c r="Q1689" s="32">
        <f>IF(特技天赋!F1689&gt;0,INDEX(数值规划!$F$32:$F$63,(特技天赋!E1689-1)*4+特技天赋!F1689),E1689)</f>
        <v>2</v>
      </c>
    </row>
    <row r="1690" spans="1:17" ht="16.5" x14ac:dyDescent="0.2">
      <c r="A1690" s="31">
        <v>1687</v>
      </c>
      <c r="B1690" s="31">
        <v>11</v>
      </c>
      <c r="C1690" s="31">
        <v>3</v>
      </c>
      <c r="D1690" s="31">
        <v>1</v>
      </c>
      <c r="E1690" s="31">
        <v>2</v>
      </c>
      <c r="F1690" s="31">
        <v>1</v>
      </c>
      <c r="G1690" s="31" t="str">
        <f t="shared" si="52"/>
        <v>天秤座技能2_1线2号天赋1级</v>
      </c>
      <c r="H1690" s="32">
        <f>INDEX(数值规划!$AH$33:$AK$42,(特技天赋!C1690-1)*2+特技天赋!D1690,特技天赋!E1690)</f>
        <v>39</v>
      </c>
      <c r="I1690" s="32">
        <f>INDEX(数值规划!$N$32:$Y$231,(((C1690-1)*2+(D1690-1))*4+(E1690-1))*5+F1690+1,(INDEX($T$3:$AI$3,B1690)-1)*3+1)</f>
        <v>20</v>
      </c>
      <c r="J1690" s="32">
        <f>INDEX(数值规划!$N$32:$Y$231,(((C1690-1)*2+(D1690-1))*4+(E1690-1))*5+F1690+1,(INDEX($T$3:$AI$3,B1690)-1)*3+2)</f>
        <v>32</v>
      </c>
      <c r="K1690" s="32">
        <f>INDEX(数值规划!$N$32:$Y$231,(((C1690-1)*2+(D1690-1))*4+(E1690-1))*5+F1690+1,(INDEX($T$3:$AI$3,B1690)-1)*3+3)</f>
        <v>8</v>
      </c>
      <c r="L1690" s="32">
        <f t="shared" si="53"/>
        <v>3</v>
      </c>
      <c r="M1690" s="32">
        <f>INDEX(数值规划!$AL$33:$AL$42,(特技天赋!C1690-1)*2+特技天赋!D1690)</f>
        <v>4</v>
      </c>
      <c r="N1690" s="31">
        <v>24</v>
      </c>
      <c r="Q1690" s="32">
        <f>IF(特技天赋!F1690&gt;0,INDEX(数值规划!$F$32:$F$63,(特技天赋!E1690-1)*4+特技天赋!F1690),E1690)</f>
        <v>24</v>
      </c>
    </row>
    <row r="1691" spans="1:17" ht="16.5" x14ac:dyDescent="0.2">
      <c r="A1691" s="31">
        <v>1688</v>
      </c>
      <c r="B1691" s="31">
        <v>11</v>
      </c>
      <c r="C1691" s="31">
        <v>3</v>
      </c>
      <c r="D1691" s="31">
        <v>1</v>
      </c>
      <c r="E1691" s="31">
        <v>2</v>
      </c>
      <c r="F1691" s="31">
        <v>2</v>
      </c>
      <c r="G1691" s="31" t="str">
        <f t="shared" si="52"/>
        <v>天秤座技能2_1线2号天赋2级</v>
      </c>
      <c r="H1691" s="32">
        <f>INDEX(数值规划!$AH$33:$AK$42,(特技天赋!C1691-1)*2+特技天赋!D1691,特技天赋!E1691)</f>
        <v>39</v>
      </c>
      <c r="I1691" s="32">
        <f>INDEX(数值规划!$N$32:$Y$231,(((C1691-1)*2+(D1691-1))*4+(E1691-1))*5+F1691+1,(INDEX($T$3:$AI$3,B1691)-1)*3+1)</f>
        <v>25</v>
      </c>
      <c r="J1691" s="32">
        <f>INDEX(数值规划!$N$32:$Y$231,(((C1691-1)*2+(D1691-1))*4+(E1691-1))*5+F1691+1,(INDEX($T$3:$AI$3,B1691)-1)*3+2)</f>
        <v>40</v>
      </c>
      <c r="K1691" s="32">
        <f>INDEX(数值规划!$N$32:$Y$231,(((C1691-1)*2+(D1691-1))*4+(E1691-1))*5+F1691+1,(INDEX($T$3:$AI$3,B1691)-1)*3+3)</f>
        <v>10</v>
      </c>
      <c r="L1691" s="32">
        <f t="shared" si="53"/>
        <v>3</v>
      </c>
      <c r="M1691" s="32">
        <f>INDEX(数值规划!$AL$33:$AL$42,(特技天赋!C1691-1)*2+特技天赋!D1691)</f>
        <v>4</v>
      </c>
      <c r="N1691" s="31">
        <v>36</v>
      </c>
      <c r="Q1691" s="32">
        <f>IF(特技天赋!F1691&gt;0,INDEX(数值规划!$F$32:$F$63,(特技天赋!E1691-1)*4+特技天赋!F1691),E1691)</f>
        <v>36</v>
      </c>
    </row>
    <row r="1692" spans="1:17" ht="16.5" x14ac:dyDescent="0.2">
      <c r="A1692" s="31">
        <v>1689</v>
      </c>
      <c r="B1692" s="31">
        <v>11</v>
      </c>
      <c r="C1692" s="31">
        <v>3</v>
      </c>
      <c r="D1692" s="31">
        <v>1</v>
      </c>
      <c r="E1692" s="31">
        <v>2</v>
      </c>
      <c r="F1692" s="31">
        <v>3</v>
      </c>
      <c r="G1692" s="31" t="str">
        <f t="shared" si="52"/>
        <v>天秤座技能2_1线2号天赋3级</v>
      </c>
      <c r="H1692" s="32">
        <f>INDEX(数值规划!$AH$33:$AK$42,(特技天赋!C1692-1)*2+特技天赋!D1692,特技天赋!E1692)</f>
        <v>39</v>
      </c>
      <c r="I1692" s="32">
        <f>INDEX(数值规划!$N$32:$Y$231,(((C1692-1)*2+(D1692-1))*4+(E1692-1))*5+F1692+1,(INDEX($T$3:$AI$3,B1692)-1)*3+1)</f>
        <v>30</v>
      </c>
      <c r="J1692" s="32">
        <f>INDEX(数值规划!$N$32:$Y$231,(((C1692-1)*2+(D1692-1))*4+(E1692-1))*5+F1692+1,(INDEX($T$3:$AI$3,B1692)-1)*3+2)</f>
        <v>48</v>
      </c>
      <c r="K1692" s="32">
        <f>INDEX(数值规划!$N$32:$Y$231,(((C1692-1)*2+(D1692-1))*4+(E1692-1))*5+F1692+1,(INDEX($T$3:$AI$3,B1692)-1)*3+3)</f>
        <v>12</v>
      </c>
      <c r="L1692" s="32">
        <f t="shared" si="53"/>
        <v>3</v>
      </c>
      <c r="M1692" s="32">
        <f>INDEX(数值规划!$AL$33:$AL$42,(特技天赋!C1692-1)*2+特技天赋!D1692)</f>
        <v>4</v>
      </c>
      <c r="N1692" s="31">
        <v>48</v>
      </c>
      <c r="Q1692" s="32">
        <f>IF(特技天赋!F1692&gt;0,INDEX(数值规划!$F$32:$F$63,(特技天赋!E1692-1)*4+特技天赋!F1692),E1692)</f>
        <v>48</v>
      </c>
    </row>
    <row r="1693" spans="1:17" ht="16.5" x14ac:dyDescent="0.2">
      <c r="A1693" s="31">
        <v>1690</v>
      </c>
      <c r="B1693" s="31">
        <v>11</v>
      </c>
      <c r="C1693" s="31">
        <v>3</v>
      </c>
      <c r="D1693" s="31">
        <v>1</v>
      </c>
      <c r="E1693" s="31">
        <v>2</v>
      </c>
      <c r="F1693" s="31">
        <v>4</v>
      </c>
      <c r="G1693" s="31" t="str">
        <f t="shared" si="52"/>
        <v>天秤座技能2_1线2号天赋4级</v>
      </c>
      <c r="H1693" s="32">
        <f>INDEX(数值规划!$AH$33:$AK$42,(特技天赋!C1693-1)*2+特技天赋!D1693,特技天赋!E1693)</f>
        <v>39</v>
      </c>
      <c r="I1693" s="32">
        <f>INDEX(数值规划!$N$32:$Y$231,(((C1693-1)*2+(D1693-1))*4+(E1693-1))*5+F1693+1,(INDEX($T$3:$AI$3,B1693)-1)*3+1)</f>
        <v>35</v>
      </c>
      <c r="J1693" s="32">
        <f>INDEX(数值规划!$N$32:$Y$231,(((C1693-1)*2+(D1693-1))*4+(E1693-1))*5+F1693+1,(INDEX($T$3:$AI$3,B1693)-1)*3+2)</f>
        <v>56</v>
      </c>
      <c r="K1693" s="32">
        <f>INDEX(数值规划!$N$32:$Y$231,(((C1693-1)*2+(D1693-1))*4+(E1693-1))*5+F1693+1,(INDEX($T$3:$AI$3,B1693)-1)*3+3)</f>
        <v>14</v>
      </c>
      <c r="L1693" s="32">
        <f t="shared" si="53"/>
        <v>3</v>
      </c>
      <c r="M1693" s="32">
        <f>INDEX(数值规划!$AL$33:$AL$42,(特技天赋!C1693-1)*2+特技天赋!D1693)</f>
        <v>4</v>
      </c>
      <c r="N1693" s="31">
        <v>72</v>
      </c>
      <c r="Q1693" s="32">
        <f>IF(特技天赋!F1693&gt;0,INDEX(数值规划!$F$32:$F$63,(特技天赋!E1693-1)*4+特技天赋!F1693),E1693)</f>
        <v>72</v>
      </c>
    </row>
    <row r="1694" spans="1:17" ht="16.5" x14ac:dyDescent="0.2">
      <c r="A1694" s="31">
        <v>1691</v>
      </c>
      <c r="B1694" s="31">
        <v>11</v>
      </c>
      <c r="C1694" s="31">
        <v>3</v>
      </c>
      <c r="D1694" s="31">
        <v>1</v>
      </c>
      <c r="E1694" s="31">
        <v>3</v>
      </c>
      <c r="F1694" s="31">
        <v>0</v>
      </c>
      <c r="G1694" s="31" t="str">
        <f t="shared" si="52"/>
        <v>天秤座技能2_1线3号天赋解锁</v>
      </c>
      <c r="H1694" s="32">
        <f>INDEX(数值规划!$AH$33:$AK$42,(特技天赋!C1694-1)*2+特技天赋!D1694,特技天赋!E1694)</f>
        <v>59</v>
      </c>
      <c r="I1694" s="32">
        <f>INDEX(数值规划!$N$32:$Y$231,(((C1694-1)*2+(D1694-1))*4+(E1694-1))*5+F1694+1,(INDEX($T$3:$AI$3,B1694)-1)*3+1)</f>
        <v>23</v>
      </c>
      <c r="J1694" s="32">
        <f>INDEX(数值规划!$N$32:$Y$231,(((C1694-1)*2+(D1694-1))*4+(E1694-1))*5+F1694+1,(INDEX($T$3:$AI$3,B1694)-1)*3+2)</f>
        <v>36</v>
      </c>
      <c r="K1694" s="32">
        <f>INDEX(数值规划!$N$32:$Y$231,(((C1694-1)*2+(D1694-1))*4+(E1694-1))*5+F1694+1,(INDEX($T$3:$AI$3,B1694)-1)*3+3)</f>
        <v>9</v>
      </c>
      <c r="L1694" s="32">
        <f t="shared" si="53"/>
        <v>5</v>
      </c>
      <c r="M1694" s="32">
        <f>INDEX(数值规划!$AL$33:$AL$42,(特技天赋!C1694-1)*2+特技天赋!D1694)</f>
        <v>4</v>
      </c>
      <c r="N1694" s="31">
        <v>3</v>
      </c>
      <c r="Q1694" s="32">
        <f>IF(特技天赋!F1694&gt;0,INDEX(数值规划!$F$32:$F$63,(特技天赋!E1694-1)*4+特技天赋!F1694),E1694)</f>
        <v>3</v>
      </c>
    </row>
    <row r="1695" spans="1:17" ht="16.5" x14ac:dyDescent="0.2">
      <c r="A1695" s="31">
        <v>1692</v>
      </c>
      <c r="B1695" s="31">
        <v>11</v>
      </c>
      <c r="C1695" s="31">
        <v>3</v>
      </c>
      <c r="D1695" s="31">
        <v>1</v>
      </c>
      <c r="E1695" s="31">
        <v>3</v>
      </c>
      <c r="F1695" s="31">
        <v>1</v>
      </c>
      <c r="G1695" s="31" t="str">
        <f t="shared" si="52"/>
        <v>天秤座技能2_1线3号天赋1级</v>
      </c>
      <c r="H1695" s="32">
        <f>INDEX(数值规划!$AH$33:$AK$42,(特技天赋!C1695-1)*2+特技天赋!D1695,特技天赋!E1695)</f>
        <v>59</v>
      </c>
      <c r="I1695" s="32">
        <f>INDEX(数值规划!$N$32:$Y$231,(((C1695-1)*2+(D1695-1))*4+(E1695-1))*5+F1695+1,(INDEX($T$3:$AI$3,B1695)-1)*3+1)</f>
        <v>28</v>
      </c>
      <c r="J1695" s="32">
        <f>INDEX(数值规划!$N$32:$Y$231,(((C1695-1)*2+(D1695-1))*4+(E1695-1))*5+F1695+1,(INDEX($T$3:$AI$3,B1695)-1)*3+2)</f>
        <v>44</v>
      </c>
      <c r="K1695" s="32">
        <f>INDEX(数值规划!$N$32:$Y$231,(((C1695-1)*2+(D1695-1))*4+(E1695-1))*5+F1695+1,(INDEX($T$3:$AI$3,B1695)-1)*3+3)</f>
        <v>11</v>
      </c>
      <c r="L1695" s="32">
        <f t="shared" si="53"/>
        <v>5</v>
      </c>
      <c r="M1695" s="32">
        <f>INDEX(数值规划!$AL$33:$AL$42,(特技天赋!C1695-1)*2+特技天赋!D1695)</f>
        <v>4</v>
      </c>
      <c r="N1695" s="31">
        <v>29</v>
      </c>
      <c r="Q1695" s="32">
        <f>IF(特技天赋!F1695&gt;0,INDEX(数值规划!$F$32:$F$63,(特技天赋!E1695-1)*4+特技天赋!F1695),E1695)</f>
        <v>29</v>
      </c>
    </row>
    <row r="1696" spans="1:17" ht="16.5" x14ac:dyDescent="0.2">
      <c r="A1696" s="31">
        <v>1693</v>
      </c>
      <c r="B1696" s="31">
        <v>11</v>
      </c>
      <c r="C1696" s="31">
        <v>3</v>
      </c>
      <c r="D1696" s="31">
        <v>1</v>
      </c>
      <c r="E1696" s="31">
        <v>3</v>
      </c>
      <c r="F1696" s="31">
        <v>2</v>
      </c>
      <c r="G1696" s="31" t="str">
        <f t="shared" si="52"/>
        <v>天秤座技能2_1线3号天赋2级</v>
      </c>
      <c r="H1696" s="32">
        <f>INDEX(数值规划!$AH$33:$AK$42,(特技天赋!C1696-1)*2+特技天赋!D1696,特技天赋!E1696)</f>
        <v>59</v>
      </c>
      <c r="I1696" s="32">
        <f>INDEX(数值规划!$N$32:$Y$231,(((C1696-1)*2+(D1696-1))*4+(E1696-1))*5+F1696+1,(INDEX($T$3:$AI$3,B1696)-1)*3+1)</f>
        <v>33</v>
      </c>
      <c r="J1696" s="32">
        <f>INDEX(数值规划!$N$32:$Y$231,(((C1696-1)*2+(D1696-1))*4+(E1696-1))*5+F1696+1,(INDEX($T$3:$AI$3,B1696)-1)*3+2)</f>
        <v>52</v>
      </c>
      <c r="K1696" s="32">
        <f>INDEX(数值规划!$N$32:$Y$231,(((C1696-1)*2+(D1696-1))*4+(E1696-1))*5+F1696+1,(INDEX($T$3:$AI$3,B1696)-1)*3+3)</f>
        <v>13</v>
      </c>
      <c r="L1696" s="32">
        <f t="shared" si="53"/>
        <v>5</v>
      </c>
      <c r="M1696" s="32">
        <f>INDEX(数值规划!$AL$33:$AL$42,(特技天赋!C1696-1)*2+特技天赋!D1696)</f>
        <v>4</v>
      </c>
      <c r="N1696" s="31">
        <v>43</v>
      </c>
      <c r="Q1696" s="32">
        <f>IF(特技天赋!F1696&gt;0,INDEX(数值规划!$F$32:$F$63,(特技天赋!E1696-1)*4+特技天赋!F1696),E1696)</f>
        <v>43</v>
      </c>
    </row>
    <row r="1697" spans="1:17" ht="16.5" x14ac:dyDescent="0.2">
      <c r="A1697" s="31">
        <v>1694</v>
      </c>
      <c r="B1697" s="31">
        <v>11</v>
      </c>
      <c r="C1697" s="31">
        <v>3</v>
      </c>
      <c r="D1697" s="31">
        <v>1</v>
      </c>
      <c r="E1697" s="31">
        <v>3</v>
      </c>
      <c r="F1697" s="31">
        <v>3</v>
      </c>
      <c r="G1697" s="31" t="str">
        <f t="shared" si="52"/>
        <v>天秤座技能2_1线3号天赋3级</v>
      </c>
      <c r="H1697" s="32">
        <f>INDEX(数值规划!$AH$33:$AK$42,(特技天赋!C1697-1)*2+特技天赋!D1697,特技天赋!E1697)</f>
        <v>59</v>
      </c>
      <c r="I1697" s="32">
        <f>INDEX(数值规划!$N$32:$Y$231,(((C1697-1)*2+(D1697-1))*4+(E1697-1))*5+F1697+1,(INDEX($T$3:$AI$3,B1697)-1)*3+1)</f>
        <v>38</v>
      </c>
      <c r="J1697" s="32">
        <f>INDEX(数值规划!$N$32:$Y$231,(((C1697-1)*2+(D1697-1))*4+(E1697-1))*5+F1697+1,(INDEX($T$3:$AI$3,B1697)-1)*3+2)</f>
        <v>60</v>
      </c>
      <c r="K1697" s="32">
        <f>INDEX(数值规划!$N$32:$Y$231,(((C1697-1)*2+(D1697-1))*4+(E1697-1))*5+F1697+1,(INDEX($T$3:$AI$3,B1697)-1)*3+3)</f>
        <v>15</v>
      </c>
      <c r="L1697" s="32">
        <f t="shared" si="53"/>
        <v>5</v>
      </c>
      <c r="M1697" s="32">
        <f>INDEX(数值规划!$AL$33:$AL$42,(特技天赋!C1697-1)*2+特技天赋!D1697)</f>
        <v>4</v>
      </c>
      <c r="N1697" s="31">
        <v>58</v>
      </c>
      <c r="Q1697" s="32">
        <f>IF(特技天赋!F1697&gt;0,INDEX(数值规划!$F$32:$F$63,(特技天赋!E1697-1)*4+特技天赋!F1697),E1697)</f>
        <v>58</v>
      </c>
    </row>
    <row r="1698" spans="1:17" ht="16.5" x14ac:dyDescent="0.2">
      <c r="A1698" s="31">
        <v>1695</v>
      </c>
      <c r="B1698" s="31">
        <v>11</v>
      </c>
      <c r="C1698" s="31">
        <v>3</v>
      </c>
      <c r="D1698" s="31">
        <v>1</v>
      </c>
      <c r="E1698" s="31">
        <v>3</v>
      </c>
      <c r="F1698" s="31">
        <v>4</v>
      </c>
      <c r="G1698" s="31" t="str">
        <f t="shared" si="52"/>
        <v>天秤座技能2_1线3号天赋4级</v>
      </c>
      <c r="H1698" s="32">
        <f>INDEX(数值规划!$AH$33:$AK$42,(特技天赋!C1698-1)*2+特技天赋!D1698,特技天赋!E1698)</f>
        <v>59</v>
      </c>
      <c r="I1698" s="32">
        <f>INDEX(数值规划!$N$32:$Y$231,(((C1698-1)*2+(D1698-1))*4+(E1698-1))*5+F1698+1,(INDEX($T$3:$AI$3,B1698)-1)*3+1)</f>
        <v>43</v>
      </c>
      <c r="J1698" s="32">
        <f>INDEX(数值规划!$N$32:$Y$231,(((C1698-1)*2+(D1698-1))*4+(E1698-1))*5+F1698+1,(INDEX($T$3:$AI$3,B1698)-1)*3+2)</f>
        <v>68</v>
      </c>
      <c r="K1698" s="32">
        <f>INDEX(数值规划!$N$32:$Y$231,(((C1698-1)*2+(D1698-1))*4+(E1698-1))*5+F1698+1,(INDEX($T$3:$AI$3,B1698)-1)*3+3)</f>
        <v>17</v>
      </c>
      <c r="L1698" s="32">
        <f t="shared" si="53"/>
        <v>5</v>
      </c>
      <c r="M1698" s="32">
        <f>INDEX(数值规划!$AL$33:$AL$42,(特技天赋!C1698-1)*2+特技天赋!D1698)</f>
        <v>4</v>
      </c>
      <c r="N1698" s="31">
        <v>87</v>
      </c>
      <c r="Q1698" s="32">
        <f>IF(特技天赋!F1698&gt;0,INDEX(数值规划!$F$32:$F$63,(特技天赋!E1698-1)*4+特技天赋!F1698),E1698)</f>
        <v>87</v>
      </c>
    </row>
    <row r="1699" spans="1:17" ht="16.5" x14ac:dyDescent="0.2">
      <c r="A1699" s="31">
        <v>1696</v>
      </c>
      <c r="B1699" s="31">
        <v>11</v>
      </c>
      <c r="C1699" s="31">
        <v>3</v>
      </c>
      <c r="D1699" s="31">
        <v>1</v>
      </c>
      <c r="E1699" s="31">
        <v>4</v>
      </c>
      <c r="F1699" s="31">
        <v>0</v>
      </c>
      <c r="G1699" s="31" t="str">
        <f t="shared" si="52"/>
        <v>天秤座技能2_1线4号天赋解锁</v>
      </c>
      <c r="H1699" s="32">
        <f>INDEX(数值规划!$AH$33:$AK$42,(特技天赋!C1699-1)*2+特技天赋!D1699,特技天赋!E1699)</f>
        <v>79</v>
      </c>
      <c r="I1699" s="32">
        <f>INDEX(数值规划!$N$32:$Y$231,(((C1699-1)*2+(D1699-1))*4+(E1699-1))*5+F1699+1,(INDEX($T$3:$AI$3,B1699)-1)*3+1)</f>
        <v>30</v>
      </c>
      <c r="J1699" s="32">
        <f>INDEX(数值规划!$N$32:$Y$231,(((C1699-1)*2+(D1699-1))*4+(E1699-1))*5+F1699+1,(INDEX($T$3:$AI$3,B1699)-1)*3+2)</f>
        <v>48</v>
      </c>
      <c r="K1699" s="32">
        <f>INDEX(数值规划!$N$32:$Y$231,(((C1699-1)*2+(D1699-1))*4+(E1699-1))*5+F1699+1,(INDEX($T$3:$AI$3,B1699)-1)*3+3)</f>
        <v>12</v>
      </c>
      <c r="L1699" s="32">
        <f t="shared" si="53"/>
        <v>7</v>
      </c>
      <c r="M1699" s="32">
        <f>INDEX(数值规划!$AL$33:$AL$42,(特技天赋!C1699-1)*2+特技天赋!D1699)</f>
        <v>4</v>
      </c>
      <c r="N1699" s="31">
        <v>4</v>
      </c>
      <c r="Q1699" s="32">
        <f>IF(特技天赋!F1699&gt;0,INDEX(数值规划!$F$32:$F$63,(特技天赋!E1699-1)*4+特技天赋!F1699),E1699)</f>
        <v>4</v>
      </c>
    </row>
    <row r="1700" spans="1:17" ht="16.5" x14ac:dyDescent="0.2">
      <c r="A1700" s="31">
        <v>1697</v>
      </c>
      <c r="B1700" s="31">
        <v>11</v>
      </c>
      <c r="C1700" s="31">
        <v>3</v>
      </c>
      <c r="D1700" s="31">
        <v>1</v>
      </c>
      <c r="E1700" s="31">
        <v>4</v>
      </c>
      <c r="F1700" s="31">
        <v>1</v>
      </c>
      <c r="G1700" s="31" t="str">
        <f t="shared" si="52"/>
        <v>天秤座技能2_1线4号天赋1级</v>
      </c>
      <c r="H1700" s="32">
        <f>INDEX(数值规划!$AH$33:$AK$42,(特技天赋!C1700-1)*2+特技天赋!D1700,特技天赋!E1700)</f>
        <v>79</v>
      </c>
      <c r="I1700" s="32">
        <f>INDEX(数值规划!$N$32:$Y$231,(((C1700-1)*2+(D1700-1))*4+(E1700-1))*5+F1700+1,(INDEX($T$3:$AI$3,B1700)-1)*3+1)</f>
        <v>35</v>
      </c>
      <c r="J1700" s="32">
        <f>INDEX(数值规划!$N$32:$Y$231,(((C1700-1)*2+(D1700-1))*4+(E1700-1))*5+F1700+1,(INDEX($T$3:$AI$3,B1700)-1)*3+2)</f>
        <v>56</v>
      </c>
      <c r="K1700" s="32">
        <f>INDEX(数值规划!$N$32:$Y$231,(((C1700-1)*2+(D1700-1))*4+(E1700-1))*5+F1700+1,(INDEX($T$3:$AI$3,B1700)-1)*3+3)</f>
        <v>14</v>
      </c>
      <c r="L1700" s="32">
        <f t="shared" si="53"/>
        <v>7</v>
      </c>
      <c r="M1700" s="32">
        <f>INDEX(数值规划!$AL$33:$AL$42,(特技天赋!C1700-1)*2+特技天赋!D1700)</f>
        <v>4</v>
      </c>
      <c r="N1700" s="31">
        <v>29</v>
      </c>
      <c r="Q1700" s="32">
        <f>IF(特技天赋!F1700&gt;0,INDEX(数值规划!$F$32:$F$63,(特技天赋!E1700-1)*4+特技天赋!F1700),E1700)</f>
        <v>29</v>
      </c>
    </row>
    <row r="1701" spans="1:17" ht="16.5" x14ac:dyDescent="0.2">
      <c r="A1701" s="31">
        <v>1698</v>
      </c>
      <c r="B1701" s="31">
        <v>11</v>
      </c>
      <c r="C1701" s="31">
        <v>3</v>
      </c>
      <c r="D1701" s="31">
        <v>1</v>
      </c>
      <c r="E1701" s="31">
        <v>4</v>
      </c>
      <c r="F1701" s="31">
        <v>2</v>
      </c>
      <c r="G1701" s="31" t="str">
        <f t="shared" si="52"/>
        <v>天秤座技能2_1线4号天赋2级</v>
      </c>
      <c r="H1701" s="32">
        <f>INDEX(数值规划!$AH$33:$AK$42,(特技天赋!C1701-1)*2+特技天赋!D1701,特技天赋!E1701)</f>
        <v>79</v>
      </c>
      <c r="I1701" s="32">
        <f>INDEX(数值规划!$N$32:$Y$231,(((C1701-1)*2+(D1701-1))*4+(E1701-1))*5+F1701+1,(INDEX($T$3:$AI$3,B1701)-1)*3+1)</f>
        <v>40</v>
      </c>
      <c r="J1701" s="32">
        <f>INDEX(数值规划!$N$32:$Y$231,(((C1701-1)*2+(D1701-1))*4+(E1701-1))*5+F1701+1,(INDEX($T$3:$AI$3,B1701)-1)*3+2)</f>
        <v>64</v>
      </c>
      <c r="K1701" s="32">
        <f>INDEX(数值规划!$N$32:$Y$231,(((C1701-1)*2+(D1701-1))*4+(E1701-1))*5+F1701+1,(INDEX($T$3:$AI$3,B1701)-1)*3+3)</f>
        <v>16</v>
      </c>
      <c r="L1701" s="32">
        <f t="shared" si="53"/>
        <v>7</v>
      </c>
      <c r="M1701" s="32">
        <f>INDEX(数值规划!$AL$33:$AL$42,(特技天赋!C1701-1)*2+特技天赋!D1701)</f>
        <v>4</v>
      </c>
      <c r="N1701" s="31">
        <v>43</v>
      </c>
      <c r="Q1701" s="32">
        <f>IF(特技天赋!F1701&gt;0,INDEX(数值规划!$F$32:$F$63,(特技天赋!E1701-1)*4+特技天赋!F1701),E1701)</f>
        <v>43</v>
      </c>
    </row>
    <row r="1702" spans="1:17" ht="16.5" x14ac:dyDescent="0.2">
      <c r="A1702" s="31">
        <v>1699</v>
      </c>
      <c r="B1702" s="31">
        <v>11</v>
      </c>
      <c r="C1702" s="31">
        <v>3</v>
      </c>
      <c r="D1702" s="31">
        <v>1</v>
      </c>
      <c r="E1702" s="31">
        <v>4</v>
      </c>
      <c r="F1702" s="31">
        <v>3</v>
      </c>
      <c r="G1702" s="31" t="str">
        <f t="shared" si="52"/>
        <v>天秤座技能2_1线4号天赋3级</v>
      </c>
      <c r="H1702" s="32">
        <f>INDEX(数值规划!$AH$33:$AK$42,(特技天赋!C1702-1)*2+特技天赋!D1702,特技天赋!E1702)</f>
        <v>79</v>
      </c>
      <c r="I1702" s="32">
        <f>INDEX(数值规划!$N$32:$Y$231,(((C1702-1)*2+(D1702-1))*4+(E1702-1))*5+F1702+1,(INDEX($T$3:$AI$3,B1702)-1)*3+1)</f>
        <v>45</v>
      </c>
      <c r="J1702" s="32">
        <f>INDEX(数值规划!$N$32:$Y$231,(((C1702-1)*2+(D1702-1))*4+(E1702-1))*5+F1702+1,(INDEX($T$3:$AI$3,B1702)-1)*3+2)</f>
        <v>72</v>
      </c>
      <c r="K1702" s="32">
        <f>INDEX(数值规划!$N$32:$Y$231,(((C1702-1)*2+(D1702-1))*4+(E1702-1))*5+F1702+1,(INDEX($T$3:$AI$3,B1702)-1)*3+3)</f>
        <v>18</v>
      </c>
      <c r="L1702" s="32">
        <f t="shared" si="53"/>
        <v>7</v>
      </c>
      <c r="M1702" s="32">
        <f>INDEX(数值规划!$AL$33:$AL$42,(特技天赋!C1702-1)*2+特技天赋!D1702)</f>
        <v>4</v>
      </c>
      <c r="N1702" s="31">
        <v>58</v>
      </c>
      <c r="Q1702" s="32">
        <f>IF(特技天赋!F1702&gt;0,INDEX(数值规划!$F$32:$F$63,(特技天赋!E1702-1)*4+特技天赋!F1702),E1702)</f>
        <v>58</v>
      </c>
    </row>
    <row r="1703" spans="1:17" ht="16.5" x14ac:dyDescent="0.2">
      <c r="A1703" s="31">
        <v>1700</v>
      </c>
      <c r="B1703" s="31">
        <v>11</v>
      </c>
      <c r="C1703" s="31">
        <v>3</v>
      </c>
      <c r="D1703" s="31">
        <v>1</v>
      </c>
      <c r="E1703" s="31">
        <v>4</v>
      </c>
      <c r="F1703" s="31">
        <v>4</v>
      </c>
      <c r="G1703" s="31" t="str">
        <f t="shared" si="52"/>
        <v>天秤座技能2_1线4号天赋4级</v>
      </c>
      <c r="H1703" s="32">
        <f>INDEX(数值规划!$AH$33:$AK$42,(特技天赋!C1703-1)*2+特技天赋!D1703,特技天赋!E1703)</f>
        <v>79</v>
      </c>
      <c r="I1703" s="32">
        <f>INDEX(数值规划!$N$32:$Y$231,(((C1703-1)*2+(D1703-1))*4+(E1703-1))*5+F1703+1,(INDEX($T$3:$AI$3,B1703)-1)*3+1)</f>
        <v>50</v>
      </c>
      <c r="J1703" s="32">
        <f>INDEX(数值规划!$N$32:$Y$231,(((C1703-1)*2+(D1703-1))*4+(E1703-1))*5+F1703+1,(INDEX($T$3:$AI$3,B1703)-1)*3+2)</f>
        <v>80</v>
      </c>
      <c r="K1703" s="32">
        <f>INDEX(数值规划!$N$32:$Y$231,(((C1703-1)*2+(D1703-1))*4+(E1703-1))*5+F1703+1,(INDEX($T$3:$AI$3,B1703)-1)*3+3)</f>
        <v>20</v>
      </c>
      <c r="L1703" s="32">
        <f t="shared" si="53"/>
        <v>7</v>
      </c>
      <c r="M1703" s="32">
        <f>INDEX(数值规划!$AL$33:$AL$42,(特技天赋!C1703-1)*2+特技天赋!D1703)</f>
        <v>4</v>
      </c>
      <c r="N1703" s="31">
        <v>87</v>
      </c>
      <c r="Q1703" s="32">
        <f>IF(特技天赋!F1703&gt;0,INDEX(数值规划!$F$32:$F$63,(特技天赋!E1703-1)*4+特技天赋!F1703),E1703)</f>
        <v>87</v>
      </c>
    </row>
    <row r="1704" spans="1:17" ht="16.5" x14ac:dyDescent="0.2">
      <c r="A1704" s="31">
        <v>1701</v>
      </c>
      <c r="B1704" s="31">
        <v>11</v>
      </c>
      <c r="C1704" s="31">
        <v>3</v>
      </c>
      <c r="D1704" s="31">
        <v>2</v>
      </c>
      <c r="E1704" s="31">
        <v>1</v>
      </c>
      <c r="F1704" s="31">
        <v>0</v>
      </c>
      <c r="G1704" s="31" t="str">
        <f t="shared" si="52"/>
        <v>天秤座技能2_2线1号天赋解锁</v>
      </c>
      <c r="H1704" s="32">
        <f>INDEX(数值规划!$AH$33:$AK$42,(特技天赋!C1704-1)*2+特技天赋!D1704,特技天赋!E1704)</f>
        <v>29</v>
      </c>
      <c r="I1704" s="32">
        <f>INDEX(数值规划!$N$32:$Y$231,(((C1704-1)*2+(D1704-1))*4+(E1704-1))*5+F1704+1,(INDEX($T$3:$AI$3,B1704)-1)*3+1)</f>
        <v>10</v>
      </c>
      <c r="J1704" s="32">
        <f>INDEX(数值规划!$N$32:$Y$231,(((C1704-1)*2+(D1704-1))*4+(E1704-1))*5+F1704+1,(INDEX($T$3:$AI$3,B1704)-1)*3+2)</f>
        <v>0</v>
      </c>
      <c r="K1704" s="32">
        <f>INDEX(数值规划!$N$32:$Y$231,(((C1704-1)*2+(D1704-1))*4+(E1704-1))*5+F1704+1,(INDEX($T$3:$AI$3,B1704)-1)*3+3)</f>
        <v>20</v>
      </c>
      <c r="L1704" s="32">
        <f t="shared" si="53"/>
        <v>2</v>
      </c>
      <c r="M1704" s="32">
        <f>INDEX(数值规划!$AL$33:$AL$42,(特技天赋!C1704-1)*2+特技天赋!D1704)</f>
        <v>5</v>
      </c>
      <c r="N1704" s="31">
        <v>1</v>
      </c>
      <c r="Q1704" s="32">
        <f>IF(特技天赋!F1704&gt;0,INDEX(数值规划!$F$32:$F$63,(特技天赋!E1704-1)*4+特技天赋!F1704),E1704)</f>
        <v>1</v>
      </c>
    </row>
    <row r="1705" spans="1:17" ht="16.5" x14ac:dyDescent="0.2">
      <c r="A1705" s="31">
        <v>1702</v>
      </c>
      <c r="B1705" s="31">
        <v>11</v>
      </c>
      <c r="C1705" s="31">
        <v>3</v>
      </c>
      <c r="D1705" s="31">
        <v>2</v>
      </c>
      <c r="E1705" s="31">
        <v>1</v>
      </c>
      <c r="F1705" s="31">
        <v>1</v>
      </c>
      <c r="G1705" s="31" t="str">
        <f t="shared" si="52"/>
        <v>天秤座技能2_2线1号天赋1级</v>
      </c>
      <c r="H1705" s="32">
        <f>INDEX(数值规划!$AH$33:$AK$42,(特技天赋!C1705-1)*2+特技天赋!D1705,特技天赋!E1705)</f>
        <v>29</v>
      </c>
      <c r="I1705" s="32">
        <f>INDEX(数值规划!$N$32:$Y$231,(((C1705-1)*2+(D1705-1))*4+(E1705-1))*5+F1705+1,(INDEX($T$3:$AI$3,B1705)-1)*3+1)</f>
        <v>15</v>
      </c>
      <c r="J1705" s="32">
        <f>INDEX(数值规划!$N$32:$Y$231,(((C1705-1)*2+(D1705-1))*4+(E1705-1))*5+F1705+1,(INDEX($T$3:$AI$3,B1705)-1)*3+2)</f>
        <v>0</v>
      </c>
      <c r="K1705" s="32">
        <f>INDEX(数值规划!$N$32:$Y$231,(((C1705-1)*2+(D1705-1))*4+(E1705-1))*5+F1705+1,(INDEX($T$3:$AI$3,B1705)-1)*3+3)</f>
        <v>30</v>
      </c>
      <c r="L1705" s="32">
        <f t="shared" si="53"/>
        <v>2</v>
      </c>
      <c r="M1705" s="32">
        <f>INDEX(数值规划!$AL$33:$AL$42,(特技天赋!C1705-1)*2+特技天赋!D1705)</f>
        <v>5</v>
      </c>
      <c r="N1705" s="31">
        <v>19</v>
      </c>
      <c r="Q1705" s="32">
        <f>IF(特技天赋!F1705&gt;0,INDEX(数值规划!$F$32:$F$63,(特技天赋!E1705-1)*4+特技天赋!F1705),E1705)</f>
        <v>19</v>
      </c>
    </row>
    <row r="1706" spans="1:17" ht="16.5" x14ac:dyDescent="0.2">
      <c r="A1706" s="31">
        <v>1703</v>
      </c>
      <c r="B1706" s="31">
        <v>11</v>
      </c>
      <c r="C1706" s="31">
        <v>3</v>
      </c>
      <c r="D1706" s="31">
        <v>2</v>
      </c>
      <c r="E1706" s="31">
        <v>1</v>
      </c>
      <c r="F1706" s="31">
        <v>2</v>
      </c>
      <c r="G1706" s="31" t="str">
        <f t="shared" si="52"/>
        <v>天秤座技能2_2线1号天赋2级</v>
      </c>
      <c r="H1706" s="32">
        <f>INDEX(数值规划!$AH$33:$AK$42,(特技天赋!C1706-1)*2+特技天赋!D1706,特技天赋!E1706)</f>
        <v>29</v>
      </c>
      <c r="I1706" s="32">
        <f>INDEX(数值规划!$N$32:$Y$231,(((C1706-1)*2+(D1706-1))*4+(E1706-1))*5+F1706+1,(INDEX($T$3:$AI$3,B1706)-1)*3+1)</f>
        <v>20</v>
      </c>
      <c r="J1706" s="32">
        <f>INDEX(数值规划!$N$32:$Y$231,(((C1706-1)*2+(D1706-1))*4+(E1706-1))*5+F1706+1,(INDEX($T$3:$AI$3,B1706)-1)*3+2)</f>
        <v>0</v>
      </c>
      <c r="K1706" s="32">
        <f>INDEX(数值规划!$N$32:$Y$231,(((C1706-1)*2+(D1706-1))*4+(E1706-1))*5+F1706+1,(INDEX($T$3:$AI$3,B1706)-1)*3+3)</f>
        <v>40</v>
      </c>
      <c r="L1706" s="32">
        <f t="shared" si="53"/>
        <v>2</v>
      </c>
      <c r="M1706" s="32">
        <f>INDEX(数值规划!$AL$33:$AL$42,(特技天赋!C1706-1)*2+特技天赋!D1706)</f>
        <v>5</v>
      </c>
      <c r="N1706" s="31">
        <v>29</v>
      </c>
      <c r="Q1706" s="32">
        <f>IF(特技天赋!F1706&gt;0,INDEX(数值规划!$F$32:$F$63,(特技天赋!E1706-1)*4+特技天赋!F1706),E1706)</f>
        <v>29</v>
      </c>
    </row>
    <row r="1707" spans="1:17" ht="16.5" x14ac:dyDescent="0.2">
      <c r="A1707" s="31">
        <v>1704</v>
      </c>
      <c r="B1707" s="31">
        <v>11</v>
      </c>
      <c r="C1707" s="31">
        <v>3</v>
      </c>
      <c r="D1707" s="31">
        <v>2</v>
      </c>
      <c r="E1707" s="31">
        <v>1</v>
      </c>
      <c r="F1707" s="31">
        <v>3</v>
      </c>
      <c r="G1707" s="31" t="str">
        <f t="shared" si="52"/>
        <v>天秤座技能2_2线1号天赋3级</v>
      </c>
      <c r="H1707" s="32">
        <f>INDEX(数值规划!$AH$33:$AK$42,(特技天赋!C1707-1)*2+特技天赋!D1707,特技天赋!E1707)</f>
        <v>29</v>
      </c>
      <c r="I1707" s="32">
        <f>INDEX(数值规划!$N$32:$Y$231,(((C1707-1)*2+(D1707-1))*4+(E1707-1))*5+F1707+1,(INDEX($T$3:$AI$3,B1707)-1)*3+1)</f>
        <v>25</v>
      </c>
      <c r="J1707" s="32">
        <f>INDEX(数值规划!$N$32:$Y$231,(((C1707-1)*2+(D1707-1))*4+(E1707-1))*5+F1707+1,(INDEX($T$3:$AI$3,B1707)-1)*3+2)</f>
        <v>0</v>
      </c>
      <c r="K1707" s="32">
        <f>INDEX(数值规划!$N$32:$Y$231,(((C1707-1)*2+(D1707-1))*4+(E1707-1))*5+F1707+1,(INDEX($T$3:$AI$3,B1707)-1)*3+3)</f>
        <v>50</v>
      </c>
      <c r="L1707" s="32">
        <f t="shared" si="53"/>
        <v>2</v>
      </c>
      <c r="M1707" s="32">
        <f>INDEX(数值规划!$AL$33:$AL$42,(特技天赋!C1707-1)*2+特技天赋!D1707)</f>
        <v>5</v>
      </c>
      <c r="N1707" s="31">
        <v>38</v>
      </c>
      <c r="Q1707" s="32">
        <f>IF(特技天赋!F1707&gt;0,INDEX(数值规划!$F$32:$F$63,(特技天赋!E1707-1)*4+特技天赋!F1707),E1707)</f>
        <v>38</v>
      </c>
    </row>
    <row r="1708" spans="1:17" ht="16.5" x14ac:dyDescent="0.2">
      <c r="A1708" s="31">
        <v>1705</v>
      </c>
      <c r="B1708" s="31">
        <v>11</v>
      </c>
      <c r="C1708" s="31">
        <v>3</v>
      </c>
      <c r="D1708" s="31">
        <v>2</v>
      </c>
      <c r="E1708" s="31">
        <v>1</v>
      </c>
      <c r="F1708" s="31">
        <v>4</v>
      </c>
      <c r="G1708" s="31" t="str">
        <f t="shared" si="52"/>
        <v>天秤座技能2_2线1号天赋4级</v>
      </c>
      <c r="H1708" s="32">
        <f>INDEX(数值规划!$AH$33:$AK$42,(特技天赋!C1708-1)*2+特技天赋!D1708,特技天赋!E1708)</f>
        <v>29</v>
      </c>
      <c r="I1708" s="32">
        <f>INDEX(数值规划!$N$32:$Y$231,(((C1708-1)*2+(D1708-1))*4+(E1708-1))*5+F1708+1,(INDEX($T$3:$AI$3,B1708)-1)*3+1)</f>
        <v>30</v>
      </c>
      <c r="J1708" s="32">
        <f>INDEX(数值规划!$N$32:$Y$231,(((C1708-1)*2+(D1708-1))*4+(E1708-1))*5+F1708+1,(INDEX($T$3:$AI$3,B1708)-1)*3+2)</f>
        <v>0</v>
      </c>
      <c r="K1708" s="32">
        <f>INDEX(数值规划!$N$32:$Y$231,(((C1708-1)*2+(D1708-1))*4+(E1708-1))*5+F1708+1,(INDEX($T$3:$AI$3,B1708)-1)*3+3)</f>
        <v>60</v>
      </c>
      <c r="L1708" s="32">
        <f t="shared" si="53"/>
        <v>2</v>
      </c>
      <c r="M1708" s="32">
        <f>INDEX(数值规划!$AL$33:$AL$42,(特技天赋!C1708-1)*2+特技天赋!D1708)</f>
        <v>5</v>
      </c>
      <c r="N1708" s="31">
        <v>58</v>
      </c>
      <c r="Q1708" s="32">
        <f>IF(特技天赋!F1708&gt;0,INDEX(数值规划!$F$32:$F$63,(特技天赋!E1708-1)*4+特技天赋!F1708),E1708)</f>
        <v>58</v>
      </c>
    </row>
    <row r="1709" spans="1:17" ht="16.5" x14ac:dyDescent="0.2">
      <c r="A1709" s="31">
        <v>1706</v>
      </c>
      <c r="B1709" s="31">
        <v>11</v>
      </c>
      <c r="C1709" s="31">
        <v>3</v>
      </c>
      <c r="D1709" s="31">
        <v>2</v>
      </c>
      <c r="E1709" s="31">
        <v>2</v>
      </c>
      <c r="F1709" s="31">
        <v>0</v>
      </c>
      <c r="G1709" s="31" t="str">
        <f t="shared" si="52"/>
        <v>天秤座技能2_2线2号天赋解锁</v>
      </c>
      <c r="H1709" s="32">
        <f>INDEX(数值规划!$AH$33:$AK$42,(特技天赋!C1709-1)*2+特技天赋!D1709,特技天赋!E1709)</f>
        <v>49</v>
      </c>
      <c r="I1709" s="32">
        <f>INDEX(数值规划!$N$32:$Y$231,(((C1709-1)*2+(D1709-1))*4+(E1709-1))*5+F1709+1,(INDEX($T$3:$AI$3,B1709)-1)*3+1)</f>
        <v>15</v>
      </c>
      <c r="J1709" s="32">
        <f>INDEX(数值规划!$N$32:$Y$231,(((C1709-1)*2+(D1709-1))*4+(E1709-1))*5+F1709+1,(INDEX($T$3:$AI$3,B1709)-1)*3+2)</f>
        <v>0</v>
      </c>
      <c r="K1709" s="32">
        <f>INDEX(数值规划!$N$32:$Y$231,(((C1709-1)*2+(D1709-1))*4+(E1709-1))*5+F1709+1,(INDEX($T$3:$AI$3,B1709)-1)*3+3)</f>
        <v>30</v>
      </c>
      <c r="L1709" s="32">
        <f t="shared" si="53"/>
        <v>4</v>
      </c>
      <c r="M1709" s="32">
        <f>INDEX(数值规划!$AL$33:$AL$42,(特技天赋!C1709-1)*2+特技天赋!D1709)</f>
        <v>5</v>
      </c>
      <c r="N1709" s="31">
        <v>2</v>
      </c>
      <c r="Q1709" s="32">
        <f>IF(特技天赋!F1709&gt;0,INDEX(数值规划!$F$32:$F$63,(特技天赋!E1709-1)*4+特技天赋!F1709),E1709)</f>
        <v>2</v>
      </c>
    </row>
    <row r="1710" spans="1:17" ht="16.5" x14ac:dyDescent="0.2">
      <c r="A1710" s="31">
        <v>1707</v>
      </c>
      <c r="B1710" s="31">
        <v>11</v>
      </c>
      <c r="C1710" s="31">
        <v>3</v>
      </c>
      <c r="D1710" s="31">
        <v>2</v>
      </c>
      <c r="E1710" s="31">
        <v>2</v>
      </c>
      <c r="F1710" s="31">
        <v>1</v>
      </c>
      <c r="G1710" s="31" t="str">
        <f t="shared" si="52"/>
        <v>天秤座技能2_2线2号天赋1级</v>
      </c>
      <c r="H1710" s="32">
        <f>INDEX(数值规划!$AH$33:$AK$42,(特技天赋!C1710-1)*2+特技天赋!D1710,特技天赋!E1710)</f>
        <v>49</v>
      </c>
      <c r="I1710" s="32">
        <f>INDEX(数值规划!$N$32:$Y$231,(((C1710-1)*2+(D1710-1))*4+(E1710-1))*5+F1710+1,(INDEX($T$3:$AI$3,B1710)-1)*3+1)</f>
        <v>20</v>
      </c>
      <c r="J1710" s="32">
        <f>INDEX(数值规划!$N$32:$Y$231,(((C1710-1)*2+(D1710-1))*4+(E1710-1))*5+F1710+1,(INDEX($T$3:$AI$3,B1710)-1)*3+2)</f>
        <v>0</v>
      </c>
      <c r="K1710" s="32">
        <f>INDEX(数值规划!$N$32:$Y$231,(((C1710-1)*2+(D1710-1))*4+(E1710-1))*5+F1710+1,(INDEX($T$3:$AI$3,B1710)-1)*3+3)</f>
        <v>40</v>
      </c>
      <c r="L1710" s="32">
        <f t="shared" si="53"/>
        <v>4</v>
      </c>
      <c r="M1710" s="32">
        <f>INDEX(数值规划!$AL$33:$AL$42,(特技天赋!C1710-1)*2+特技天赋!D1710)</f>
        <v>5</v>
      </c>
      <c r="N1710" s="31">
        <v>24</v>
      </c>
      <c r="Q1710" s="32">
        <f>IF(特技天赋!F1710&gt;0,INDEX(数值规划!$F$32:$F$63,(特技天赋!E1710-1)*4+特技天赋!F1710),E1710)</f>
        <v>24</v>
      </c>
    </row>
    <row r="1711" spans="1:17" ht="16.5" x14ac:dyDescent="0.2">
      <c r="A1711" s="31">
        <v>1708</v>
      </c>
      <c r="B1711" s="31">
        <v>11</v>
      </c>
      <c r="C1711" s="31">
        <v>3</v>
      </c>
      <c r="D1711" s="31">
        <v>2</v>
      </c>
      <c r="E1711" s="31">
        <v>2</v>
      </c>
      <c r="F1711" s="31">
        <v>2</v>
      </c>
      <c r="G1711" s="31" t="str">
        <f t="shared" si="52"/>
        <v>天秤座技能2_2线2号天赋2级</v>
      </c>
      <c r="H1711" s="32">
        <f>INDEX(数值规划!$AH$33:$AK$42,(特技天赋!C1711-1)*2+特技天赋!D1711,特技天赋!E1711)</f>
        <v>49</v>
      </c>
      <c r="I1711" s="32">
        <f>INDEX(数值规划!$N$32:$Y$231,(((C1711-1)*2+(D1711-1))*4+(E1711-1))*5+F1711+1,(INDEX($T$3:$AI$3,B1711)-1)*3+1)</f>
        <v>25</v>
      </c>
      <c r="J1711" s="32">
        <f>INDEX(数值规划!$N$32:$Y$231,(((C1711-1)*2+(D1711-1))*4+(E1711-1))*5+F1711+1,(INDEX($T$3:$AI$3,B1711)-1)*3+2)</f>
        <v>0</v>
      </c>
      <c r="K1711" s="32">
        <f>INDEX(数值规划!$N$32:$Y$231,(((C1711-1)*2+(D1711-1))*4+(E1711-1))*5+F1711+1,(INDEX($T$3:$AI$3,B1711)-1)*3+3)</f>
        <v>50</v>
      </c>
      <c r="L1711" s="32">
        <f t="shared" si="53"/>
        <v>4</v>
      </c>
      <c r="M1711" s="32">
        <f>INDEX(数值规划!$AL$33:$AL$42,(特技天赋!C1711-1)*2+特技天赋!D1711)</f>
        <v>5</v>
      </c>
      <c r="N1711" s="31">
        <v>36</v>
      </c>
      <c r="Q1711" s="32">
        <f>IF(特技天赋!F1711&gt;0,INDEX(数值规划!$F$32:$F$63,(特技天赋!E1711-1)*4+特技天赋!F1711),E1711)</f>
        <v>36</v>
      </c>
    </row>
    <row r="1712" spans="1:17" ht="16.5" x14ac:dyDescent="0.2">
      <c r="A1712" s="31">
        <v>1709</v>
      </c>
      <c r="B1712" s="31">
        <v>11</v>
      </c>
      <c r="C1712" s="31">
        <v>3</v>
      </c>
      <c r="D1712" s="31">
        <v>2</v>
      </c>
      <c r="E1712" s="31">
        <v>2</v>
      </c>
      <c r="F1712" s="31">
        <v>3</v>
      </c>
      <c r="G1712" s="31" t="str">
        <f t="shared" si="52"/>
        <v>天秤座技能2_2线2号天赋3级</v>
      </c>
      <c r="H1712" s="32">
        <f>INDEX(数值规划!$AH$33:$AK$42,(特技天赋!C1712-1)*2+特技天赋!D1712,特技天赋!E1712)</f>
        <v>49</v>
      </c>
      <c r="I1712" s="32">
        <f>INDEX(数值规划!$N$32:$Y$231,(((C1712-1)*2+(D1712-1))*4+(E1712-1))*5+F1712+1,(INDEX($T$3:$AI$3,B1712)-1)*3+1)</f>
        <v>30</v>
      </c>
      <c r="J1712" s="32">
        <f>INDEX(数值规划!$N$32:$Y$231,(((C1712-1)*2+(D1712-1))*4+(E1712-1))*5+F1712+1,(INDEX($T$3:$AI$3,B1712)-1)*3+2)</f>
        <v>0</v>
      </c>
      <c r="K1712" s="32">
        <f>INDEX(数值规划!$N$32:$Y$231,(((C1712-1)*2+(D1712-1))*4+(E1712-1))*5+F1712+1,(INDEX($T$3:$AI$3,B1712)-1)*3+3)</f>
        <v>60</v>
      </c>
      <c r="L1712" s="32">
        <f t="shared" si="53"/>
        <v>4</v>
      </c>
      <c r="M1712" s="32">
        <f>INDEX(数值规划!$AL$33:$AL$42,(特技天赋!C1712-1)*2+特技天赋!D1712)</f>
        <v>5</v>
      </c>
      <c r="N1712" s="31">
        <v>48</v>
      </c>
      <c r="Q1712" s="32">
        <f>IF(特技天赋!F1712&gt;0,INDEX(数值规划!$F$32:$F$63,(特技天赋!E1712-1)*4+特技天赋!F1712),E1712)</f>
        <v>48</v>
      </c>
    </row>
    <row r="1713" spans="1:17" ht="16.5" x14ac:dyDescent="0.2">
      <c r="A1713" s="31">
        <v>1710</v>
      </c>
      <c r="B1713" s="31">
        <v>11</v>
      </c>
      <c r="C1713" s="31">
        <v>3</v>
      </c>
      <c r="D1713" s="31">
        <v>2</v>
      </c>
      <c r="E1713" s="31">
        <v>2</v>
      </c>
      <c r="F1713" s="31">
        <v>4</v>
      </c>
      <c r="G1713" s="31" t="str">
        <f t="shared" si="52"/>
        <v>天秤座技能2_2线2号天赋4级</v>
      </c>
      <c r="H1713" s="32">
        <f>INDEX(数值规划!$AH$33:$AK$42,(特技天赋!C1713-1)*2+特技天赋!D1713,特技天赋!E1713)</f>
        <v>49</v>
      </c>
      <c r="I1713" s="32">
        <f>INDEX(数值规划!$N$32:$Y$231,(((C1713-1)*2+(D1713-1))*4+(E1713-1))*5+F1713+1,(INDEX($T$3:$AI$3,B1713)-1)*3+1)</f>
        <v>35</v>
      </c>
      <c r="J1713" s="32">
        <f>INDEX(数值规划!$N$32:$Y$231,(((C1713-1)*2+(D1713-1))*4+(E1713-1))*5+F1713+1,(INDEX($T$3:$AI$3,B1713)-1)*3+2)</f>
        <v>0</v>
      </c>
      <c r="K1713" s="32">
        <f>INDEX(数值规划!$N$32:$Y$231,(((C1713-1)*2+(D1713-1))*4+(E1713-1))*5+F1713+1,(INDEX($T$3:$AI$3,B1713)-1)*3+3)</f>
        <v>70</v>
      </c>
      <c r="L1713" s="32">
        <f t="shared" si="53"/>
        <v>4</v>
      </c>
      <c r="M1713" s="32">
        <f>INDEX(数值规划!$AL$33:$AL$42,(特技天赋!C1713-1)*2+特技天赋!D1713)</f>
        <v>5</v>
      </c>
      <c r="N1713" s="31">
        <v>72</v>
      </c>
      <c r="Q1713" s="32">
        <f>IF(特技天赋!F1713&gt;0,INDEX(数值规划!$F$32:$F$63,(特技天赋!E1713-1)*4+特技天赋!F1713),E1713)</f>
        <v>72</v>
      </c>
    </row>
    <row r="1714" spans="1:17" ht="16.5" x14ac:dyDescent="0.2">
      <c r="A1714" s="31">
        <v>1711</v>
      </c>
      <c r="B1714" s="31">
        <v>11</v>
      </c>
      <c r="C1714" s="31">
        <v>3</v>
      </c>
      <c r="D1714" s="31">
        <v>2</v>
      </c>
      <c r="E1714" s="31">
        <v>3</v>
      </c>
      <c r="F1714" s="31">
        <v>0</v>
      </c>
      <c r="G1714" s="31" t="str">
        <f t="shared" si="52"/>
        <v>天秤座技能2_2线3号天赋解锁</v>
      </c>
      <c r="H1714" s="32">
        <f>INDEX(数值规划!$AH$33:$AK$42,(特技天赋!C1714-1)*2+特技天赋!D1714,特技天赋!E1714)</f>
        <v>69</v>
      </c>
      <c r="I1714" s="32">
        <f>INDEX(数值规划!$N$32:$Y$231,(((C1714-1)*2+(D1714-1))*4+(E1714-1))*5+F1714+1,(INDEX($T$3:$AI$3,B1714)-1)*3+1)</f>
        <v>23</v>
      </c>
      <c r="J1714" s="32">
        <f>INDEX(数值规划!$N$32:$Y$231,(((C1714-1)*2+(D1714-1))*4+(E1714-1))*5+F1714+1,(INDEX($T$3:$AI$3,B1714)-1)*3+2)</f>
        <v>0</v>
      </c>
      <c r="K1714" s="32">
        <f>INDEX(数值规划!$N$32:$Y$231,(((C1714-1)*2+(D1714-1))*4+(E1714-1))*5+F1714+1,(INDEX($T$3:$AI$3,B1714)-1)*3+3)</f>
        <v>45</v>
      </c>
      <c r="L1714" s="32">
        <f t="shared" si="53"/>
        <v>6</v>
      </c>
      <c r="M1714" s="32">
        <f>INDEX(数值规划!$AL$33:$AL$42,(特技天赋!C1714-1)*2+特技天赋!D1714)</f>
        <v>5</v>
      </c>
      <c r="N1714" s="31">
        <v>3</v>
      </c>
      <c r="Q1714" s="32">
        <f>IF(特技天赋!F1714&gt;0,INDEX(数值规划!$F$32:$F$63,(特技天赋!E1714-1)*4+特技天赋!F1714),E1714)</f>
        <v>3</v>
      </c>
    </row>
    <row r="1715" spans="1:17" ht="16.5" x14ac:dyDescent="0.2">
      <c r="A1715" s="31">
        <v>1712</v>
      </c>
      <c r="B1715" s="31">
        <v>11</v>
      </c>
      <c r="C1715" s="31">
        <v>3</v>
      </c>
      <c r="D1715" s="31">
        <v>2</v>
      </c>
      <c r="E1715" s="31">
        <v>3</v>
      </c>
      <c r="F1715" s="31">
        <v>1</v>
      </c>
      <c r="G1715" s="31" t="str">
        <f t="shared" si="52"/>
        <v>天秤座技能2_2线3号天赋1级</v>
      </c>
      <c r="H1715" s="32">
        <f>INDEX(数值规划!$AH$33:$AK$42,(特技天赋!C1715-1)*2+特技天赋!D1715,特技天赋!E1715)</f>
        <v>69</v>
      </c>
      <c r="I1715" s="32">
        <f>INDEX(数值规划!$N$32:$Y$231,(((C1715-1)*2+(D1715-1))*4+(E1715-1))*5+F1715+1,(INDEX($T$3:$AI$3,B1715)-1)*3+1)</f>
        <v>28</v>
      </c>
      <c r="J1715" s="32">
        <f>INDEX(数值规划!$N$32:$Y$231,(((C1715-1)*2+(D1715-1))*4+(E1715-1))*5+F1715+1,(INDEX($T$3:$AI$3,B1715)-1)*3+2)</f>
        <v>0</v>
      </c>
      <c r="K1715" s="32">
        <f>INDEX(数值规划!$N$32:$Y$231,(((C1715-1)*2+(D1715-1))*4+(E1715-1))*5+F1715+1,(INDEX($T$3:$AI$3,B1715)-1)*3+3)</f>
        <v>55</v>
      </c>
      <c r="L1715" s="32">
        <f t="shared" si="53"/>
        <v>6</v>
      </c>
      <c r="M1715" s="32">
        <f>INDEX(数值规划!$AL$33:$AL$42,(特技天赋!C1715-1)*2+特技天赋!D1715)</f>
        <v>5</v>
      </c>
      <c r="N1715" s="31">
        <v>29</v>
      </c>
      <c r="Q1715" s="32">
        <f>IF(特技天赋!F1715&gt;0,INDEX(数值规划!$F$32:$F$63,(特技天赋!E1715-1)*4+特技天赋!F1715),E1715)</f>
        <v>29</v>
      </c>
    </row>
    <row r="1716" spans="1:17" ht="16.5" x14ac:dyDescent="0.2">
      <c r="A1716" s="31">
        <v>1713</v>
      </c>
      <c r="B1716" s="31">
        <v>11</v>
      </c>
      <c r="C1716" s="31">
        <v>3</v>
      </c>
      <c r="D1716" s="31">
        <v>2</v>
      </c>
      <c r="E1716" s="31">
        <v>3</v>
      </c>
      <c r="F1716" s="31">
        <v>2</v>
      </c>
      <c r="G1716" s="31" t="str">
        <f t="shared" si="52"/>
        <v>天秤座技能2_2线3号天赋2级</v>
      </c>
      <c r="H1716" s="32">
        <f>INDEX(数值规划!$AH$33:$AK$42,(特技天赋!C1716-1)*2+特技天赋!D1716,特技天赋!E1716)</f>
        <v>69</v>
      </c>
      <c r="I1716" s="32">
        <f>INDEX(数值规划!$N$32:$Y$231,(((C1716-1)*2+(D1716-1))*4+(E1716-1))*5+F1716+1,(INDEX($T$3:$AI$3,B1716)-1)*3+1)</f>
        <v>33</v>
      </c>
      <c r="J1716" s="32">
        <f>INDEX(数值规划!$N$32:$Y$231,(((C1716-1)*2+(D1716-1))*4+(E1716-1))*5+F1716+1,(INDEX($T$3:$AI$3,B1716)-1)*3+2)</f>
        <v>0</v>
      </c>
      <c r="K1716" s="32">
        <f>INDEX(数值规划!$N$32:$Y$231,(((C1716-1)*2+(D1716-1))*4+(E1716-1))*5+F1716+1,(INDEX($T$3:$AI$3,B1716)-1)*3+3)</f>
        <v>65</v>
      </c>
      <c r="L1716" s="32">
        <f t="shared" si="53"/>
        <v>6</v>
      </c>
      <c r="M1716" s="32">
        <f>INDEX(数值规划!$AL$33:$AL$42,(特技天赋!C1716-1)*2+特技天赋!D1716)</f>
        <v>5</v>
      </c>
      <c r="N1716" s="31">
        <v>43</v>
      </c>
      <c r="Q1716" s="32">
        <f>IF(特技天赋!F1716&gt;0,INDEX(数值规划!$F$32:$F$63,(特技天赋!E1716-1)*4+特技天赋!F1716),E1716)</f>
        <v>43</v>
      </c>
    </row>
    <row r="1717" spans="1:17" ht="16.5" x14ac:dyDescent="0.2">
      <c r="A1717" s="31">
        <v>1714</v>
      </c>
      <c r="B1717" s="31">
        <v>11</v>
      </c>
      <c r="C1717" s="31">
        <v>3</v>
      </c>
      <c r="D1717" s="31">
        <v>2</v>
      </c>
      <c r="E1717" s="31">
        <v>3</v>
      </c>
      <c r="F1717" s="31">
        <v>3</v>
      </c>
      <c r="G1717" s="31" t="str">
        <f t="shared" si="52"/>
        <v>天秤座技能2_2线3号天赋3级</v>
      </c>
      <c r="H1717" s="32">
        <f>INDEX(数值规划!$AH$33:$AK$42,(特技天赋!C1717-1)*2+特技天赋!D1717,特技天赋!E1717)</f>
        <v>69</v>
      </c>
      <c r="I1717" s="32">
        <f>INDEX(数值规划!$N$32:$Y$231,(((C1717-1)*2+(D1717-1))*4+(E1717-1))*5+F1717+1,(INDEX($T$3:$AI$3,B1717)-1)*3+1)</f>
        <v>38</v>
      </c>
      <c r="J1717" s="32">
        <f>INDEX(数值规划!$N$32:$Y$231,(((C1717-1)*2+(D1717-1))*4+(E1717-1))*5+F1717+1,(INDEX($T$3:$AI$3,B1717)-1)*3+2)</f>
        <v>0</v>
      </c>
      <c r="K1717" s="32">
        <f>INDEX(数值规划!$N$32:$Y$231,(((C1717-1)*2+(D1717-1))*4+(E1717-1))*5+F1717+1,(INDEX($T$3:$AI$3,B1717)-1)*3+3)</f>
        <v>75</v>
      </c>
      <c r="L1717" s="32">
        <f t="shared" si="53"/>
        <v>6</v>
      </c>
      <c r="M1717" s="32">
        <f>INDEX(数值规划!$AL$33:$AL$42,(特技天赋!C1717-1)*2+特技天赋!D1717)</f>
        <v>5</v>
      </c>
      <c r="N1717" s="31">
        <v>58</v>
      </c>
      <c r="Q1717" s="32">
        <f>IF(特技天赋!F1717&gt;0,INDEX(数值规划!$F$32:$F$63,(特技天赋!E1717-1)*4+特技天赋!F1717),E1717)</f>
        <v>58</v>
      </c>
    </row>
    <row r="1718" spans="1:17" ht="16.5" x14ac:dyDescent="0.2">
      <c r="A1718" s="31">
        <v>1715</v>
      </c>
      <c r="B1718" s="31">
        <v>11</v>
      </c>
      <c r="C1718" s="31">
        <v>3</v>
      </c>
      <c r="D1718" s="31">
        <v>2</v>
      </c>
      <c r="E1718" s="31">
        <v>3</v>
      </c>
      <c r="F1718" s="31">
        <v>4</v>
      </c>
      <c r="G1718" s="31" t="str">
        <f t="shared" si="52"/>
        <v>天秤座技能2_2线3号天赋4级</v>
      </c>
      <c r="H1718" s="32">
        <f>INDEX(数值规划!$AH$33:$AK$42,(特技天赋!C1718-1)*2+特技天赋!D1718,特技天赋!E1718)</f>
        <v>69</v>
      </c>
      <c r="I1718" s="32">
        <f>INDEX(数值规划!$N$32:$Y$231,(((C1718-1)*2+(D1718-1))*4+(E1718-1))*5+F1718+1,(INDEX($T$3:$AI$3,B1718)-1)*3+1)</f>
        <v>43</v>
      </c>
      <c r="J1718" s="32">
        <f>INDEX(数值规划!$N$32:$Y$231,(((C1718-1)*2+(D1718-1))*4+(E1718-1))*5+F1718+1,(INDEX($T$3:$AI$3,B1718)-1)*3+2)</f>
        <v>0</v>
      </c>
      <c r="K1718" s="32">
        <f>INDEX(数值规划!$N$32:$Y$231,(((C1718-1)*2+(D1718-1))*4+(E1718-1))*5+F1718+1,(INDEX($T$3:$AI$3,B1718)-1)*3+3)</f>
        <v>85</v>
      </c>
      <c r="L1718" s="32">
        <f t="shared" si="53"/>
        <v>6</v>
      </c>
      <c r="M1718" s="32">
        <f>INDEX(数值规划!$AL$33:$AL$42,(特技天赋!C1718-1)*2+特技天赋!D1718)</f>
        <v>5</v>
      </c>
      <c r="N1718" s="31">
        <v>87</v>
      </c>
      <c r="Q1718" s="32">
        <f>IF(特技天赋!F1718&gt;0,INDEX(数值规划!$F$32:$F$63,(特技天赋!E1718-1)*4+特技天赋!F1718),E1718)</f>
        <v>87</v>
      </c>
    </row>
    <row r="1719" spans="1:17" ht="16.5" x14ac:dyDescent="0.2">
      <c r="A1719" s="31">
        <v>1716</v>
      </c>
      <c r="B1719" s="31">
        <v>11</v>
      </c>
      <c r="C1719" s="31">
        <v>3</v>
      </c>
      <c r="D1719" s="31">
        <v>2</v>
      </c>
      <c r="E1719" s="31">
        <v>4</v>
      </c>
      <c r="F1719" s="31">
        <v>0</v>
      </c>
      <c r="G1719" s="31" t="str">
        <f t="shared" si="52"/>
        <v>天秤座技能2_2线4号天赋解锁</v>
      </c>
      <c r="H1719" s="32">
        <f>INDEX(数值规划!$AH$33:$AK$42,(特技天赋!C1719-1)*2+特技天赋!D1719,特技天赋!E1719)</f>
        <v>89</v>
      </c>
      <c r="I1719" s="32">
        <f>INDEX(数值规划!$N$32:$Y$231,(((C1719-1)*2+(D1719-1))*4+(E1719-1))*5+F1719+1,(INDEX($T$3:$AI$3,B1719)-1)*3+1)</f>
        <v>30</v>
      </c>
      <c r="J1719" s="32">
        <f>INDEX(数值规划!$N$32:$Y$231,(((C1719-1)*2+(D1719-1))*4+(E1719-1))*5+F1719+1,(INDEX($T$3:$AI$3,B1719)-1)*3+2)</f>
        <v>0</v>
      </c>
      <c r="K1719" s="32">
        <f>INDEX(数值规划!$N$32:$Y$231,(((C1719-1)*2+(D1719-1))*4+(E1719-1))*5+F1719+1,(INDEX($T$3:$AI$3,B1719)-1)*3+3)</f>
        <v>60</v>
      </c>
      <c r="L1719" s="32">
        <f t="shared" si="53"/>
        <v>8</v>
      </c>
      <c r="M1719" s="32">
        <f>INDEX(数值规划!$AL$33:$AL$42,(特技天赋!C1719-1)*2+特技天赋!D1719)</f>
        <v>5</v>
      </c>
      <c r="N1719" s="31">
        <v>4</v>
      </c>
      <c r="Q1719" s="32">
        <f>IF(特技天赋!F1719&gt;0,INDEX(数值规划!$F$32:$F$63,(特技天赋!E1719-1)*4+特技天赋!F1719),E1719)</f>
        <v>4</v>
      </c>
    </row>
    <row r="1720" spans="1:17" ht="16.5" x14ac:dyDescent="0.2">
      <c r="A1720" s="31">
        <v>1717</v>
      </c>
      <c r="B1720" s="31">
        <v>11</v>
      </c>
      <c r="C1720" s="31">
        <v>3</v>
      </c>
      <c r="D1720" s="31">
        <v>2</v>
      </c>
      <c r="E1720" s="31">
        <v>4</v>
      </c>
      <c r="F1720" s="31">
        <v>1</v>
      </c>
      <c r="G1720" s="31" t="str">
        <f t="shared" si="52"/>
        <v>天秤座技能2_2线4号天赋1级</v>
      </c>
      <c r="H1720" s="32">
        <f>INDEX(数值规划!$AH$33:$AK$42,(特技天赋!C1720-1)*2+特技天赋!D1720,特技天赋!E1720)</f>
        <v>89</v>
      </c>
      <c r="I1720" s="32">
        <f>INDEX(数值规划!$N$32:$Y$231,(((C1720-1)*2+(D1720-1))*4+(E1720-1))*5+F1720+1,(INDEX($T$3:$AI$3,B1720)-1)*3+1)</f>
        <v>35</v>
      </c>
      <c r="J1720" s="32">
        <f>INDEX(数值规划!$N$32:$Y$231,(((C1720-1)*2+(D1720-1))*4+(E1720-1))*5+F1720+1,(INDEX($T$3:$AI$3,B1720)-1)*3+2)</f>
        <v>0</v>
      </c>
      <c r="K1720" s="32">
        <f>INDEX(数值规划!$N$32:$Y$231,(((C1720-1)*2+(D1720-1))*4+(E1720-1))*5+F1720+1,(INDEX($T$3:$AI$3,B1720)-1)*3+3)</f>
        <v>70</v>
      </c>
      <c r="L1720" s="32">
        <f t="shared" si="53"/>
        <v>8</v>
      </c>
      <c r="M1720" s="32">
        <f>INDEX(数值规划!$AL$33:$AL$42,(特技天赋!C1720-1)*2+特技天赋!D1720)</f>
        <v>5</v>
      </c>
      <c r="N1720" s="31">
        <v>29</v>
      </c>
      <c r="Q1720" s="32">
        <f>IF(特技天赋!F1720&gt;0,INDEX(数值规划!$F$32:$F$63,(特技天赋!E1720-1)*4+特技天赋!F1720),E1720)</f>
        <v>29</v>
      </c>
    </row>
    <row r="1721" spans="1:17" ht="16.5" x14ac:dyDescent="0.2">
      <c r="A1721" s="31">
        <v>1718</v>
      </c>
      <c r="B1721" s="31">
        <v>11</v>
      </c>
      <c r="C1721" s="31">
        <v>3</v>
      </c>
      <c r="D1721" s="31">
        <v>2</v>
      </c>
      <c r="E1721" s="31">
        <v>4</v>
      </c>
      <c r="F1721" s="31">
        <v>2</v>
      </c>
      <c r="G1721" s="31" t="str">
        <f t="shared" si="52"/>
        <v>天秤座技能2_2线4号天赋2级</v>
      </c>
      <c r="H1721" s="32">
        <f>INDEX(数值规划!$AH$33:$AK$42,(特技天赋!C1721-1)*2+特技天赋!D1721,特技天赋!E1721)</f>
        <v>89</v>
      </c>
      <c r="I1721" s="32">
        <f>INDEX(数值规划!$N$32:$Y$231,(((C1721-1)*2+(D1721-1))*4+(E1721-1))*5+F1721+1,(INDEX($T$3:$AI$3,B1721)-1)*3+1)</f>
        <v>40</v>
      </c>
      <c r="J1721" s="32">
        <f>INDEX(数值规划!$N$32:$Y$231,(((C1721-1)*2+(D1721-1))*4+(E1721-1))*5+F1721+1,(INDEX($T$3:$AI$3,B1721)-1)*3+2)</f>
        <v>0</v>
      </c>
      <c r="K1721" s="32">
        <f>INDEX(数值规划!$N$32:$Y$231,(((C1721-1)*2+(D1721-1))*4+(E1721-1))*5+F1721+1,(INDEX($T$3:$AI$3,B1721)-1)*3+3)</f>
        <v>80</v>
      </c>
      <c r="L1721" s="32">
        <f t="shared" si="53"/>
        <v>8</v>
      </c>
      <c r="M1721" s="32">
        <f>INDEX(数值规划!$AL$33:$AL$42,(特技天赋!C1721-1)*2+特技天赋!D1721)</f>
        <v>5</v>
      </c>
      <c r="N1721" s="31">
        <v>43</v>
      </c>
      <c r="Q1721" s="32">
        <f>IF(特技天赋!F1721&gt;0,INDEX(数值规划!$F$32:$F$63,(特技天赋!E1721-1)*4+特技天赋!F1721),E1721)</f>
        <v>43</v>
      </c>
    </row>
    <row r="1722" spans="1:17" ht="16.5" x14ac:dyDescent="0.2">
      <c r="A1722" s="31">
        <v>1719</v>
      </c>
      <c r="B1722" s="31">
        <v>11</v>
      </c>
      <c r="C1722" s="31">
        <v>3</v>
      </c>
      <c r="D1722" s="31">
        <v>2</v>
      </c>
      <c r="E1722" s="31">
        <v>4</v>
      </c>
      <c r="F1722" s="31">
        <v>3</v>
      </c>
      <c r="G1722" s="31" t="str">
        <f t="shared" si="52"/>
        <v>天秤座技能2_2线4号天赋3级</v>
      </c>
      <c r="H1722" s="32">
        <f>INDEX(数值规划!$AH$33:$AK$42,(特技天赋!C1722-1)*2+特技天赋!D1722,特技天赋!E1722)</f>
        <v>89</v>
      </c>
      <c r="I1722" s="32">
        <f>INDEX(数值规划!$N$32:$Y$231,(((C1722-1)*2+(D1722-1))*4+(E1722-1))*5+F1722+1,(INDEX($T$3:$AI$3,B1722)-1)*3+1)</f>
        <v>45</v>
      </c>
      <c r="J1722" s="32">
        <f>INDEX(数值规划!$N$32:$Y$231,(((C1722-1)*2+(D1722-1))*4+(E1722-1))*5+F1722+1,(INDEX($T$3:$AI$3,B1722)-1)*3+2)</f>
        <v>0</v>
      </c>
      <c r="K1722" s="32">
        <f>INDEX(数值规划!$N$32:$Y$231,(((C1722-1)*2+(D1722-1))*4+(E1722-1))*5+F1722+1,(INDEX($T$3:$AI$3,B1722)-1)*3+3)</f>
        <v>90</v>
      </c>
      <c r="L1722" s="32">
        <f t="shared" si="53"/>
        <v>8</v>
      </c>
      <c r="M1722" s="32">
        <f>INDEX(数值规划!$AL$33:$AL$42,(特技天赋!C1722-1)*2+特技天赋!D1722)</f>
        <v>5</v>
      </c>
      <c r="N1722" s="31">
        <v>58</v>
      </c>
      <c r="Q1722" s="32">
        <f>IF(特技天赋!F1722&gt;0,INDEX(数值规划!$F$32:$F$63,(特技天赋!E1722-1)*4+特技天赋!F1722),E1722)</f>
        <v>58</v>
      </c>
    </row>
    <row r="1723" spans="1:17" ht="16.5" x14ac:dyDescent="0.2">
      <c r="A1723" s="31">
        <v>1720</v>
      </c>
      <c r="B1723" s="31">
        <v>11</v>
      </c>
      <c r="C1723" s="31">
        <v>3</v>
      </c>
      <c r="D1723" s="31">
        <v>2</v>
      </c>
      <c r="E1723" s="31">
        <v>4</v>
      </c>
      <c r="F1723" s="31">
        <v>4</v>
      </c>
      <c r="G1723" s="31" t="str">
        <f t="shared" si="52"/>
        <v>天秤座技能2_2线4号天赋4级</v>
      </c>
      <c r="H1723" s="32">
        <f>INDEX(数值规划!$AH$33:$AK$42,(特技天赋!C1723-1)*2+特技天赋!D1723,特技天赋!E1723)</f>
        <v>89</v>
      </c>
      <c r="I1723" s="32">
        <f>INDEX(数值规划!$N$32:$Y$231,(((C1723-1)*2+(D1723-1))*4+(E1723-1))*5+F1723+1,(INDEX($T$3:$AI$3,B1723)-1)*3+1)</f>
        <v>50</v>
      </c>
      <c r="J1723" s="32">
        <f>INDEX(数值规划!$N$32:$Y$231,(((C1723-1)*2+(D1723-1))*4+(E1723-1))*5+F1723+1,(INDEX($T$3:$AI$3,B1723)-1)*3+2)</f>
        <v>0</v>
      </c>
      <c r="K1723" s="32">
        <f>INDEX(数值规划!$N$32:$Y$231,(((C1723-1)*2+(D1723-1))*4+(E1723-1))*5+F1723+1,(INDEX($T$3:$AI$3,B1723)-1)*3+3)</f>
        <v>100</v>
      </c>
      <c r="L1723" s="32">
        <f t="shared" si="53"/>
        <v>8</v>
      </c>
      <c r="M1723" s="32">
        <f>INDEX(数值规划!$AL$33:$AL$42,(特技天赋!C1723-1)*2+特技天赋!D1723)</f>
        <v>5</v>
      </c>
      <c r="N1723" s="31">
        <v>87</v>
      </c>
      <c r="Q1723" s="32">
        <f>IF(特技天赋!F1723&gt;0,INDEX(数值规划!$F$32:$F$63,(特技天赋!E1723-1)*4+特技天赋!F1723),E1723)</f>
        <v>87</v>
      </c>
    </row>
    <row r="1724" spans="1:17" ht="16.5" x14ac:dyDescent="0.2">
      <c r="A1724" s="31">
        <v>1721</v>
      </c>
      <c r="B1724" s="31">
        <v>11</v>
      </c>
      <c r="C1724" s="31">
        <v>4</v>
      </c>
      <c r="D1724" s="31">
        <v>1</v>
      </c>
      <c r="E1724" s="31">
        <v>1</v>
      </c>
      <c r="F1724" s="31">
        <v>0</v>
      </c>
      <c r="G1724" s="31" t="str">
        <f t="shared" si="52"/>
        <v>天秤座技能3_1线1号天赋解锁</v>
      </c>
      <c r="H1724" s="32">
        <f>INDEX(数值规划!$AH$33:$AK$42,(特技天赋!C1724-1)*2+特技天赋!D1724,特技天赋!E1724)</f>
        <v>21</v>
      </c>
      <c r="I1724" s="32">
        <f>INDEX(数值规划!$N$32:$Y$231,(((C1724-1)*2+(D1724-1))*4+(E1724-1))*5+F1724+1,(INDEX($T$3:$AI$3,B1724)-1)*3+1)</f>
        <v>10</v>
      </c>
      <c r="J1724" s="32">
        <f>INDEX(数值规划!$N$32:$Y$231,(((C1724-1)*2+(D1724-1))*4+(E1724-1))*5+F1724+1,(INDEX($T$3:$AI$3,B1724)-1)*3+2)</f>
        <v>4</v>
      </c>
      <c r="K1724" s="32">
        <f>INDEX(数值规划!$N$32:$Y$231,(((C1724-1)*2+(D1724-1))*4+(E1724-1))*5+F1724+1,(INDEX($T$3:$AI$3,B1724)-1)*3+3)</f>
        <v>16</v>
      </c>
      <c r="L1724" s="32">
        <f t="shared" si="53"/>
        <v>1</v>
      </c>
      <c r="M1724" s="32">
        <f>INDEX(数值规划!$AL$33:$AL$42,(特技天赋!C1724-1)*2+特技天赋!D1724)</f>
        <v>5</v>
      </c>
      <c r="N1724" s="31">
        <v>1</v>
      </c>
      <c r="Q1724" s="32">
        <f>IF(特技天赋!F1724&gt;0,INDEX(数值规划!$F$32:$F$63,(特技天赋!E1724-1)*4+特技天赋!F1724),E1724)</f>
        <v>1</v>
      </c>
    </row>
    <row r="1725" spans="1:17" ht="16.5" x14ac:dyDescent="0.2">
      <c r="A1725" s="31">
        <v>1722</v>
      </c>
      <c r="B1725" s="31">
        <v>11</v>
      </c>
      <c r="C1725" s="31">
        <v>4</v>
      </c>
      <c r="D1725" s="31">
        <v>1</v>
      </c>
      <c r="E1725" s="31">
        <v>1</v>
      </c>
      <c r="F1725" s="31">
        <v>1</v>
      </c>
      <c r="G1725" s="31" t="str">
        <f t="shared" si="52"/>
        <v>天秤座技能3_1线1号天赋1级</v>
      </c>
      <c r="H1725" s="32">
        <f>INDEX(数值规划!$AH$33:$AK$42,(特技天赋!C1725-1)*2+特技天赋!D1725,特技天赋!E1725)</f>
        <v>21</v>
      </c>
      <c r="I1725" s="32">
        <f>INDEX(数值规划!$N$32:$Y$231,(((C1725-1)*2+(D1725-1))*4+(E1725-1))*5+F1725+1,(INDEX($T$3:$AI$3,B1725)-1)*3+1)</f>
        <v>15</v>
      </c>
      <c r="J1725" s="32">
        <f>INDEX(数值规划!$N$32:$Y$231,(((C1725-1)*2+(D1725-1))*4+(E1725-1))*5+F1725+1,(INDEX($T$3:$AI$3,B1725)-1)*3+2)</f>
        <v>6</v>
      </c>
      <c r="K1725" s="32">
        <f>INDEX(数值规划!$N$32:$Y$231,(((C1725-1)*2+(D1725-1))*4+(E1725-1))*5+F1725+1,(INDEX($T$3:$AI$3,B1725)-1)*3+3)</f>
        <v>24</v>
      </c>
      <c r="L1725" s="32">
        <f t="shared" si="53"/>
        <v>1</v>
      </c>
      <c r="M1725" s="32">
        <f>INDEX(数值规划!$AL$33:$AL$42,(特技天赋!C1725-1)*2+特技天赋!D1725)</f>
        <v>5</v>
      </c>
      <c r="N1725" s="31">
        <v>19</v>
      </c>
      <c r="Q1725" s="32">
        <f>IF(特技天赋!F1725&gt;0,INDEX(数值规划!$F$32:$F$63,(特技天赋!E1725-1)*4+特技天赋!F1725),E1725)</f>
        <v>19</v>
      </c>
    </row>
    <row r="1726" spans="1:17" ht="16.5" x14ac:dyDescent="0.2">
      <c r="A1726" s="31">
        <v>1723</v>
      </c>
      <c r="B1726" s="31">
        <v>11</v>
      </c>
      <c r="C1726" s="31">
        <v>4</v>
      </c>
      <c r="D1726" s="31">
        <v>1</v>
      </c>
      <c r="E1726" s="31">
        <v>1</v>
      </c>
      <c r="F1726" s="31">
        <v>2</v>
      </c>
      <c r="G1726" s="31" t="str">
        <f t="shared" si="52"/>
        <v>天秤座技能3_1线1号天赋2级</v>
      </c>
      <c r="H1726" s="32">
        <f>INDEX(数值规划!$AH$33:$AK$42,(特技天赋!C1726-1)*2+特技天赋!D1726,特技天赋!E1726)</f>
        <v>21</v>
      </c>
      <c r="I1726" s="32">
        <f>INDEX(数值规划!$N$32:$Y$231,(((C1726-1)*2+(D1726-1))*4+(E1726-1))*5+F1726+1,(INDEX($T$3:$AI$3,B1726)-1)*3+1)</f>
        <v>20</v>
      </c>
      <c r="J1726" s="32">
        <f>INDEX(数值规划!$N$32:$Y$231,(((C1726-1)*2+(D1726-1))*4+(E1726-1))*5+F1726+1,(INDEX($T$3:$AI$3,B1726)-1)*3+2)</f>
        <v>8</v>
      </c>
      <c r="K1726" s="32">
        <f>INDEX(数值规划!$N$32:$Y$231,(((C1726-1)*2+(D1726-1))*4+(E1726-1))*5+F1726+1,(INDEX($T$3:$AI$3,B1726)-1)*3+3)</f>
        <v>32</v>
      </c>
      <c r="L1726" s="32">
        <f t="shared" si="53"/>
        <v>1</v>
      </c>
      <c r="M1726" s="32">
        <f>INDEX(数值规划!$AL$33:$AL$42,(特技天赋!C1726-1)*2+特技天赋!D1726)</f>
        <v>5</v>
      </c>
      <c r="N1726" s="31">
        <v>29</v>
      </c>
      <c r="Q1726" s="32">
        <f>IF(特技天赋!F1726&gt;0,INDEX(数值规划!$F$32:$F$63,(特技天赋!E1726-1)*4+特技天赋!F1726),E1726)</f>
        <v>29</v>
      </c>
    </row>
    <row r="1727" spans="1:17" ht="16.5" x14ac:dyDescent="0.2">
      <c r="A1727" s="31">
        <v>1724</v>
      </c>
      <c r="B1727" s="31">
        <v>11</v>
      </c>
      <c r="C1727" s="31">
        <v>4</v>
      </c>
      <c r="D1727" s="31">
        <v>1</v>
      </c>
      <c r="E1727" s="31">
        <v>1</v>
      </c>
      <c r="F1727" s="31">
        <v>3</v>
      </c>
      <c r="G1727" s="31" t="str">
        <f t="shared" si="52"/>
        <v>天秤座技能3_1线1号天赋3级</v>
      </c>
      <c r="H1727" s="32">
        <f>INDEX(数值规划!$AH$33:$AK$42,(特技天赋!C1727-1)*2+特技天赋!D1727,特技天赋!E1727)</f>
        <v>21</v>
      </c>
      <c r="I1727" s="32">
        <f>INDEX(数值规划!$N$32:$Y$231,(((C1727-1)*2+(D1727-1))*4+(E1727-1))*5+F1727+1,(INDEX($T$3:$AI$3,B1727)-1)*3+1)</f>
        <v>25</v>
      </c>
      <c r="J1727" s="32">
        <f>INDEX(数值规划!$N$32:$Y$231,(((C1727-1)*2+(D1727-1))*4+(E1727-1))*5+F1727+1,(INDEX($T$3:$AI$3,B1727)-1)*3+2)</f>
        <v>10</v>
      </c>
      <c r="K1727" s="32">
        <f>INDEX(数值规划!$N$32:$Y$231,(((C1727-1)*2+(D1727-1))*4+(E1727-1))*5+F1727+1,(INDEX($T$3:$AI$3,B1727)-1)*3+3)</f>
        <v>40</v>
      </c>
      <c r="L1727" s="32">
        <f t="shared" si="53"/>
        <v>1</v>
      </c>
      <c r="M1727" s="32">
        <f>INDEX(数值规划!$AL$33:$AL$42,(特技天赋!C1727-1)*2+特技天赋!D1727)</f>
        <v>5</v>
      </c>
      <c r="N1727" s="31">
        <v>38</v>
      </c>
      <c r="Q1727" s="32">
        <f>IF(特技天赋!F1727&gt;0,INDEX(数值规划!$F$32:$F$63,(特技天赋!E1727-1)*4+特技天赋!F1727),E1727)</f>
        <v>38</v>
      </c>
    </row>
    <row r="1728" spans="1:17" ht="16.5" x14ac:dyDescent="0.2">
      <c r="A1728" s="31">
        <v>1725</v>
      </c>
      <c r="B1728" s="31">
        <v>11</v>
      </c>
      <c r="C1728" s="31">
        <v>4</v>
      </c>
      <c r="D1728" s="31">
        <v>1</v>
      </c>
      <c r="E1728" s="31">
        <v>1</v>
      </c>
      <c r="F1728" s="31">
        <v>4</v>
      </c>
      <c r="G1728" s="31" t="str">
        <f t="shared" si="52"/>
        <v>天秤座技能3_1线1号天赋4级</v>
      </c>
      <c r="H1728" s="32">
        <f>INDEX(数值规划!$AH$33:$AK$42,(特技天赋!C1728-1)*2+特技天赋!D1728,特技天赋!E1728)</f>
        <v>21</v>
      </c>
      <c r="I1728" s="32">
        <f>INDEX(数值规划!$N$32:$Y$231,(((C1728-1)*2+(D1728-1))*4+(E1728-1))*5+F1728+1,(INDEX($T$3:$AI$3,B1728)-1)*3+1)</f>
        <v>30</v>
      </c>
      <c r="J1728" s="32">
        <f>INDEX(数值规划!$N$32:$Y$231,(((C1728-1)*2+(D1728-1))*4+(E1728-1))*5+F1728+1,(INDEX($T$3:$AI$3,B1728)-1)*3+2)</f>
        <v>12</v>
      </c>
      <c r="K1728" s="32">
        <f>INDEX(数值规划!$N$32:$Y$231,(((C1728-1)*2+(D1728-1))*4+(E1728-1))*5+F1728+1,(INDEX($T$3:$AI$3,B1728)-1)*3+3)</f>
        <v>48</v>
      </c>
      <c r="L1728" s="32">
        <f t="shared" si="53"/>
        <v>1</v>
      </c>
      <c r="M1728" s="32">
        <f>INDEX(数值规划!$AL$33:$AL$42,(特技天赋!C1728-1)*2+特技天赋!D1728)</f>
        <v>5</v>
      </c>
      <c r="N1728" s="31">
        <v>58</v>
      </c>
      <c r="Q1728" s="32">
        <f>IF(特技天赋!F1728&gt;0,INDEX(数值规划!$F$32:$F$63,(特技天赋!E1728-1)*4+特技天赋!F1728),E1728)</f>
        <v>58</v>
      </c>
    </row>
    <row r="1729" spans="1:17" ht="16.5" x14ac:dyDescent="0.2">
      <c r="A1729" s="31">
        <v>1726</v>
      </c>
      <c r="B1729" s="31">
        <v>11</v>
      </c>
      <c r="C1729" s="31">
        <v>4</v>
      </c>
      <c r="D1729" s="31">
        <v>1</v>
      </c>
      <c r="E1729" s="31">
        <v>2</v>
      </c>
      <c r="F1729" s="31">
        <v>0</v>
      </c>
      <c r="G1729" s="31" t="str">
        <f t="shared" si="52"/>
        <v>天秤座技能3_1线2号天赋解锁</v>
      </c>
      <c r="H1729" s="32">
        <f>INDEX(数值规划!$AH$33:$AK$42,(特技天赋!C1729-1)*2+特技天赋!D1729,特技天赋!E1729)</f>
        <v>41</v>
      </c>
      <c r="I1729" s="32">
        <f>INDEX(数值规划!$N$32:$Y$231,(((C1729-1)*2+(D1729-1))*4+(E1729-1))*5+F1729+1,(INDEX($T$3:$AI$3,B1729)-1)*3+1)</f>
        <v>15</v>
      </c>
      <c r="J1729" s="32">
        <f>INDEX(数值规划!$N$32:$Y$231,(((C1729-1)*2+(D1729-1))*4+(E1729-1))*5+F1729+1,(INDEX($T$3:$AI$3,B1729)-1)*3+2)</f>
        <v>6</v>
      </c>
      <c r="K1729" s="32">
        <f>INDEX(数值规划!$N$32:$Y$231,(((C1729-1)*2+(D1729-1))*4+(E1729-1))*5+F1729+1,(INDEX($T$3:$AI$3,B1729)-1)*3+3)</f>
        <v>24</v>
      </c>
      <c r="L1729" s="32">
        <f t="shared" si="53"/>
        <v>3</v>
      </c>
      <c r="M1729" s="32">
        <f>INDEX(数值规划!$AL$33:$AL$42,(特技天赋!C1729-1)*2+特技天赋!D1729)</f>
        <v>5</v>
      </c>
      <c r="N1729" s="31">
        <v>2</v>
      </c>
      <c r="Q1729" s="32">
        <f>IF(特技天赋!F1729&gt;0,INDEX(数值规划!$F$32:$F$63,(特技天赋!E1729-1)*4+特技天赋!F1729),E1729)</f>
        <v>2</v>
      </c>
    </row>
    <row r="1730" spans="1:17" ht="16.5" x14ac:dyDescent="0.2">
      <c r="A1730" s="31">
        <v>1727</v>
      </c>
      <c r="B1730" s="31">
        <v>11</v>
      </c>
      <c r="C1730" s="31">
        <v>4</v>
      </c>
      <c r="D1730" s="31">
        <v>1</v>
      </c>
      <c r="E1730" s="31">
        <v>2</v>
      </c>
      <c r="F1730" s="31">
        <v>1</v>
      </c>
      <c r="G1730" s="31" t="str">
        <f t="shared" si="52"/>
        <v>天秤座技能3_1线2号天赋1级</v>
      </c>
      <c r="H1730" s="32">
        <f>INDEX(数值规划!$AH$33:$AK$42,(特技天赋!C1730-1)*2+特技天赋!D1730,特技天赋!E1730)</f>
        <v>41</v>
      </c>
      <c r="I1730" s="32">
        <f>INDEX(数值规划!$N$32:$Y$231,(((C1730-1)*2+(D1730-1))*4+(E1730-1))*5+F1730+1,(INDEX($T$3:$AI$3,B1730)-1)*3+1)</f>
        <v>20</v>
      </c>
      <c r="J1730" s="32">
        <f>INDEX(数值规划!$N$32:$Y$231,(((C1730-1)*2+(D1730-1))*4+(E1730-1))*5+F1730+1,(INDEX($T$3:$AI$3,B1730)-1)*3+2)</f>
        <v>8</v>
      </c>
      <c r="K1730" s="32">
        <f>INDEX(数值规划!$N$32:$Y$231,(((C1730-1)*2+(D1730-1))*4+(E1730-1))*5+F1730+1,(INDEX($T$3:$AI$3,B1730)-1)*3+3)</f>
        <v>32</v>
      </c>
      <c r="L1730" s="32">
        <f t="shared" si="53"/>
        <v>3</v>
      </c>
      <c r="M1730" s="32">
        <f>INDEX(数值规划!$AL$33:$AL$42,(特技天赋!C1730-1)*2+特技天赋!D1730)</f>
        <v>5</v>
      </c>
      <c r="N1730" s="31">
        <v>24</v>
      </c>
      <c r="Q1730" s="32">
        <f>IF(特技天赋!F1730&gt;0,INDEX(数值规划!$F$32:$F$63,(特技天赋!E1730-1)*4+特技天赋!F1730),E1730)</f>
        <v>24</v>
      </c>
    </row>
    <row r="1731" spans="1:17" ht="16.5" x14ac:dyDescent="0.2">
      <c r="A1731" s="31">
        <v>1728</v>
      </c>
      <c r="B1731" s="31">
        <v>11</v>
      </c>
      <c r="C1731" s="31">
        <v>4</v>
      </c>
      <c r="D1731" s="31">
        <v>1</v>
      </c>
      <c r="E1731" s="31">
        <v>2</v>
      </c>
      <c r="F1731" s="31">
        <v>2</v>
      </c>
      <c r="G1731" s="31" t="str">
        <f t="shared" si="52"/>
        <v>天秤座技能3_1线2号天赋2级</v>
      </c>
      <c r="H1731" s="32">
        <f>INDEX(数值规划!$AH$33:$AK$42,(特技天赋!C1731-1)*2+特技天赋!D1731,特技天赋!E1731)</f>
        <v>41</v>
      </c>
      <c r="I1731" s="32">
        <f>INDEX(数值规划!$N$32:$Y$231,(((C1731-1)*2+(D1731-1))*4+(E1731-1))*5+F1731+1,(INDEX($T$3:$AI$3,B1731)-1)*3+1)</f>
        <v>25</v>
      </c>
      <c r="J1731" s="32">
        <f>INDEX(数值规划!$N$32:$Y$231,(((C1731-1)*2+(D1731-1))*4+(E1731-1))*5+F1731+1,(INDEX($T$3:$AI$3,B1731)-1)*3+2)</f>
        <v>10</v>
      </c>
      <c r="K1731" s="32">
        <f>INDEX(数值规划!$N$32:$Y$231,(((C1731-1)*2+(D1731-1))*4+(E1731-1))*5+F1731+1,(INDEX($T$3:$AI$3,B1731)-1)*3+3)</f>
        <v>40</v>
      </c>
      <c r="L1731" s="32">
        <f t="shared" si="53"/>
        <v>3</v>
      </c>
      <c r="M1731" s="32">
        <f>INDEX(数值规划!$AL$33:$AL$42,(特技天赋!C1731-1)*2+特技天赋!D1731)</f>
        <v>5</v>
      </c>
      <c r="N1731" s="31">
        <v>36</v>
      </c>
      <c r="Q1731" s="32">
        <f>IF(特技天赋!F1731&gt;0,INDEX(数值规划!$F$32:$F$63,(特技天赋!E1731-1)*4+特技天赋!F1731),E1731)</f>
        <v>36</v>
      </c>
    </row>
    <row r="1732" spans="1:17" ht="16.5" x14ac:dyDescent="0.2">
      <c r="A1732" s="31">
        <v>1729</v>
      </c>
      <c r="B1732" s="31">
        <v>11</v>
      </c>
      <c r="C1732" s="31">
        <v>4</v>
      </c>
      <c r="D1732" s="31">
        <v>1</v>
      </c>
      <c r="E1732" s="31">
        <v>2</v>
      </c>
      <c r="F1732" s="31">
        <v>3</v>
      </c>
      <c r="G1732" s="31" t="str">
        <f t="shared" si="52"/>
        <v>天秤座技能3_1线2号天赋3级</v>
      </c>
      <c r="H1732" s="32">
        <f>INDEX(数值规划!$AH$33:$AK$42,(特技天赋!C1732-1)*2+特技天赋!D1732,特技天赋!E1732)</f>
        <v>41</v>
      </c>
      <c r="I1732" s="32">
        <f>INDEX(数值规划!$N$32:$Y$231,(((C1732-1)*2+(D1732-1))*4+(E1732-1))*5+F1732+1,(INDEX($T$3:$AI$3,B1732)-1)*3+1)</f>
        <v>30</v>
      </c>
      <c r="J1732" s="32">
        <f>INDEX(数值规划!$N$32:$Y$231,(((C1732-1)*2+(D1732-1))*4+(E1732-1))*5+F1732+1,(INDEX($T$3:$AI$3,B1732)-1)*3+2)</f>
        <v>12</v>
      </c>
      <c r="K1732" s="32">
        <f>INDEX(数值规划!$N$32:$Y$231,(((C1732-1)*2+(D1732-1))*4+(E1732-1))*5+F1732+1,(INDEX($T$3:$AI$3,B1732)-1)*3+3)</f>
        <v>48</v>
      </c>
      <c r="L1732" s="32">
        <f t="shared" si="53"/>
        <v>3</v>
      </c>
      <c r="M1732" s="32">
        <f>INDEX(数值规划!$AL$33:$AL$42,(特技天赋!C1732-1)*2+特技天赋!D1732)</f>
        <v>5</v>
      </c>
      <c r="N1732" s="31">
        <v>48</v>
      </c>
      <c r="Q1732" s="32">
        <f>IF(特技天赋!F1732&gt;0,INDEX(数值规划!$F$32:$F$63,(特技天赋!E1732-1)*4+特技天赋!F1732),E1732)</f>
        <v>48</v>
      </c>
    </row>
    <row r="1733" spans="1:17" ht="16.5" x14ac:dyDescent="0.2">
      <c r="A1733" s="31">
        <v>1730</v>
      </c>
      <c r="B1733" s="31">
        <v>11</v>
      </c>
      <c r="C1733" s="31">
        <v>4</v>
      </c>
      <c r="D1733" s="31">
        <v>1</v>
      </c>
      <c r="E1733" s="31">
        <v>2</v>
      </c>
      <c r="F1733" s="31">
        <v>4</v>
      </c>
      <c r="G1733" s="31" t="str">
        <f t="shared" ref="G1733:G1796" si="54">INDEX($T$4:$AI$4,B1733)&amp;INDEX($T$5:$X$5,C1733)&amp;"_"&amp;D1733&amp;"线"&amp;E1733&amp;"号天赋"&amp;IF(F1733&gt;0,F1733&amp;"级","解锁")</f>
        <v>天秤座技能3_1线2号天赋4级</v>
      </c>
      <c r="H1733" s="32">
        <f>INDEX(数值规划!$AH$33:$AK$42,(特技天赋!C1733-1)*2+特技天赋!D1733,特技天赋!E1733)</f>
        <v>41</v>
      </c>
      <c r="I1733" s="32">
        <f>INDEX(数值规划!$N$32:$Y$231,(((C1733-1)*2+(D1733-1))*4+(E1733-1))*5+F1733+1,(INDEX($T$3:$AI$3,B1733)-1)*3+1)</f>
        <v>35</v>
      </c>
      <c r="J1733" s="32">
        <f>INDEX(数值规划!$N$32:$Y$231,(((C1733-1)*2+(D1733-1))*4+(E1733-1))*5+F1733+1,(INDEX($T$3:$AI$3,B1733)-1)*3+2)</f>
        <v>14</v>
      </c>
      <c r="K1733" s="32">
        <f>INDEX(数值规划!$N$32:$Y$231,(((C1733-1)*2+(D1733-1))*4+(E1733-1))*5+F1733+1,(INDEX($T$3:$AI$3,B1733)-1)*3+3)</f>
        <v>56</v>
      </c>
      <c r="L1733" s="32">
        <f t="shared" ref="L1733:L1796" si="55">(E1733-1)*2+D1733</f>
        <v>3</v>
      </c>
      <c r="M1733" s="32">
        <f>INDEX(数值规划!$AL$33:$AL$42,(特技天赋!C1733-1)*2+特技天赋!D1733)</f>
        <v>5</v>
      </c>
      <c r="N1733" s="31">
        <v>72</v>
      </c>
      <c r="Q1733" s="32">
        <f>IF(特技天赋!F1733&gt;0,INDEX(数值规划!$F$32:$F$63,(特技天赋!E1733-1)*4+特技天赋!F1733),E1733)</f>
        <v>72</v>
      </c>
    </row>
    <row r="1734" spans="1:17" ht="16.5" x14ac:dyDescent="0.2">
      <c r="A1734" s="31">
        <v>1731</v>
      </c>
      <c r="B1734" s="31">
        <v>11</v>
      </c>
      <c r="C1734" s="31">
        <v>4</v>
      </c>
      <c r="D1734" s="31">
        <v>1</v>
      </c>
      <c r="E1734" s="31">
        <v>3</v>
      </c>
      <c r="F1734" s="31">
        <v>0</v>
      </c>
      <c r="G1734" s="31" t="str">
        <f t="shared" si="54"/>
        <v>天秤座技能3_1线3号天赋解锁</v>
      </c>
      <c r="H1734" s="32">
        <f>INDEX(数值规划!$AH$33:$AK$42,(特技天赋!C1734-1)*2+特技天赋!D1734,特技天赋!E1734)</f>
        <v>61</v>
      </c>
      <c r="I1734" s="32">
        <f>INDEX(数值规划!$N$32:$Y$231,(((C1734-1)*2+(D1734-1))*4+(E1734-1))*5+F1734+1,(INDEX($T$3:$AI$3,B1734)-1)*3+1)</f>
        <v>23</v>
      </c>
      <c r="J1734" s="32">
        <f>INDEX(数值规划!$N$32:$Y$231,(((C1734-1)*2+(D1734-1))*4+(E1734-1))*5+F1734+1,(INDEX($T$3:$AI$3,B1734)-1)*3+2)</f>
        <v>9</v>
      </c>
      <c r="K1734" s="32">
        <f>INDEX(数值规划!$N$32:$Y$231,(((C1734-1)*2+(D1734-1))*4+(E1734-1))*5+F1734+1,(INDEX($T$3:$AI$3,B1734)-1)*3+3)</f>
        <v>36</v>
      </c>
      <c r="L1734" s="32">
        <f t="shared" si="55"/>
        <v>5</v>
      </c>
      <c r="M1734" s="32">
        <f>INDEX(数值规划!$AL$33:$AL$42,(特技天赋!C1734-1)*2+特技天赋!D1734)</f>
        <v>5</v>
      </c>
      <c r="N1734" s="31">
        <v>3</v>
      </c>
      <c r="Q1734" s="32">
        <f>IF(特技天赋!F1734&gt;0,INDEX(数值规划!$F$32:$F$63,(特技天赋!E1734-1)*4+特技天赋!F1734),E1734)</f>
        <v>3</v>
      </c>
    </row>
    <row r="1735" spans="1:17" ht="16.5" x14ac:dyDescent="0.2">
      <c r="A1735" s="31">
        <v>1732</v>
      </c>
      <c r="B1735" s="31">
        <v>11</v>
      </c>
      <c r="C1735" s="31">
        <v>4</v>
      </c>
      <c r="D1735" s="31">
        <v>1</v>
      </c>
      <c r="E1735" s="31">
        <v>3</v>
      </c>
      <c r="F1735" s="31">
        <v>1</v>
      </c>
      <c r="G1735" s="31" t="str">
        <f t="shared" si="54"/>
        <v>天秤座技能3_1线3号天赋1级</v>
      </c>
      <c r="H1735" s="32">
        <f>INDEX(数值规划!$AH$33:$AK$42,(特技天赋!C1735-1)*2+特技天赋!D1735,特技天赋!E1735)</f>
        <v>61</v>
      </c>
      <c r="I1735" s="32">
        <f>INDEX(数值规划!$N$32:$Y$231,(((C1735-1)*2+(D1735-1))*4+(E1735-1))*5+F1735+1,(INDEX($T$3:$AI$3,B1735)-1)*3+1)</f>
        <v>28</v>
      </c>
      <c r="J1735" s="32">
        <f>INDEX(数值规划!$N$32:$Y$231,(((C1735-1)*2+(D1735-1))*4+(E1735-1))*5+F1735+1,(INDEX($T$3:$AI$3,B1735)-1)*3+2)</f>
        <v>11</v>
      </c>
      <c r="K1735" s="32">
        <f>INDEX(数值规划!$N$32:$Y$231,(((C1735-1)*2+(D1735-1))*4+(E1735-1))*5+F1735+1,(INDEX($T$3:$AI$3,B1735)-1)*3+3)</f>
        <v>44</v>
      </c>
      <c r="L1735" s="32">
        <f t="shared" si="55"/>
        <v>5</v>
      </c>
      <c r="M1735" s="32">
        <f>INDEX(数值规划!$AL$33:$AL$42,(特技天赋!C1735-1)*2+特技天赋!D1735)</f>
        <v>5</v>
      </c>
      <c r="N1735" s="31">
        <v>29</v>
      </c>
      <c r="Q1735" s="32">
        <f>IF(特技天赋!F1735&gt;0,INDEX(数值规划!$F$32:$F$63,(特技天赋!E1735-1)*4+特技天赋!F1735),E1735)</f>
        <v>29</v>
      </c>
    </row>
    <row r="1736" spans="1:17" ht="16.5" x14ac:dyDescent="0.2">
      <c r="A1736" s="31">
        <v>1733</v>
      </c>
      <c r="B1736" s="31">
        <v>11</v>
      </c>
      <c r="C1736" s="31">
        <v>4</v>
      </c>
      <c r="D1736" s="31">
        <v>1</v>
      </c>
      <c r="E1736" s="31">
        <v>3</v>
      </c>
      <c r="F1736" s="31">
        <v>2</v>
      </c>
      <c r="G1736" s="31" t="str">
        <f t="shared" si="54"/>
        <v>天秤座技能3_1线3号天赋2级</v>
      </c>
      <c r="H1736" s="32">
        <f>INDEX(数值规划!$AH$33:$AK$42,(特技天赋!C1736-1)*2+特技天赋!D1736,特技天赋!E1736)</f>
        <v>61</v>
      </c>
      <c r="I1736" s="32">
        <f>INDEX(数值规划!$N$32:$Y$231,(((C1736-1)*2+(D1736-1))*4+(E1736-1))*5+F1736+1,(INDEX($T$3:$AI$3,B1736)-1)*3+1)</f>
        <v>33</v>
      </c>
      <c r="J1736" s="32">
        <f>INDEX(数值规划!$N$32:$Y$231,(((C1736-1)*2+(D1736-1))*4+(E1736-1))*5+F1736+1,(INDEX($T$3:$AI$3,B1736)-1)*3+2)</f>
        <v>13</v>
      </c>
      <c r="K1736" s="32">
        <f>INDEX(数值规划!$N$32:$Y$231,(((C1736-1)*2+(D1736-1))*4+(E1736-1))*5+F1736+1,(INDEX($T$3:$AI$3,B1736)-1)*3+3)</f>
        <v>52</v>
      </c>
      <c r="L1736" s="32">
        <f t="shared" si="55"/>
        <v>5</v>
      </c>
      <c r="M1736" s="32">
        <f>INDEX(数值规划!$AL$33:$AL$42,(特技天赋!C1736-1)*2+特技天赋!D1736)</f>
        <v>5</v>
      </c>
      <c r="N1736" s="31">
        <v>43</v>
      </c>
      <c r="Q1736" s="32">
        <f>IF(特技天赋!F1736&gt;0,INDEX(数值规划!$F$32:$F$63,(特技天赋!E1736-1)*4+特技天赋!F1736),E1736)</f>
        <v>43</v>
      </c>
    </row>
    <row r="1737" spans="1:17" ht="16.5" x14ac:dyDescent="0.2">
      <c r="A1737" s="31">
        <v>1734</v>
      </c>
      <c r="B1737" s="31">
        <v>11</v>
      </c>
      <c r="C1737" s="31">
        <v>4</v>
      </c>
      <c r="D1737" s="31">
        <v>1</v>
      </c>
      <c r="E1737" s="31">
        <v>3</v>
      </c>
      <c r="F1737" s="31">
        <v>3</v>
      </c>
      <c r="G1737" s="31" t="str">
        <f t="shared" si="54"/>
        <v>天秤座技能3_1线3号天赋3级</v>
      </c>
      <c r="H1737" s="32">
        <f>INDEX(数值规划!$AH$33:$AK$42,(特技天赋!C1737-1)*2+特技天赋!D1737,特技天赋!E1737)</f>
        <v>61</v>
      </c>
      <c r="I1737" s="32">
        <f>INDEX(数值规划!$N$32:$Y$231,(((C1737-1)*2+(D1737-1))*4+(E1737-1))*5+F1737+1,(INDEX($T$3:$AI$3,B1737)-1)*3+1)</f>
        <v>38</v>
      </c>
      <c r="J1737" s="32">
        <f>INDEX(数值规划!$N$32:$Y$231,(((C1737-1)*2+(D1737-1))*4+(E1737-1))*5+F1737+1,(INDEX($T$3:$AI$3,B1737)-1)*3+2)</f>
        <v>15</v>
      </c>
      <c r="K1737" s="32">
        <f>INDEX(数值规划!$N$32:$Y$231,(((C1737-1)*2+(D1737-1))*4+(E1737-1))*5+F1737+1,(INDEX($T$3:$AI$3,B1737)-1)*3+3)</f>
        <v>60</v>
      </c>
      <c r="L1737" s="32">
        <f t="shared" si="55"/>
        <v>5</v>
      </c>
      <c r="M1737" s="32">
        <f>INDEX(数值规划!$AL$33:$AL$42,(特技天赋!C1737-1)*2+特技天赋!D1737)</f>
        <v>5</v>
      </c>
      <c r="N1737" s="31">
        <v>58</v>
      </c>
      <c r="Q1737" s="32">
        <f>IF(特技天赋!F1737&gt;0,INDEX(数值规划!$F$32:$F$63,(特技天赋!E1737-1)*4+特技天赋!F1737),E1737)</f>
        <v>58</v>
      </c>
    </row>
    <row r="1738" spans="1:17" ht="16.5" x14ac:dyDescent="0.2">
      <c r="A1738" s="31">
        <v>1735</v>
      </c>
      <c r="B1738" s="31">
        <v>11</v>
      </c>
      <c r="C1738" s="31">
        <v>4</v>
      </c>
      <c r="D1738" s="31">
        <v>1</v>
      </c>
      <c r="E1738" s="31">
        <v>3</v>
      </c>
      <c r="F1738" s="31">
        <v>4</v>
      </c>
      <c r="G1738" s="31" t="str">
        <f t="shared" si="54"/>
        <v>天秤座技能3_1线3号天赋4级</v>
      </c>
      <c r="H1738" s="32">
        <f>INDEX(数值规划!$AH$33:$AK$42,(特技天赋!C1738-1)*2+特技天赋!D1738,特技天赋!E1738)</f>
        <v>61</v>
      </c>
      <c r="I1738" s="32">
        <f>INDEX(数值规划!$N$32:$Y$231,(((C1738-1)*2+(D1738-1))*4+(E1738-1))*5+F1738+1,(INDEX($T$3:$AI$3,B1738)-1)*3+1)</f>
        <v>43</v>
      </c>
      <c r="J1738" s="32">
        <f>INDEX(数值规划!$N$32:$Y$231,(((C1738-1)*2+(D1738-1))*4+(E1738-1))*5+F1738+1,(INDEX($T$3:$AI$3,B1738)-1)*3+2)</f>
        <v>17</v>
      </c>
      <c r="K1738" s="32">
        <f>INDEX(数值规划!$N$32:$Y$231,(((C1738-1)*2+(D1738-1))*4+(E1738-1))*5+F1738+1,(INDEX($T$3:$AI$3,B1738)-1)*3+3)</f>
        <v>68</v>
      </c>
      <c r="L1738" s="32">
        <f t="shared" si="55"/>
        <v>5</v>
      </c>
      <c r="M1738" s="32">
        <f>INDEX(数值规划!$AL$33:$AL$42,(特技天赋!C1738-1)*2+特技天赋!D1738)</f>
        <v>5</v>
      </c>
      <c r="N1738" s="31">
        <v>87</v>
      </c>
      <c r="Q1738" s="32">
        <f>IF(特技天赋!F1738&gt;0,INDEX(数值规划!$F$32:$F$63,(特技天赋!E1738-1)*4+特技天赋!F1738),E1738)</f>
        <v>87</v>
      </c>
    </row>
    <row r="1739" spans="1:17" ht="16.5" x14ac:dyDescent="0.2">
      <c r="A1739" s="31">
        <v>1736</v>
      </c>
      <c r="B1739" s="31">
        <v>11</v>
      </c>
      <c r="C1739" s="31">
        <v>4</v>
      </c>
      <c r="D1739" s="31">
        <v>1</v>
      </c>
      <c r="E1739" s="31">
        <v>4</v>
      </c>
      <c r="F1739" s="31">
        <v>0</v>
      </c>
      <c r="G1739" s="31" t="str">
        <f t="shared" si="54"/>
        <v>天秤座技能3_1线4号天赋解锁</v>
      </c>
      <c r="H1739" s="32">
        <f>INDEX(数值规划!$AH$33:$AK$42,(特技天赋!C1739-1)*2+特技天赋!D1739,特技天赋!E1739)</f>
        <v>81</v>
      </c>
      <c r="I1739" s="32">
        <f>INDEX(数值规划!$N$32:$Y$231,(((C1739-1)*2+(D1739-1))*4+(E1739-1))*5+F1739+1,(INDEX($T$3:$AI$3,B1739)-1)*3+1)</f>
        <v>30</v>
      </c>
      <c r="J1739" s="32">
        <f>INDEX(数值规划!$N$32:$Y$231,(((C1739-1)*2+(D1739-1))*4+(E1739-1))*5+F1739+1,(INDEX($T$3:$AI$3,B1739)-1)*3+2)</f>
        <v>12</v>
      </c>
      <c r="K1739" s="32">
        <f>INDEX(数值规划!$N$32:$Y$231,(((C1739-1)*2+(D1739-1))*4+(E1739-1))*5+F1739+1,(INDEX($T$3:$AI$3,B1739)-1)*3+3)</f>
        <v>48</v>
      </c>
      <c r="L1739" s="32">
        <f t="shared" si="55"/>
        <v>7</v>
      </c>
      <c r="M1739" s="32">
        <f>INDEX(数值规划!$AL$33:$AL$42,(特技天赋!C1739-1)*2+特技天赋!D1739)</f>
        <v>5</v>
      </c>
      <c r="N1739" s="31">
        <v>4</v>
      </c>
      <c r="Q1739" s="32">
        <f>IF(特技天赋!F1739&gt;0,INDEX(数值规划!$F$32:$F$63,(特技天赋!E1739-1)*4+特技天赋!F1739),E1739)</f>
        <v>4</v>
      </c>
    </row>
    <row r="1740" spans="1:17" ht="16.5" x14ac:dyDescent="0.2">
      <c r="A1740" s="31">
        <v>1737</v>
      </c>
      <c r="B1740" s="31">
        <v>11</v>
      </c>
      <c r="C1740" s="31">
        <v>4</v>
      </c>
      <c r="D1740" s="31">
        <v>1</v>
      </c>
      <c r="E1740" s="31">
        <v>4</v>
      </c>
      <c r="F1740" s="31">
        <v>1</v>
      </c>
      <c r="G1740" s="31" t="str">
        <f t="shared" si="54"/>
        <v>天秤座技能3_1线4号天赋1级</v>
      </c>
      <c r="H1740" s="32">
        <f>INDEX(数值规划!$AH$33:$AK$42,(特技天赋!C1740-1)*2+特技天赋!D1740,特技天赋!E1740)</f>
        <v>81</v>
      </c>
      <c r="I1740" s="32">
        <f>INDEX(数值规划!$N$32:$Y$231,(((C1740-1)*2+(D1740-1))*4+(E1740-1))*5+F1740+1,(INDEX($T$3:$AI$3,B1740)-1)*3+1)</f>
        <v>35</v>
      </c>
      <c r="J1740" s="32">
        <f>INDEX(数值规划!$N$32:$Y$231,(((C1740-1)*2+(D1740-1))*4+(E1740-1))*5+F1740+1,(INDEX($T$3:$AI$3,B1740)-1)*3+2)</f>
        <v>14</v>
      </c>
      <c r="K1740" s="32">
        <f>INDEX(数值规划!$N$32:$Y$231,(((C1740-1)*2+(D1740-1))*4+(E1740-1))*5+F1740+1,(INDEX($T$3:$AI$3,B1740)-1)*3+3)</f>
        <v>56</v>
      </c>
      <c r="L1740" s="32">
        <f t="shared" si="55"/>
        <v>7</v>
      </c>
      <c r="M1740" s="32">
        <f>INDEX(数值规划!$AL$33:$AL$42,(特技天赋!C1740-1)*2+特技天赋!D1740)</f>
        <v>5</v>
      </c>
      <c r="N1740" s="31">
        <v>29</v>
      </c>
      <c r="Q1740" s="32">
        <f>IF(特技天赋!F1740&gt;0,INDEX(数值规划!$F$32:$F$63,(特技天赋!E1740-1)*4+特技天赋!F1740),E1740)</f>
        <v>29</v>
      </c>
    </row>
    <row r="1741" spans="1:17" ht="16.5" x14ac:dyDescent="0.2">
      <c r="A1741" s="31">
        <v>1738</v>
      </c>
      <c r="B1741" s="31">
        <v>11</v>
      </c>
      <c r="C1741" s="31">
        <v>4</v>
      </c>
      <c r="D1741" s="31">
        <v>1</v>
      </c>
      <c r="E1741" s="31">
        <v>4</v>
      </c>
      <c r="F1741" s="31">
        <v>2</v>
      </c>
      <c r="G1741" s="31" t="str">
        <f t="shared" si="54"/>
        <v>天秤座技能3_1线4号天赋2级</v>
      </c>
      <c r="H1741" s="32">
        <f>INDEX(数值规划!$AH$33:$AK$42,(特技天赋!C1741-1)*2+特技天赋!D1741,特技天赋!E1741)</f>
        <v>81</v>
      </c>
      <c r="I1741" s="32">
        <f>INDEX(数值规划!$N$32:$Y$231,(((C1741-1)*2+(D1741-1))*4+(E1741-1))*5+F1741+1,(INDEX($T$3:$AI$3,B1741)-1)*3+1)</f>
        <v>40</v>
      </c>
      <c r="J1741" s="32">
        <f>INDEX(数值规划!$N$32:$Y$231,(((C1741-1)*2+(D1741-1))*4+(E1741-1))*5+F1741+1,(INDEX($T$3:$AI$3,B1741)-1)*3+2)</f>
        <v>16</v>
      </c>
      <c r="K1741" s="32">
        <f>INDEX(数值规划!$N$32:$Y$231,(((C1741-1)*2+(D1741-1))*4+(E1741-1))*5+F1741+1,(INDEX($T$3:$AI$3,B1741)-1)*3+3)</f>
        <v>64</v>
      </c>
      <c r="L1741" s="32">
        <f t="shared" si="55"/>
        <v>7</v>
      </c>
      <c r="M1741" s="32">
        <f>INDEX(数值规划!$AL$33:$AL$42,(特技天赋!C1741-1)*2+特技天赋!D1741)</f>
        <v>5</v>
      </c>
      <c r="N1741" s="31">
        <v>43</v>
      </c>
      <c r="Q1741" s="32">
        <f>IF(特技天赋!F1741&gt;0,INDEX(数值规划!$F$32:$F$63,(特技天赋!E1741-1)*4+特技天赋!F1741),E1741)</f>
        <v>43</v>
      </c>
    </row>
    <row r="1742" spans="1:17" ht="16.5" x14ac:dyDescent="0.2">
      <c r="A1742" s="31">
        <v>1739</v>
      </c>
      <c r="B1742" s="31">
        <v>11</v>
      </c>
      <c r="C1742" s="31">
        <v>4</v>
      </c>
      <c r="D1742" s="31">
        <v>1</v>
      </c>
      <c r="E1742" s="31">
        <v>4</v>
      </c>
      <c r="F1742" s="31">
        <v>3</v>
      </c>
      <c r="G1742" s="31" t="str">
        <f t="shared" si="54"/>
        <v>天秤座技能3_1线4号天赋3级</v>
      </c>
      <c r="H1742" s="32">
        <f>INDEX(数值规划!$AH$33:$AK$42,(特技天赋!C1742-1)*2+特技天赋!D1742,特技天赋!E1742)</f>
        <v>81</v>
      </c>
      <c r="I1742" s="32">
        <f>INDEX(数值规划!$N$32:$Y$231,(((C1742-1)*2+(D1742-1))*4+(E1742-1))*5+F1742+1,(INDEX($T$3:$AI$3,B1742)-1)*3+1)</f>
        <v>45</v>
      </c>
      <c r="J1742" s="32">
        <f>INDEX(数值规划!$N$32:$Y$231,(((C1742-1)*2+(D1742-1))*4+(E1742-1))*5+F1742+1,(INDEX($T$3:$AI$3,B1742)-1)*3+2)</f>
        <v>18</v>
      </c>
      <c r="K1742" s="32">
        <f>INDEX(数值规划!$N$32:$Y$231,(((C1742-1)*2+(D1742-1))*4+(E1742-1))*5+F1742+1,(INDEX($T$3:$AI$3,B1742)-1)*3+3)</f>
        <v>72</v>
      </c>
      <c r="L1742" s="32">
        <f t="shared" si="55"/>
        <v>7</v>
      </c>
      <c r="M1742" s="32">
        <f>INDEX(数值规划!$AL$33:$AL$42,(特技天赋!C1742-1)*2+特技天赋!D1742)</f>
        <v>5</v>
      </c>
      <c r="N1742" s="31">
        <v>58</v>
      </c>
      <c r="Q1742" s="32">
        <f>IF(特技天赋!F1742&gt;0,INDEX(数值规划!$F$32:$F$63,(特技天赋!E1742-1)*4+特技天赋!F1742),E1742)</f>
        <v>58</v>
      </c>
    </row>
    <row r="1743" spans="1:17" ht="16.5" x14ac:dyDescent="0.2">
      <c r="A1743" s="31">
        <v>1740</v>
      </c>
      <c r="B1743" s="31">
        <v>11</v>
      </c>
      <c r="C1743" s="31">
        <v>4</v>
      </c>
      <c r="D1743" s="31">
        <v>1</v>
      </c>
      <c r="E1743" s="31">
        <v>4</v>
      </c>
      <c r="F1743" s="31">
        <v>4</v>
      </c>
      <c r="G1743" s="31" t="str">
        <f t="shared" si="54"/>
        <v>天秤座技能3_1线4号天赋4级</v>
      </c>
      <c r="H1743" s="32">
        <f>INDEX(数值规划!$AH$33:$AK$42,(特技天赋!C1743-1)*2+特技天赋!D1743,特技天赋!E1743)</f>
        <v>81</v>
      </c>
      <c r="I1743" s="32">
        <f>INDEX(数值规划!$N$32:$Y$231,(((C1743-1)*2+(D1743-1))*4+(E1743-1))*5+F1743+1,(INDEX($T$3:$AI$3,B1743)-1)*3+1)</f>
        <v>50</v>
      </c>
      <c r="J1743" s="32">
        <f>INDEX(数值规划!$N$32:$Y$231,(((C1743-1)*2+(D1743-1))*4+(E1743-1))*5+F1743+1,(INDEX($T$3:$AI$3,B1743)-1)*3+2)</f>
        <v>20</v>
      </c>
      <c r="K1743" s="32">
        <f>INDEX(数值规划!$N$32:$Y$231,(((C1743-1)*2+(D1743-1))*4+(E1743-1))*5+F1743+1,(INDEX($T$3:$AI$3,B1743)-1)*3+3)</f>
        <v>80</v>
      </c>
      <c r="L1743" s="32">
        <f t="shared" si="55"/>
        <v>7</v>
      </c>
      <c r="M1743" s="32">
        <f>INDEX(数值规划!$AL$33:$AL$42,(特技天赋!C1743-1)*2+特技天赋!D1743)</f>
        <v>5</v>
      </c>
      <c r="N1743" s="31">
        <v>87</v>
      </c>
      <c r="Q1743" s="32">
        <f>IF(特技天赋!F1743&gt;0,INDEX(数值规划!$F$32:$F$63,(特技天赋!E1743-1)*4+特技天赋!F1743),E1743)</f>
        <v>87</v>
      </c>
    </row>
    <row r="1744" spans="1:17" ht="16.5" x14ac:dyDescent="0.2">
      <c r="A1744" s="31">
        <v>1741</v>
      </c>
      <c r="B1744" s="31">
        <v>11</v>
      </c>
      <c r="C1744" s="31">
        <v>4</v>
      </c>
      <c r="D1744" s="31">
        <v>2</v>
      </c>
      <c r="E1744" s="31">
        <v>1</v>
      </c>
      <c r="F1744" s="31">
        <v>0</v>
      </c>
      <c r="G1744" s="31" t="str">
        <f t="shared" si="54"/>
        <v>天秤座技能3_2线1号天赋解锁</v>
      </c>
      <c r="H1744" s="32">
        <f>INDEX(数值规划!$AH$33:$AK$42,(特技天赋!C1744-1)*2+特技天赋!D1744,特技天赋!E1744)</f>
        <v>31</v>
      </c>
      <c r="I1744" s="32">
        <f>INDEX(数值规划!$N$32:$Y$231,(((C1744-1)*2+(D1744-1))*4+(E1744-1))*5+F1744+1,(INDEX($T$3:$AI$3,B1744)-1)*3+1)</f>
        <v>10</v>
      </c>
      <c r="J1744" s="32">
        <f>INDEX(数值规划!$N$32:$Y$231,(((C1744-1)*2+(D1744-1))*4+(E1744-1))*5+F1744+1,(INDEX($T$3:$AI$3,B1744)-1)*3+2)</f>
        <v>20</v>
      </c>
      <c r="K1744" s="32">
        <f>INDEX(数值规划!$N$32:$Y$231,(((C1744-1)*2+(D1744-1))*4+(E1744-1))*5+F1744+1,(INDEX($T$3:$AI$3,B1744)-1)*3+3)</f>
        <v>0</v>
      </c>
      <c r="L1744" s="32">
        <f t="shared" si="55"/>
        <v>2</v>
      </c>
      <c r="M1744" s="32">
        <f>INDEX(数值规划!$AL$33:$AL$42,(特技天赋!C1744-1)*2+特技天赋!D1744)</f>
        <v>6</v>
      </c>
      <c r="N1744" s="31">
        <v>1</v>
      </c>
      <c r="Q1744" s="32">
        <f>IF(特技天赋!F1744&gt;0,INDEX(数值规划!$F$32:$F$63,(特技天赋!E1744-1)*4+特技天赋!F1744),E1744)</f>
        <v>1</v>
      </c>
    </row>
    <row r="1745" spans="1:17" ht="16.5" x14ac:dyDescent="0.2">
      <c r="A1745" s="31">
        <v>1742</v>
      </c>
      <c r="B1745" s="31">
        <v>11</v>
      </c>
      <c r="C1745" s="31">
        <v>4</v>
      </c>
      <c r="D1745" s="31">
        <v>2</v>
      </c>
      <c r="E1745" s="31">
        <v>1</v>
      </c>
      <c r="F1745" s="31">
        <v>1</v>
      </c>
      <c r="G1745" s="31" t="str">
        <f t="shared" si="54"/>
        <v>天秤座技能3_2线1号天赋1级</v>
      </c>
      <c r="H1745" s="32">
        <f>INDEX(数值规划!$AH$33:$AK$42,(特技天赋!C1745-1)*2+特技天赋!D1745,特技天赋!E1745)</f>
        <v>31</v>
      </c>
      <c r="I1745" s="32">
        <f>INDEX(数值规划!$N$32:$Y$231,(((C1745-1)*2+(D1745-1))*4+(E1745-1))*5+F1745+1,(INDEX($T$3:$AI$3,B1745)-1)*3+1)</f>
        <v>15</v>
      </c>
      <c r="J1745" s="32">
        <f>INDEX(数值规划!$N$32:$Y$231,(((C1745-1)*2+(D1745-1))*4+(E1745-1))*5+F1745+1,(INDEX($T$3:$AI$3,B1745)-1)*3+2)</f>
        <v>30</v>
      </c>
      <c r="K1745" s="32">
        <f>INDEX(数值规划!$N$32:$Y$231,(((C1745-1)*2+(D1745-1))*4+(E1745-1))*5+F1745+1,(INDEX($T$3:$AI$3,B1745)-1)*3+3)</f>
        <v>0</v>
      </c>
      <c r="L1745" s="32">
        <f t="shared" si="55"/>
        <v>2</v>
      </c>
      <c r="M1745" s="32">
        <f>INDEX(数值规划!$AL$33:$AL$42,(特技天赋!C1745-1)*2+特技天赋!D1745)</f>
        <v>6</v>
      </c>
      <c r="N1745" s="31">
        <v>19</v>
      </c>
      <c r="Q1745" s="32">
        <f>IF(特技天赋!F1745&gt;0,INDEX(数值规划!$F$32:$F$63,(特技天赋!E1745-1)*4+特技天赋!F1745),E1745)</f>
        <v>19</v>
      </c>
    </row>
    <row r="1746" spans="1:17" ht="16.5" x14ac:dyDescent="0.2">
      <c r="A1746" s="31">
        <v>1743</v>
      </c>
      <c r="B1746" s="31">
        <v>11</v>
      </c>
      <c r="C1746" s="31">
        <v>4</v>
      </c>
      <c r="D1746" s="31">
        <v>2</v>
      </c>
      <c r="E1746" s="31">
        <v>1</v>
      </c>
      <c r="F1746" s="31">
        <v>2</v>
      </c>
      <c r="G1746" s="31" t="str">
        <f t="shared" si="54"/>
        <v>天秤座技能3_2线1号天赋2级</v>
      </c>
      <c r="H1746" s="32">
        <f>INDEX(数值规划!$AH$33:$AK$42,(特技天赋!C1746-1)*2+特技天赋!D1746,特技天赋!E1746)</f>
        <v>31</v>
      </c>
      <c r="I1746" s="32">
        <f>INDEX(数值规划!$N$32:$Y$231,(((C1746-1)*2+(D1746-1))*4+(E1746-1))*5+F1746+1,(INDEX($T$3:$AI$3,B1746)-1)*3+1)</f>
        <v>20</v>
      </c>
      <c r="J1746" s="32">
        <f>INDEX(数值规划!$N$32:$Y$231,(((C1746-1)*2+(D1746-1))*4+(E1746-1))*5+F1746+1,(INDEX($T$3:$AI$3,B1746)-1)*3+2)</f>
        <v>40</v>
      </c>
      <c r="K1746" s="32">
        <f>INDEX(数值规划!$N$32:$Y$231,(((C1746-1)*2+(D1746-1))*4+(E1746-1))*5+F1746+1,(INDEX($T$3:$AI$3,B1746)-1)*3+3)</f>
        <v>0</v>
      </c>
      <c r="L1746" s="32">
        <f t="shared" si="55"/>
        <v>2</v>
      </c>
      <c r="M1746" s="32">
        <f>INDEX(数值规划!$AL$33:$AL$42,(特技天赋!C1746-1)*2+特技天赋!D1746)</f>
        <v>6</v>
      </c>
      <c r="N1746" s="31">
        <v>29</v>
      </c>
      <c r="Q1746" s="32">
        <f>IF(特技天赋!F1746&gt;0,INDEX(数值规划!$F$32:$F$63,(特技天赋!E1746-1)*4+特技天赋!F1746),E1746)</f>
        <v>29</v>
      </c>
    </row>
    <row r="1747" spans="1:17" ht="16.5" x14ac:dyDescent="0.2">
      <c r="A1747" s="31">
        <v>1744</v>
      </c>
      <c r="B1747" s="31">
        <v>11</v>
      </c>
      <c r="C1747" s="31">
        <v>4</v>
      </c>
      <c r="D1747" s="31">
        <v>2</v>
      </c>
      <c r="E1747" s="31">
        <v>1</v>
      </c>
      <c r="F1747" s="31">
        <v>3</v>
      </c>
      <c r="G1747" s="31" t="str">
        <f t="shared" si="54"/>
        <v>天秤座技能3_2线1号天赋3级</v>
      </c>
      <c r="H1747" s="32">
        <f>INDEX(数值规划!$AH$33:$AK$42,(特技天赋!C1747-1)*2+特技天赋!D1747,特技天赋!E1747)</f>
        <v>31</v>
      </c>
      <c r="I1747" s="32">
        <f>INDEX(数值规划!$N$32:$Y$231,(((C1747-1)*2+(D1747-1))*4+(E1747-1))*5+F1747+1,(INDEX($T$3:$AI$3,B1747)-1)*3+1)</f>
        <v>25</v>
      </c>
      <c r="J1747" s="32">
        <f>INDEX(数值规划!$N$32:$Y$231,(((C1747-1)*2+(D1747-1))*4+(E1747-1))*5+F1747+1,(INDEX($T$3:$AI$3,B1747)-1)*3+2)</f>
        <v>50</v>
      </c>
      <c r="K1747" s="32">
        <f>INDEX(数值规划!$N$32:$Y$231,(((C1747-1)*2+(D1747-1))*4+(E1747-1))*5+F1747+1,(INDEX($T$3:$AI$3,B1747)-1)*3+3)</f>
        <v>0</v>
      </c>
      <c r="L1747" s="32">
        <f t="shared" si="55"/>
        <v>2</v>
      </c>
      <c r="M1747" s="32">
        <f>INDEX(数值规划!$AL$33:$AL$42,(特技天赋!C1747-1)*2+特技天赋!D1747)</f>
        <v>6</v>
      </c>
      <c r="N1747" s="31">
        <v>38</v>
      </c>
      <c r="Q1747" s="32">
        <f>IF(特技天赋!F1747&gt;0,INDEX(数值规划!$F$32:$F$63,(特技天赋!E1747-1)*4+特技天赋!F1747),E1747)</f>
        <v>38</v>
      </c>
    </row>
    <row r="1748" spans="1:17" ht="16.5" x14ac:dyDescent="0.2">
      <c r="A1748" s="31">
        <v>1745</v>
      </c>
      <c r="B1748" s="31">
        <v>11</v>
      </c>
      <c r="C1748" s="31">
        <v>4</v>
      </c>
      <c r="D1748" s="31">
        <v>2</v>
      </c>
      <c r="E1748" s="31">
        <v>1</v>
      </c>
      <c r="F1748" s="31">
        <v>4</v>
      </c>
      <c r="G1748" s="31" t="str">
        <f t="shared" si="54"/>
        <v>天秤座技能3_2线1号天赋4级</v>
      </c>
      <c r="H1748" s="32">
        <f>INDEX(数值规划!$AH$33:$AK$42,(特技天赋!C1748-1)*2+特技天赋!D1748,特技天赋!E1748)</f>
        <v>31</v>
      </c>
      <c r="I1748" s="32">
        <f>INDEX(数值规划!$N$32:$Y$231,(((C1748-1)*2+(D1748-1))*4+(E1748-1))*5+F1748+1,(INDEX($T$3:$AI$3,B1748)-1)*3+1)</f>
        <v>30</v>
      </c>
      <c r="J1748" s="32">
        <f>INDEX(数值规划!$N$32:$Y$231,(((C1748-1)*2+(D1748-1))*4+(E1748-1))*5+F1748+1,(INDEX($T$3:$AI$3,B1748)-1)*3+2)</f>
        <v>60</v>
      </c>
      <c r="K1748" s="32">
        <f>INDEX(数值规划!$N$32:$Y$231,(((C1748-1)*2+(D1748-1))*4+(E1748-1))*5+F1748+1,(INDEX($T$3:$AI$3,B1748)-1)*3+3)</f>
        <v>0</v>
      </c>
      <c r="L1748" s="32">
        <f t="shared" si="55"/>
        <v>2</v>
      </c>
      <c r="M1748" s="32">
        <f>INDEX(数值规划!$AL$33:$AL$42,(特技天赋!C1748-1)*2+特技天赋!D1748)</f>
        <v>6</v>
      </c>
      <c r="N1748" s="31">
        <v>58</v>
      </c>
      <c r="Q1748" s="32">
        <f>IF(特技天赋!F1748&gt;0,INDEX(数值规划!$F$32:$F$63,(特技天赋!E1748-1)*4+特技天赋!F1748),E1748)</f>
        <v>58</v>
      </c>
    </row>
    <row r="1749" spans="1:17" ht="16.5" x14ac:dyDescent="0.2">
      <c r="A1749" s="31">
        <v>1746</v>
      </c>
      <c r="B1749" s="31">
        <v>11</v>
      </c>
      <c r="C1749" s="31">
        <v>4</v>
      </c>
      <c r="D1749" s="31">
        <v>2</v>
      </c>
      <c r="E1749" s="31">
        <v>2</v>
      </c>
      <c r="F1749" s="31">
        <v>0</v>
      </c>
      <c r="G1749" s="31" t="str">
        <f t="shared" si="54"/>
        <v>天秤座技能3_2线2号天赋解锁</v>
      </c>
      <c r="H1749" s="32">
        <f>INDEX(数值规划!$AH$33:$AK$42,(特技天赋!C1749-1)*2+特技天赋!D1749,特技天赋!E1749)</f>
        <v>51</v>
      </c>
      <c r="I1749" s="32">
        <f>INDEX(数值规划!$N$32:$Y$231,(((C1749-1)*2+(D1749-1))*4+(E1749-1))*5+F1749+1,(INDEX($T$3:$AI$3,B1749)-1)*3+1)</f>
        <v>15</v>
      </c>
      <c r="J1749" s="32">
        <f>INDEX(数值规划!$N$32:$Y$231,(((C1749-1)*2+(D1749-1))*4+(E1749-1))*5+F1749+1,(INDEX($T$3:$AI$3,B1749)-1)*3+2)</f>
        <v>30</v>
      </c>
      <c r="K1749" s="32">
        <f>INDEX(数值规划!$N$32:$Y$231,(((C1749-1)*2+(D1749-1))*4+(E1749-1))*5+F1749+1,(INDEX($T$3:$AI$3,B1749)-1)*3+3)</f>
        <v>0</v>
      </c>
      <c r="L1749" s="32">
        <f t="shared" si="55"/>
        <v>4</v>
      </c>
      <c r="M1749" s="32">
        <f>INDEX(数值规划!$AL$33:$AL$42,(特技天赋!C1749-1)*2+特技天赋!D1749)</f>
        <v>6</v>
      </c>
      <c r="N1749" s="31">
        <v>2</v>
      </c>
      <c r="Q1749" s="32">
        <f>IF(特技天赋!F1749&gt;0,INDEX(数值规划!$F$32:$F$63,(特技天赋!E1749-1)*4+特技天赋!F1749),E1749)</f>
        <v>2</v>
      </c>
    </row>
    <row r="1750" spans="1:17" ht="16.5" x14ac:dyDescent="0.2">
      <c r="A1750" s="31">
        <v>1747</v>
      </c>
      <c r="B1750" s="31">
        <v>11</v>
      </c>
      <c r="C1750" s="31">
        <v>4</v>
      </c>
      <c r="D1750" s="31">
        <v>2</v>
      </c>
      <c r="E1750" s="31">
        <v>2</v>
      </c>
      <c r="F1750" s="31">
        <v>1</v>
      </c>
      <c r="G1750" s="31" t="str">
        <f t="shared" si="54"/>
        <v>天秤座技能3_2线2号天赋1级</v>
      </c>
      <c r="H1750" s="32">
        <f>INDEX(数值规划!$AH$33:$AK$42,(特技天赋!C1750-1)*2+特技天赋!D1750,特技天赋!E1750)</f>
        <v>51</v>
      </c>
      <c r="I1750" s="32">
        <f>INDEX(数值规划!$N$32:$Y$231,(((C1750-1)*2+(D1750-1))*4+(E1750-1))*5+F1750+1,(INDEX($T$3:$AI$3,B1750)-1)*3+1)</f>
        <v>20</v>
      </c>
      <c r="J1750" s="32">
        <f>INDEX(数值规划!$N$32:$Y$231,(((C1750-1)*2+(D1750-1))*4+(E1750-1))*5+F1750+1,(INDEX($T$3:$AI$3,B1750)-1)*3+2)</f>
        <v>40</v>
      </c>
      <c r="K1750" s="32">
        <f>INDEX(数值规划!$N$32:$Y$231,(((C1750-1)*2+(D1750-1))*4+(E1750-1))*5+F1750+1,(INDEX($T$3:$AI$3,B1750)-1)*3+3)</f>
        <v>0</v>
      </c>
      <c r="L1750" s="32">
        <f t="shared" si="55"/>
        <v>4</v>
      </c>
      <c r="M1750" s="32">
        <f>INDEX(数值规划!$AL$33:$AL$42,(特技天赋!C1750-1)*2+特技天赋!D1750)</f>
        <v>6</v>
      </c>
      <c r="N1750" s="31">
        <v>24</v>
      </c>
      <c r="Q1750" s="32">
        <f>IF(特技天赋!F1750&gt;0,INDEX(数值规划!$F$32:$F$63,(特技天赋!E1750-1)*4+特技天赋!F1750),E1750)</f>
        <v>24</v>
      </c>
    </row>
    <row r="1751" spans="1:17" ht="16.5" x14ac:dyDescent="0.2">
      <c r="A1751" s="31">
        <v>1748</v>
      </c>
      <c r="B1751" s="31">
        <v>11</v>
      </c>
      <c r="C1751" s="31">
        <v>4</v>
      </c>
      <c r="D1751" s="31">
        <v>2</v>
      </c>
      <c r="E1751" s="31">
        <v>2</v>
      </c>
      <c r="F1751" s="31">
        <v>2</v>
      </c>
      <c r="G1751" s="31" t="str">
        <f t="shared" si="54"/>
        <v>天秤座技能3_2线2号天赋2级</v>
      </c>
      <c r="H1751" s="32">
        <f>INDEX(数值规划!$AH$33:$AK$42,(特技天赋!C1751-1)*2+特技天赋!D1751,特技天赋!E1751)</f>
        <v>51</v>
      </c>
      <c r="I1751" s="32">
        <f>INDEX(数值规划!$N$32:$Y$231,(((C1751-1)*2+(D1751-1))*4+(E1751-1))*5+F1751+1,(INDEX($T$3:$AI$3,B1751)-1)*3+1)</f>
        <v>25</v>
      </c>
      <c r="J1751" s="32">
        <f>INDEX(数值规划!$N$32:$Y$231,(((C1751-1)*2+(D1751-1))*4+(E1751-1))*5+F1751+1,(INDEX($T$3:$AI$3,B1751)-1)*3+2)</f>
        <v>50</v>
      </c>
      <c r="K1751" s="32">
        <f>INDEX(数值规划!$N$32:$Y$231,(((C1751-1)*2+(D1751-1))*4+(E1751-1))*5+F1751+1,(INDEX($T$3:$AI$3,B1751)-1)*3+3)</f>
        <v>0</v>
      </c>
      <c r="L1751" s="32">
        <f t="shared" si="55"/>
        <v>4</v>
      </c>
      <c r="M1751" s="32">
        <f>INDEX(数值规划!$AL$33:$AL$42,(特技天赋!C1751-1)*2+特技天赋!D1751)</f>
        <v>6</v>
      </c>
      <c r="N1751" s="31">
        <v>36</v>
      </c>
      <c r="Q1751" s="32">
        <f>IF(特技天赋!F1751&gt;0,INDEX(数值规划!$F$32:$F$63,(特技天赋!E1751-1)*4+特技天赋!F1751),E1751)</f>
        <v>36</v>
      </c>
    </row>
    <row r="1752" spans="1:17" ht="16.5" x14ac:dyDescent="0.2">
      <c r="A1752" s="31">
        <v>1749</v>
      </c>
      <c r="B1752" s="31">
        <v>11</v>
      </c>
      <c r="C1752" s="31">
        <v>4</v>
      </c>
      <c r="D1752" s="31">
        <v>2</v>
      </c>
      <c r="E1752" s="31">
        <v>2</v>
      </c>
      <c r="F1752" s="31">
        <v>3</v>
      </c>
      <c r="G1752" s="31" t="str">
        <f t="shared" si="54"/>
        <v>天秤座技能3_2线2号天赋3级</v>
      </c>
      <c r="H1752" s="32">
        <f>INDEX(数值规划!$AH$33:$AK$42,(特技天赋!C1752-1)*2+特技天赋!D1752,特技天赋!E1752)</f>
        <v>51</v>
      </c>
      <c r="I1752" s="32">
        <f>INDEX(数值规划!$N$32:$Y$231,(((C1752-1)*2+(D1752-1))*4+(E1752-1))*5+F1752+1,(INDEX($T$3:$AI$3,B1752)-1)*3+1)</f>
        <v>30</v>
      </c>
      <c r="J1752" s="32">
        <f>INDEX(数值规划!$N$32:$Y$231,(((C1752-1)*2+(D1752-1))*4+(E1752-1))*5+F1752+1,(INDEX($T$3:$AI$3,B1752)-1)*3+2)</f>
        <v>60</v>
      </c>
      <c r="K1752" s="32">
        <f>INDEX(数值规划!$N$32:$Y$231,(((C1752-1)*2+(D1752-1))*4+(E1752-1))*5+F1752+1,(INDEX($T$3:$AI$3,B1752)-1)*3+3)</f>
        <v>0</v>
      </c>
      <c r="L1752" s="32">
        <f t="shared" si="55"/>
        <v>4</v>
      </c>
      <c r="M1752" s="32">
        <f>INDEX(数值规划!$AL$33:$AL$42,(特技天赋!C1752-1)*2+特技天赋!D1752)</f>
        <v>6</v>
      </c>
      <c r="N1752" s="31">
        <v>48</v>
      </c>
      <c r="Q1752" s="32">
        <f>IF(特技天赋!F1752&gt;0,INDEX(数值规划!$F$32:$F$63,(特技天赋!E1752-1)*4+特技天赋!F1752),E1752)</f>
        <v>48</v>
      </c>
    </row>
    <row r="1753" spans="1:17" ht="16.5" x14ac:dyDescent="0.2">
      <c r="A1753" s="31">
        <v>1750</v>
      </c>
      <c r="B1753" s="31">
        <v>11</v>
      </c>
      <c r="C1753" s="31">
        <v>4</v>
      </c>
      <c r="D1753" s="31">
        <v>2</v>
      </c>
      <c r="E1753" s="31">
        <v>2</v>
      </c>
      <c r="F1753" s="31">
        <v>4</v>
      </c>
      <c r="G1753" s="31" t="str">
        <f t="shared" si="54"/>
        <v>天秤座技能3_2线2号天赋4级</v>
      </c>
      <c r="H1753" s="32">
        <f>INDEX(数值规划!$AH$33:$AK$42,(特技天赋!C1753-1)*2+特技天赋!D1753,特技天赋!E1753)</f>
        <v>51</v>
      </c>
      <c r="I1753" s="32">
        <f>INDEX(数值规划!$N$32:$Y$231,(((C1753-1)*2+(D1753-1))*4+(E1753-1))*5+F1753+1,(INDEX($T$3:$AI$3,B1753)-1)*3+1)</f>
        <v>35</v>
      </c>
      <c r="J1753" s="32">
        <f>INDEX(数值规划!$N$32:$Y$231,(((C1753-1)*2+(D1753-1))*4+(E1753-1))*5+F1753+1,(INDEX($T$3:$AI$3,B1753)-1)*3+2)</f>
        <v>70</v>
      </c>
      <c r="K1753" s="32">
        <f>INDEX(数值规划!$N$32:$Y$231,(((C1753-1)*2+(D1753-1))*4+(E1753-1))*5+F1753+1,(INDEX($T$3:$AI$3,B1753)-1)*3+3)</f>
        <v>0</v>
      </c>
      <c r="L1753" s="32">
        <f t="shared" si="55"/>
        <v>4</v>
      </c>
      <c r="M1753" s="32">
        <f>INDEX(数值规划!$AL$33:$AL$42,(特技天赋!C1753-1)*2+特技天赋!D1753)</f>
        <v>6</v>
      </c>
      <c r="N1753" s="31">
        <v>72</v>
      </c>
      <c r="Q1753" s="32">
        <f>IF(特技天赋!F1753&gt;0,INDEX(数值规划!$F$32:$F$63,(特技天赋!E1753-1)*4+特技天赋!F1753),E1753)</f>
        <v>72</v>
      </c>
    </row>
    <row r="1754" spans="1:17" ht="16.5" x14ac:dyDescent="0.2">
      <c r="A1754" s="31">
        <v>1751</v>
      </c>
      <c r="B1754" s="31">
        <v>11</v>
      </c>
      <c r="C1754" s="31">
        <v>4</v>
      </c>
      <c r="D1754" s="31">
        <v>2</v>
      </c>
      <c r="E1754" s="31">
        <v>3</v>
      </c>
      <c r="F1754" s="31">
        <v>0</v>
      </c>
      <c r="G1754" s="31" t="str">
        <f t="shared" si="54"/>
        <v>天秤座技能3_2线3号天赋解锁</v>
      </c>
      <c r="H1754" s="32">
        <f>INDEX(数值规划!$AH$33:$AK$42,(特技天赋!C1754-1)*2+特技天赋!D1754,特技天赋!E1754)</f>
        <v>71</v>
      </c>
      <c r="I1754" s="32">
        <f>INDEX(数值规划!$N$32:$Y$231,(((C1754-1)*2+(D1754-1))*4+(E1754-1))*5+F1754+1,(INDEX($T$3:$AI$3,B1754)-1)*3+1)</f>
        <v>23</v>
      </c>
      <c r="J1754" s="32">
        <f>INDEX(数值规划!$N$32:$Y$231,(((C1754-1)*2+(D1754-1))*4+(E1754-1))*5+F1754+1,(INDEX($T$3:$AI$3,B1754)-1)*3+2)</f>
        <v>45</v>
      </c>
      <c r="K1754" s="32">
        <f>INDEX(数值规划!$N$32:$Y$231,(((C1754-1)*2+(D1754-1))*4+(E1754-1))*5+F1754+1,(INDEX($T$3:$AI$3,B1754)-1)*3+3)</f>
        <v>0</v>
      </c>
      <c r="L1754" s="32">
        <f t="shared" si="55"/>
        <v>6</v>
      </c>
      <c r="M1754" s="32">
        <f>INDEX(数值规划!$AL$33:$AL$42,(特技天赋!C1754-1)*2+特技天赋!D1754)</f>
        <v>6</v>
      </c>
      <c r="N1754" s="31">
        <v>3</v>
      </c>
      <c r="Q1754" s="32">
        <f>IF(特技天赋!F1754&gt;0,INDEX(数值规划!$F$32:$F$63,(特技天赋!E1754-1)*4+特技天赋!F1754),E1754)</f>
        <v>3</v>
      </c>
    </row>
    <row r="1755" spans="1:17" ht="16.5" x14ac:dyDescent="0.2">
      <c r="A1755" s="31">
        <v>1752</v>
      </c>
      <c r="B1755" s="31">
        <v>11</v>
      </c>
      <c r="C1755" s="31">
        <v>4</v>
      </c>
      <c r="D1755" s="31">
        <v>2</v>
      </c>
      <c r="E1755" s="31">
        <v>3</v>
      </c>
      <c r="F1755" s="31">
        <v>1</v>
      </c>
      <c r="G1755" s="31" t="str">
        <f t="shared" si="54"/>
        <v>天秤座技能3_2线3号天赋1级</v>
      </c>
      <c r="H1755" s="32">
        <f>INDEX(数值规划!$AH$33:$AK$42,(特技天赋!C1755-1)*2+特技天赋!D1755,特技天赋!E1755)</f>
        <v>71</v>
      </c>
      <c r="I1755" s="32">
        <f>INDEX(数值规划!$N$32:$Y$231,(((C1755-1)*2+(D1755-1))*4+(E1755-1))*5+F1755+1,(INDEX($T$3:$AI$3,B1755)-1)*3+1)</f>
        <v>28</v>
      </c>
      <c r="J1755" s="32">
        <f>INDEX(数值规划!$N$32:$Y$231,(((C1755-1)*2+(D1755-1))*4+(E1755-1))*5+F1755+1,(INDEX($T$3:$AI$3,B1755)-1)*3+2)</f>
        <v>55</v>
      </c>
      <c r="K1755" s="32">
        <f>INDEX(数值规划!$N$32:$Y$231,(((C1755-1)*2+(D1755-1))*4+(E1755-1))*5+F1755+1,(INDEX($T$3:$AI$3,B1755)-1)*3+3)</f>
        <v>0</v>
      </c>
      <c r="L1755" s="32">
        <f t="shared" si="55"/>
        <v>6</v>
      </c>
      <c r="M1755" s="32">
        <f>INDEX(数值规划!$AL$33:$AL$42,(特技天赋!C1755-1)*2+特技天赋!D1755)</f>
        <v>6</v>
      </c>
      <c r="N1755" s="31">
        <v>29</v>
      </c>
      <c r="Q1755" s="32">
        <f>IF(特技天赋!F1755&gt;0,INDEX(数值规划!$F$32:$F$63,(特技天赋!E1755-1)*4+特技天赋!F1755),E1755)</f>
        <v>29</v>
      </c>
    </row>
    <row r="1756" spans="1:17" ht="16.5" x14ac:dyDescent="0.2">
      <c r="A1756" s="31">
        <v>1753</v>
      </c>
      <c r="B1756" s="31">
        <v>11</v>
      </c>
      <c r="C1756" s="31">
        <v>4</v>
      </c>
      <c r="D1756" s="31">
        <v>2</v>
      </c>
      <c r="E1756" s="31">
        <v>3</v>
      </c>
      <c r="F1756" s="31">
        <v>2</v>
      </c>
      <c r="G1756" s="31" t="str">
        <f t="shared" si="54"/>
        <v>天秤座技能3_2线3号天赋2级</v>
      </c>
      <c r="H1756" s="32">
        <f>INDEX(数值规划!$AH$33:$AK$42,(特技天赋!C1756-1)*2+特技天赋!D1756,特技天赋!E1756)</f>
        <v>71</v>
      </c>
      <c r="I1756" s="32">
        <f>INDEX(数值规划!$N$32:$Y$231,(((C1756-1)*2+(D1756-1))*4+(E1756-1))*5+F1756+1,(INDEX($T$3:$AI$3,B1756)-1)*3+1)</f>
        <v>33</v>
      </c>
      <c r="J1756" s="32">
        <f>INDEX(数值规划!$N$32:$Y$231,(((C1756-1)*2+(D1756-1))*4+(E1756-1))*5+F1756+1,(INDEX($T$3:$AI$3,B1756)-1)*3+2)</f>
        <v>65</v>
      </c>
      <c r="K1756" s="32">
        <f>INDEX(数值规划!$N$32:$Y$231,(((C1756-1)*2+(D1756-1))*4+(E1756-1))*5+F1756+1,(INDEX($T$3:$AI$3,B1756)-1)*3+3)</f>
        <v>0</v>
      </c>
      <c r="L1756" s="32">
        <f t="shared" si="55"/>
        <v>6</v>
      </c>
      <c r="M1756" s="32">
        <f>INDEX(数值规划!$AL$33:$AL$42,(特技天赋!C1756-1)*2+特技天赋!D1756)</f>
        <v>6</v>
      </c>
      <c r="N1756" s="31">
        <v>43</v>
      </c>
      <c r="Q1756" s="32">
        <f>IF(特技天赋!F1756&gt;0,INDEX(数值规划!$F$32:$F$63,(特技天赋!E1756-1)*4+特技天赋!F1756),E1756)</f>
        <v>43</v>
      </c>
    </row>
    <row r="1757" spans="1:17" ht="16.5" x14ac:dyDescent="0.2">
      <c r="A1757" s="31">
        <v>1754</v>
      </c>
      <c r="B1757" s="31">
        <v>11</v>
      </c>
      <c r="C1757" s="31">
        <v>4</v>
      </c>
      <c r="D1757" s="31">
        <v>2</v>
      </c>
      <c r="E1757" s="31">
        <v>3</v>
      </c>
      <c r="F1757" s="31">
        <v>3</v>
      </c>
      <c r="G1757" s="31" t="str">
        <f t="shared" si="54"/>
        <v>天秤座技能3_2线3号天赋3级</v>
      </c>
      <c r="H1757" s="32">
        <f>INDEX(数值规划!$AH$33:$AK$42,(特技天赋!C1757-1)*2+特技天赋!D1757,特技天赋!E1757)</f>
        <v>71</v>
      </c>
      <c r="I1757" s="32">
        <f>INDEX(数值规划!$N$32:$Y$231,(((C1757-1)*2+(D1757-1))*4+(E1757-1))*5+F1757+1,(INDEX($T$3:$AI$3,B1757)-1)*3+1)</f>
        <v>38</v>
      </c>
      <c r="J1757" s="32">
        <f>INDEX(数值规划!$N$32:$Y$231,(((C1757-1)*2+(D1757-1))*4+(E1757-1))*5+F1757+1,(INDEX($T$3:$AI$3,B1757)-1)*3+2)</f>
        <v>75</v>
      </c>
      <c r="K1757" s="32">
        <f>INDEX(数值规划!$N$32:$Y$231,(((C1757-1)*2+(D1757-1))*4+(E1757-1))*5+F1757+1,(INDEX($T$3:$AI$3,B1757)-1)*3+3)</f>
        <v>0</v>
      </c>
      <c r="L1757" s="32">
        <f t="shared" si="55"/>
        <v>6</v>
      </c>
      <c r="M1757" s="32">
        <f>INDEX(数值规划!$AL$33:$AL$42,(特技天赋!C1757-1)*2+特技天赋!D1757)</f>
        <v>6</v>
      </c>
      <c r="N1757" s="31">
        <v>58</v>
      </c>
      <c r="Q1757" s="32">
        <f>IF(特技天赋!F1757&gt;0,INDEX(数值规划!$F$32:$F$63,(特技天赋!E1757-1)*4+特技天赋!F1757),E1757)</f>
        <v>58</v>
      </c>
    </row>
    <row r="1758" spans="1:17" ht="16.5" x14ac:dyDescent="0.2">
      <c r="A1758" s="31">
        <v>1755</v>
      </c>
      <c r="B1758" s="31">
        <v>11</v>
      </c>
      <c r="C1758" s="31">
        <v>4</v>
      </c>
      <c r="D1758" s="31">
        <v>2</v>
      </c>
      <c r="E1758" s="31">
        <v>3</v>
      </c>
      <c r="F1758" s="31">
        <v>4</v>
      </c>
      <c r="G1758" s="31" t="str">
        <f t="shared" si="54"/>
        <v>天秤座技能3_2线3号天赋4级</v>
      </c>
      <c r="H1758" s="32">
        <f>INDEX(数值规划!$AH$33:$AK$42,(特技天赋!C1758-1)*2+特技天赋!D1758,特技天赋!E1758)</f>
        <v>71</v>
      </c>
      <c r="I1758" s="32">
        <f>INDEX(数值规划!$N$32:$Y$231,(((C1758-1)*2+(D1758-1))*4+(E1758-1))*5+F1758+1,(INDEX($T$3:$AI$3,B1758)-1)*3+1)</f>
        <v>43</v>
      </c>
      <c r="J1758" s="32">
        <f>INDEX(数值规划!$N$32:$Y$231,(((C1758-1)*2+(D1758-1))*4+(E1758-1))*5+F1758+1,(INDEX($T$3:$AI$3,B1758)-1)*3+2)</f>
        <v>85</v>
      </c>
      <c r="K1758" s="32">
        <f>INDEX(数值规划!$N$32:$Y$231,(((C1758-1)*2+(D1758-1))*4+(E1758-1))*5+F1758+1,(INDEX($T$3:$AI$3,B1758)-1)*3+3)</f>
        <v>0</v>
      </c>
      <c r="L1758" s="32">
        <f t="shared" si="55"/>
        <v>6</v>
      </c>
      <c r="M1758" s="32">
        <f>INDEX(数值规划!$AL$33:$AL$42,(特技天赋!C1758-1)*2+特技天赋!D1758)</f>
        <v>6</v>
      </c>
      <c r="N1758" s="31">
        <v>87</v>
      </c>
      <c r="Q1758" s="32">
        <f>IF(特技天赋!F1758&gt;0,INDEX(数值规划!$F$32:$F$63,(特技天赋!E1758-1)*4+特技天赋!F1758),E1758)</f>
        <v>87</v>
      </c>
    </row>
    <row r="1759" spans="1:17" ht="16.5" x14ac:dyDescent="0.2">
      <c r="A1759" s="31">
        <v>1756</v>
      </c>
      <c r="B1759" s="31">
        <v>11</v>
      </c>
      <c r="C1759" s="31">
        <v>4</v>
      </c>
      <c r="D1759" s="31">
        <v>2</v>
      </c>
      <c r="E1759" s="31">
        <v>4</v>
      </c>
      <c r="F1759" s="31">
        <v>0</v>
      </c>
      <c r="G1759" s="31" t="str">
        <f t="shared" si="54"/>
        <v>天秤座技能3_2线4号天赋解锁</v>
      </c>
      <c r="H1759" s="32">
        <f>INDEX(数值规划!$AH$33:$AK$42,(特技天赋!C1759-1)*2+特技天赋!D1759,特技天赋!E1759)</f>
        <v>91</v>
      </c>
      <c r="I1759" s="32">
        <f>INDEX(数值规划!$N$32:$Y$231,(((C1759-1)*2+(D1759-1))*4+(E1759-1))*5+F1759+1,(INDEX($T$3:$AI$3,B1759)-1)*3+1)</f>
        <v>30</v>
      </c>
      <c r="J1759" s="32">
        <f>INDEX(数值规划!$N$32:$Y$231,(((C1759-1)*2+(D1759-1))*4+(E1759-1))*5+F1759+1,(INDEX($T$3:$AI$3,B1759)-1)*3+2)</f>
        <v>60</v>
      </c>
      <c r="K1759" s="32">
        <f>INDEX(数值规划!$N$32:$Y$231,(((C1759-1)*2+(D1759-1))*4+(E1759-1))*5+F1759+1,(INDEX($T$3:$AI$3,B1759)-1)*3+3)</f>
        <v>0</v>
      </c>
      <c r="L1759" s="32">
        <f t="shared" si="55"/>
        <v>8</v>
      </c>
      <c r="M1759" s="32">
        <f>INDEX(数值规划!$AL$33:$AL$42,(特技天赋!C1759-1)*2+特技天赋!D1759)</f>
        <v>6</v>
      </c>
      <c r="N1759" s="31">
        <v>4</v>
      </c>
      <c r="Q1759" s="32">
        <f>IF(特技天赋!F1759&gt;0,INDEX(数值规划!$F$32:$F$63,(特技天赋!E1759-1)*4+特技天赋!F1759),E1759)</f>
        <v>4</v>
      </c>
    </row>
    <row r="1760" spans="1:17" ht="16.5" x14ac:dyDescent="0.2">
      <c r="A1760" s="31">
        <v>1757</v>
      </c>
      <c r="B1760" s="31">
        <v>11</v>
      </c>
      <c r="C1760" s="31">
        <v>4</v>
      </c>
      <c r="D1760" s="31">
        <v>2</v>
      </c>
      <c r="E1760" s="31">
        <v>4</v>
      </c>
      <c r="F1760" s="31">
        <v>1</v>
      </c>
      <c r="G1760" s="31" t="str">
        <f t="shared" si="54"/>
        <v>天秤座技能3_2线4号天赋1级</v>
      </c>
      <c r="H1760" s="32">
        <f>INDEX(数值规划!$AH$33:$AK$42,(特技天赋!C1760-1)*2+特技天赋!D1760,特技天赋!E1760)</f>
        <v>91</v>
      </c>
      <c r="I1760" s="32">
        <f>INDEX(数值规划!$N$32:$Y$231,(((C1760-1)*2+(D1760-1))*4+(E1760-1))*5+F1760+1,(INDEX($T$3:$AI$3,B1760)-1)*3+1)</f>
        <v>35</v>
      </c>
      <c r="J1760" s="32">
        <f>INDEX(数值规划!$N$32:$Y$231,(((C1760-1)*2+(D1760-1))*4+(E1760-1))*5+F1760+1,(INDEX($T$3:$AI$3,B1760)-1)*3+2)</f>
        <v>70</v>
      </c>
      <c r="K1760" s="32">
        <f>INDEX(数值规划!$N$32:$Y$231,(((C1760-1)*2+(D1760-1))*4+(E1760-1))*5+F1760+1,(INDEX($T$3:$AI$3,B1760)-1)*3+3)</f>
        <v>0</v>
      </c>
      <c r="L1760" s="32">
        <f t="shared" si="55"/>
        <v>8</v>
      </c>
      <c r="M1760" s="32">
        <f>INDEX(数值规划!$AL$33:$AL$42,(特技天赋!C1760-1)*2+特技天赋!D1760)</f>
        <v>6</v>
      </c>
      <c r="N1760" s="31">
        <v>29</v>
      </c>
      <c r="Q1760" s="32">
        <f>IF(特技天赋!F1760&gt;0,INDEX(数值规划!$F$32:$F$63,(特技天赋!E1760-1)*4+特技天赋!F1760),E1760)</f>
        <v>29</v>
      </c>
    </row>
    <row r="1761" spans="1:17" ht="16.5" x14ac:dyDescent="0.2">
      <c r="A1761" s="31">
        <v>1758</v>
      </c>
      <c r="B1761" s="31">
        <v>11</v>
      </c>
      <c r="C1761" s="31">
        <v>4</v>
      </c>
      <c r="D1761" s="31">
        <v>2</v>
      </c>
      <c r="E1761" s="31">
        <v>4</v>
      </c>
      <c r="F1761" s="31">
        <v>2</v>
      </c>
      <c r="G1761" s="31" t="str">
        <f t="shared" si="54"/>
        <v>天秤座技能3_2线4号天赋2级</v>
      </c>
      <c r="H1761" s="32">
        <f>INDEX(数值规划!$AH$33:$AK$42,(特技天赋!C1761-1)*2+特技天赋!D1761,特技天赋!E1761)</f>
        <v>91</v>
      </c>
      <c r="I1761" s="32">
        <f>INDEX(数值规划!$N$32:$Y$231,(((C1761-1)*2+(D1761-1))*4+(E1761-1))*5+F1761+1,(INDEX($T$3:$AI$3,B1761)-1)*3+1)</f>
        <v>40</v>
      </c>
      <c r="J1761" s="32">
        <f>INDEX(数值规划!$N$32:$Y$231,(((C1761-1)*2+(D1761-1))*4+(E1761-1))*5+F1761+1,(INDEX($T$3:$AI$3,B1761)-1)*3+2)</f>
        <v>80</v>
      </c>
      <c r="K1761" s="32">
        <f>INDEX(数值规划!$N$32:$Y$231,(((C1761-1)*2+(D1761-1))*4+(E1761-1))*5+F1761+1,(INDEX($T$3:$AI$3,B1761)-1)*3+3)</f>
        <v>0</v>
      </c>
      <c r="L1761" s="32">
        <f t="shared" si="55"/>
        <v>8</v>
      </c>
      <c r="M1761" s="32">
        <f>INDEX(数值规划!$AL$33:$AL$42,(特技天赋!C1761-1)*2+特技天赋!D1761)</f>
        <v>6</v>
      </c>
      <c r="N1761" s="31">
        <v>43</v>
      </c>
      <c r="Q1761" s="32">
        <f>IF(特技天赋!F1761&gt;0,INDEX(数值规划!$F$32:$F$63,(特技天赋!E1761-1)*4+特技天赋!F1761),E1761)</f>
        <v>43</v>
      </c>
    </row>
    <row r="1762" spans="1:17" ht="16.5" x14ac:dyDescent="0.2">
      <c r="A1762" s="31">
        <v>1759</v>
      </c>
      <c r="B1762" s="31">
        <v>11</v>
      </c>
      <c r="C1762" s="31">
        <v>4</v>
      </c>
      <c r="D1762" s="31">
        <v>2</v>
      </c>
      <c r="E1762" s="31">
        <v>4</v>
      </c>
      <c r="F1762" s="31">
        <v>3</v>
      </c>
      <c r="G1762" s="31" t="str">
        <f t="shared" si="54"/>
        <v>天秤座技能3_2线4号天赋3级</v>
      </c>
      <c r="H1762" s="32">
        <f>INDEX(数值规划!$AH$33:$AK$42,(特技天赋!C1762-1)*2+特技天赋!D1762,特技天赋!E1762)</f>
        <v>91</v>
      </c>
      <c r="I1762" s="32">
        <f>INDEX(数值规划!$N$32:$Y$231,(((C1762-1)*2+(D1762-1))*4+(E1762-1))*5+F1762+1,(INDEX($T$3:$AI$3,B1762)-1)*3+1)</f>
        <v>45</v>
      </c>
      <c r="J1762" s="32">
        <f>INDEX(数值规划!$N$32:$Y$231,(((C1762-1)*2+(D1762-1))*4+(E1762-1))*5+F1762+1,(INDEX($T$3:$AI$3,B1762)-1)*3+2)</f>
        <v>90</v>
      </c>
      <c r="K1762" s="32">
        <f>INDEX(数值规划!$N$32:$Y$231,(((C1762-1)*2+(D1762-1))*4+(E1762-1))*5+F1762+1,(INDEX($T$3:$AI$3,B1762)-1)*3+3)</f>
        <v>0</v>
      </c>
      <c r="L1762" s="32">
        <f t="shared" si="55"/>
        <v>8</v>
      </c>
      <c r="M1762" s="32">
        <f>INDEX(数值规划!$AL$33:$AL$42,(特技天赋!C1762-1)*2+特技天赋!D1762)</f>
        <v>6</v>
      </c>
      <c r="N1762" s="31">
        <v>58</v>
      </c>
      <c r="Q1762" s="32">
        <f>IF(特技天赋!F1762&gt;0,INDEX(数值规划!$F$32:$F$63,(特技天赋!E1762-1)*4+特技天赋!F1762),E1762)</f>
        <v>58</v>
      </c>
    </row>
    <row r="1763" spans="1:17" ht="16.5" x14ac:dyDescent="0.2">
      <c r="A1763" s="31">
        <v>1760</v>
      </c>
      <c r="B1763" s="31">
        <v>11</v>
      </c>
      <c r="C1763" s="31">
        <v>4</v>
      </c>
      <c r="D1763" s="31">
        <v>2</v>
      </c>
      <c r="E1763" s="31">
        <v>4</v>
      </c>
      <c r="F1763" s="31">
        <v>4</v>
      </c>
      <c r="G1763" s="31" t="str">
        <f t="shared" si="54"/>
        <v>天秤座技能3_2线4号天赋4级</v>
      </c>
      <c r="H1763" s="32">
        <f>INDEX(数值规划!$AH$33:$AK$42,(特技天赋!C1763-1)*2+特技天赋!D1763,特技天赋!E1763)</f>
        <v>91</v>
      </c>
      <c r="I1763" s="32">
        <f>INDEX(数值规划!$N$32:$Y$231,(((C1763-1)*2+(D1763-1))*4+(E1763-1))*5+F1763+1,(INDEX($T$3:$AI$3,B1763)-1)*3+1)</f>
        <v>50</v>
      </c>
      <c r="J1763" s="32">
        <f>INDEX(数值规划!$N$32:$Y$231,(((C1763-1)*2+(D1763-1))*4+(E1763-1))*5+F1763+1,(INDEX($T$3:$AI$3,B1763)-1)*3+2)</f>
        <v>100</v>
      </c>
      <c r="K1763" s="32">
        <f>INDEX(数值规划!$N$32:$Y$231,(((C1763-1)*2+(D1763-1))*4+(E1763-1))*5+F1763+1,(INDEX($T$3:$AI$3,B1763)-1)*3+3)</f>
        <v>0</v>
      </c>
      <c r="L1763" s="32">
        <f t="shared" si="55"/>
        <v>8</v>
      </c>
      <c r="M1763" s="32">
        <f>INDEX(数值规划!$AL$33:$AL$42,(特技天赋!C1763-1)*2+特技天赋!D1763)</f>
        <v>6</v>
      </c>
      <c r="N1763" s="31">
        <v>87</v>
      </c>
      <c r="Q1763" s="32">
        <f>IF(特技天赋!F1763&gt;0,INDEX(数值规划!$F$32:$F$63,(特技天赋!E1763-1)*4+特技天赋!F1763),E1763)</f>
        <v>87</v>
      </c>
    </row>
    <row r="1764" spans="1:17" ht="16.5" x14ac:dyDescent="0.2">
      <c r="A1764" s="31">
        <v>1761</v>
      </c>
      <c r="B1764" s="31">
        <v>11</v>
      </c>
      <c r="C1764" s="31">
        <v>5</v>
      </c>
      <c r="D1764" s="31">
        <v>1</v>
      </c>
      <c r="E1764" s="31">
        <v>1</v>
      </c>
      <c r="F1764" s="31">
        <v>0</v>
      </c>
      <c r="G1764" s="31" t="str">
        <f t="shared" si="54"/>
        <v>天秤座大招_1线1号天赋解锁</v>
      </c>
      <c r="H1764" s="32">
        <f>INDEX(数值规划!$AH$33:$AK$42,(特技天赋!C1764-1)*2+特技天赋!D1764,特技天赋!E1764)</f>
        <v>23</v>
      </c>
      <c r="I1764" s="32">
        <f>INDEX(数值规划!$N$32:$Y$231,(((C1764-1)*2+(D1764-1))*4+(E1764-1))*5+F1764+1,(INDEX($T$3:$AI$3,B1764)-1)*3+1)</f>
        <v>24</v>
      </c>
      <c r="J1764" s="32">
        <f>INDEX(数值规划!$N$32:$Y$231,(((C1764-1)*2+(D1764-1))*4+(E1764-1))*5+F1764+1,(INDEX($T$3:$AI$3,B1764)-1)*3+2)</f>
        <v>6</v>
      </c>
      <c r="K1764" s="32">
        <f>INDEX(数值规划!$N$32:$Y$231,(((C1764-1)*2+(D1764-1))*4+(E1764-1))*5+F1764+1,(INDEX($T$3:$AI$3,B1764)-1)*3+3)</f>
        <v>6</v>
      </c>
      <c r="L1764" s="32">
        <f t="shared" si="55"/>
        <v>1</v>
      </c>
      <c r="M1764" s="32">
        <f>INDEX(数值规划!$AL$33:$AL$42,(特技天赋!C1764-1)*2+特技天赋!D1764)</f>
        <v>6</v>
      </c>
      <c r="N1764" s="31">
        <v>1</v>
      </c>
      <c r="Q1764" s="32">
        <f>IF(特技天赋!F1764&gt;0,INDEX(数值规划!$F$32:$F$63,(特技天赋!E1764-1)*4+特技天赋!F1764),E1764)</f>
        <v>1</v>
      </c>
    </row>
    <row r="1765" spans="1:17" ht="16.5" x14ac:dyDescent="0.2">
      <c r="A1765" s="31">
        <v>1762</v>
      </c>
      <c r="B1765" s="31">
        <v>11</v>
      </c>
      <c r="C1765" s="31">
        <v>5</v>
      </c>
      <c r="D1765" s="31">
        <v>1</v>
      </c>
      <c r="E1765" s="31">
        <v>1</v>
      </c>
      <c r="F1765" s="31">
        <v>1</v>
      </c>
      <c r="G1765" s="31" t="str">
        <f t="shared" si="54"/>
        <v>天秤座大招_1线1号天赋1级</v>
      </c>
      <c r="H1765" s="32">
        <f>INDEX(数值规划!$AH$33:$AK$42,(特技天赋!C1765-1)*2+特技天赋!D1765,特技天赋!E1765)</f>
        <v>23</v>
      </c>
      <c r="I1765" s="32">
        <f>INDEX(数值规划!$N$32:$Y$231,(((C1765-1)*2+(D1765-1))*4+(E1765-1))*5+F1765+1,(INDEX($T$3:$AI$3,B1765)-1)*3+1)</f>
        <v>36</v>
      </c>
      <c r="J1765" s="32">
        <f>INDEX(数值规划!$N$32:$Y$231,(((C1765-1)*2+(D1765-1))*4+(E1765-1))*5+F1765+1,(INDEX($T$3:$AI$3,B1765)-1)*3+2)</f>
        <v>9</v>
      </c>
      <c r="K1765" s="32">
        <f>INDEX(数值规划!$N$32:$Y$231,(((C1765-1)*2+(D1765-1))*4+(E1765-1))*5+F1765+1,(INDEX($T$3:$AI$3,B1765)-1)*3+3)</f>
        <v>9</v>
      </c>
      <c r="L1765" s="32">
        <f t="shared" si="55"/>
        <v>1</v>
      </c>
      <c r="M1765" s="32">
        <f>INDEX(数值规划!$AL$33:$AL$42,(特技天赋!C1765-1)*2+特技天赋!D1765)</f>
        <v>6</v>
      </c>
      <c r="N1765" s="31">
        <v>19</v>
      </c>
      <c r="Q1765" s="32">
        <f>IF(特技天赋!F1765&gt;0,INDEX(数值规划!$F$32:$F$63,(特技天赋!E1765-1)*4+特技天赋!F1765),E1765)</f>
        <v>19</v>
      </c>
    </row>
    <row r="1766" spans="1:17" ht="16.5" x14ac:dyDescent="0.2">
      <c r="A1766" s="31">
        <v>1763</v>
      </c>
      <c r="B1766" s="31">
        <v>11</v>
      </c>
      <c r="C1766" s="31">
        <v>5</v>
      </c>
      <c r="D1766" s="31">
        <v>1</v>
      </c>
      <c r="E1766" s="31">
        <v>1</v>
      </c>
      <c r="F1766" s="31">
        <v>2</v>
      </c>
      <c r="G1766" s="31" t="str">
        <f t="shared" si="54"/>
        <v>天秤座大招_1线1号天赋2级</v>
      </c>
      <c r="H1766" s="32">
        <f>INDEX(数值规划!$AH$33:$AK$42,(特技天赋!C1766-1)*2+特技天赋!D1766,特技天赋!E1766)</f>
        <v>23</v>
      </c>
      <c r="I1766" s="32">
        <f>INDEX(数值规划!$N$32:$Y$231,(((C1766-1)*2+(D1766-1))*4+(E1766-1))*5+F1766+1,(INDEX($T$3:$AI$3,B1766)-1)*3+1)</f>
        <v>48</v>
      </c>
      <c r="J1766" s="32">
        <f>INDEX(数值规划!$N$32:$Y$231,(((C1766-1)*2+(D1766-1))*4+(E1766-1))*5+F1766+1,(INDEX($T$3:$AI$3,B1766)-1)*3+2)</f>
        <v>12</v>
      </c>
      <c r="K1766" s="32">
        <f>INDEX(数值规划!$N$32:$Y$231,(((C1766-1)*2+(D1766-1))*4+(E1766-1))*5+F1766+1,(INDEX($T$3:$AI$3,B1766)-1)*3+3)</f>
        <v>12</v>
      </c>
      <c r="L1766" s="32">
        <f t="shared" si="55"/>
        <v>1</v>
      </c>
      <c r="M1766" s="32">
        <f>INDEX(数值规划!$AL$33:$AL$42,(特技天赋!C1766-1)*2+特技天赋!D1766)</f>
        <v>6</v>
      </c>
      <c r="N1766" s="31">
        <v>29</v>
      </c>
      <c r="Q1766" s="32">
        <f>IF(特技天赋!F1766&gt;0,INDEX(数值规划!$F$32:$F$63,(特技天赋!E1766-1)*4+特技天赋!F1766),E1766)</f>
        <v>29</v>
      </c>
    </row>
    <row r="1767" spans="1:17" ht="16.5" x14ac:dyDescent="0.2">
      <c r="A1767" s="31">
        <v>1764</v>
      </c>
      <c r="B1767" s="31">
        <v>11</v>
      </c>
      <c r="C1767" s="31">
        <v>5</v>
      </c>
      <c r="D1767" s="31">
        <v>1</v>
      </c>
      <c r="E1767" s="31">
        <v>1</v>
      </c>
      <c r="F1767" s="31">
        <v>3</v>
      </c>
      <c r="G1767" s="31" t="str">
        <f t="shared" si="54"/>
        <v>天秤座大招_1线1号天赋3级</v>
      </c>
      <c r="H1767" s="32">
        <f>INDEX(数值规划!$AH$33:$AK$42,(特技天赋!C1767-1)*2+特技天赋!D1767,特技天赋!E1767)</f>
        <v>23</v>
      </c>
      <c r="I1767" s="32">
        <f>INDEX(数值规划!$N$32:$Y$231,(((C1767-1)*2+(D1767-1))*4+(E1767-1))*5+F1767+1,(INDEX($T$3:$AI$3,B1767)-1)*3+1)</f>
        <v>60</v>
      </c>
      <c r="J1767" s="32">
        <f>INDEX(数值规划!$N$32:$Y$231,(((C1767-1)*2+(D1767-1))*4+(E1767-1))*5+F1767+1,(INDEX($T$3:$AI$3,B1767)-1)*3+2)</f>
        <v>15</v>
      </c>
      <c r="K1767" s="32">
        <f>INDEX(数值规划!$N$32:$Y$231,(((C1767-1)*2+(D1767-1))*4+(E1767-1))*5+F1767+1,(INDEX($T$3:$AI$3,B1767)-1)*3+3)</f>
        <v>15</v>
      </c>
      <c r="L1767" s="32">
        <f t="shared" si="55"/>
        <v>1</v>
      </c>
      <c r="M1767" s="32">
        <f>INDEX(数值规划!$AL$33:$AL$42,(特技天赋!C1767-1)*2+特技天赋!D1767)</f>
        <v>6</v>
      </c>
      <c r="N1767" s="31">
        <v>38</v>
      </c>
      <c r="Q1767" s="32">
        <f>IF(特技天赋!F1767&gt;0,INDEX(数值规划!$F$32:$F$63,(特技天赋!E1767-1)*4+特技天赋!F1767),E1767)</f>
        <v>38</v>
      </c>
    </row>
    <row r="1768" spans="1:17" ht="16.5" x14ac:dyDescent="0.2">
      <c r="A1768" s="31">
        <v>1765</v>
      </c>
      <c r="B1768" s="31">
        <v>11</v>
      </c>
      <c r="C1768" s="31">
        <v>5</v>
      </c>
      <c r="D1768" s="31">
        <v>1</v>
      </c>
      <c r="E1768" s="31">
        <v>1</v>
      </c>
      <c r="F1768" s="31">
        <v>4</v>
      </c>
      <c r="G1768" s="31" t="str">
        <f t="shared" si="54"/>
        <v>天秤座大招_1线1号天赋4级</v>
      </c>
      <c r="H1768" s="32">
        <f>INDEX(数值规划!$AH$33:$AK$42,(特技天赋!C1768-1)*2+特技天赋!D1768,特技天赋!E1768)</f>
        <v>23</v>
      </c>
      <c r="I1768" s="32">
        <f>INDEX(数值规划!$N$32:$Y$231,(((C1768-1)*2+(D1768-1))*4+(E1768-1))*5+F1768+1,(INDEX($T$3:$AI$3,B1768)-1)*3+1)</f>
        <v>72</v>
      </c>
      <c r="J1768" s="32">
        <f>INDEX(数值规划!$N$32:$Y$231,(((C1768-1)*2+(D1768-1))*4+(E1768-1))*5+F1768+1,(INDEX($T$3:$AI$3,B1768)-1)*3+2)</f>
        <v>18</v>
      </c>
      <c r="K1768" s="32">
        <f>INDEX(数值规划!$N$32:$Y$231,(((C1768-1)*2+(D1768-1))*4+(E1768-1))*5+F1768+1,(INDEX($T$3:$AI$3,B1768)-1)*3+3)</f>
        <v>18</v>
      </c>
      <c r="L1768" s="32">
        <f t="shared" si="55"/>
        <v>1</v>
      </c>
      <c r="M1768" s="32">
        <f>INDEX(数值规划!$AL$33:$AL$42,(特技天赋!C1768-1)*2+特技天赋!D1768)</f>
        <v>6</v>
      </c>
      <c r="N1768" s="31">
        <v>58</v>
      </c>
      <c r="Q1768" s="32">
        <f>IF(特技天赋!F1768&gt;0,INDEX(数值规划!$F$32:$F$63,(特技天赋!E1768-1)*4+特技天赋!F1768),E1768)</f>
        <v>58</v>
      </c>
    </row>
    <row r="1769" spans="1:17" ht="16.5" x14ac:dyDescent="0.2">
      <c r="A1769" s="31">
        <v>1766</v>
      </c>
      <c r="B1769" s="31">
        <v>11</v>
      </c>
      <c r="C1769" s="31">
        <v>5</v>
      </c>
      <c r="D1769" s="31">
        <v>1</v>
      </c>
      <c r="E1769" s="31">
        <v>2</v>
      </c>
      <c r="F1769" s="31">
        <v>0</v>
      </c>
      <c r="G1769" s="31" t="str">
        <f t="shared" si="54"/>
        <v>天秤座大招_1线2号天赋解锁</v>
      </c>
      <c r="H1769" s="32">
        <f>INDEX(数值规划!$AH$33:$AK$42,(特技天赋!C1769-1)*2+特技天赋!D1769,特技天赋!E1769)</f>
        <v>43</v>
      </c>
      <c r="I1769" s="32">
        <f>INDEX(数值规划!$N$32:$Y$231,(((C1769-1)*2+(D1769-1))*4+(E1769-1))*5+F1769+1,(INDEX($T$3:$AI$3,B1769)-1)*3+1)</f>
        <v>36</v>
      </c>
      <c r="J1769" s="32">
        <f>INDEX(数值规划!$N$32:$Y$231,(((C1769-1)*2+(D1769-1))*4+(E1769-1))*5+F1769+1,(INDEX($T$3:$AI$3,B1769)-1)*3+2)</f>
        <v>9</v>
      </c>
      <c r="K1769" s="32">
        <f>INDEX(数值规划!$N$32:$Y$231,(((C1769-1)*2+(D1769-1))*4+(E1769-1))*5+F1769+1,(INDEX($T$3:$AI$3,B1769)-1)*3+3)</f>
        <v>9</v>
      </c>
      <c r="L1769" s="32">
        <f t="shared" si="55"/>
        <v>3</v>
      </c>
      <c r="M1769" s="32">
        <f>INDEX(数值规划!$AL$33:$AL$42,(特技天赋!C1769-1)*2+特技天赋!D1769)</f>
        <v>6</v>
      </c>
      <c r="N1769" s="31">
        <v>2</v>
      </c>
      <c r="Q1769" s="32">
        <f>IF(特技天赋!F1769&gt;0,INDEX(数值规划!$F$32:$F$63,(特技天赋!E1769-1)*4+特技天赋!F1769),E1769)</f>
        <v>2</v>
      </c>
    </row>
    <row r="1770" spans="1:17" ht="16.5" x14ac:dyDescent="0.2">
      <c r="A1770" s="31">
        <v>1767</v>
      </c>
      <c r="B1770" s="31">
        <v>11</v>
      </c>
      <c r="C1770" s="31">
        <v>5</v>
      </c>
      <c r="D1770" s="31">
        <v>1</v>
      </c>
      <c r="E1770" s="31">
        <v>2</v>
      </c>
      <c r="F1770" s="31">
        <v>1</v>
      </c>
      <c r="G1770" s="31" t="str">
        <f t="shared" si="54"/>
        <v>天秤座大招_1线2号天赋1级</v>
      </c>
      <c r="H1770" s="32">
        <f>INDEX(数值规划!$AH$33:$AK$42,(特技天赋!C1770-1)*2+特技天赋!D1770,特技天赋!E1770)</f>
        <v>43</v>
      </c>
      <c r="I1770" s="32">
        <f>INDEX(数值规划!$N$32:$Y$231,(((C1770-1)*2+(D1770-1))*4+(E1770-1))*5+F1770+1,(INDEX($T$3:$AI$3,B1770)-1)*3+1)</f>
        <v>48</v>
      </c>
      <c r="J1770" s="32">
        <f>INDEX(数值规划!$N$32:$Y$231,(((C1770-1)*2+(D1770-1))*4+(E1770-1))*5+F1770+1,(INDEX($T$3:$AI$3,B1770)-1)*3+2)</f>
        <v>12</v>
      </c>
      <c r="K1770" s="32">
        <f>INDEX(数值规划!$N$32:$Y$231,(((C1770-1)*2+(D1770-1))*4+(E1770-1))*5+F1770+1,(INDEX($T$3:$AI$3,B1770)-1)*3+3)</f>
        <v>12</v>
      </c>
      <c r="L1770" s="32">
        <f t="shared" si="55"/>
        <v>3</v>
      </c>
      <c r="M1770" s="32">
        <f>INDEX(数值规划!$AL$33:$AL$42,(特技天赋!C1770-1)*2+特技天赋!D1770)</f>
        <v>6</v>
      </c>
      <c r="N1770" s="31">
        <v>24</v>
      </c>
      <c r="Q1770" s="32">
        <f>IF(特技天赋!F1770&gt;0,INDEX(数值规划!$F$32:$F$63,(特技天赋!E1770-1)*4+特技天赋!F1770),E1770)</f>
        <v>24</v>
      </c>
    </row>
    <row r="1771" spans="1:17" ht="16.5" x14ac:dyDescent="0.2">
      <c r="A1771" s="31">
        <v>1768</v>
      </c>
      <c r="B1771" s="31">
        <v>11</v>
      </c>
      <c r="C1771" s="31">
        <v>5</v>
      </c>
      <c r="D1771" s="31">
        <v>1</v>
      </c>
      <c r="E1771" s="31">
        <v>2</v>
      </c>
      <c r="F1771" s="31">
        <v>2</v>
      </c>
      <c r="G1771" s="31" t="str">
        <f t="shared" si="54"/>
        <v>天秤座大招_1线2号天赋2级</v>
      </c>
      <c r="H1771" s="32">
        <f>INDEX(数值规划!$AH$33:$AK$42,(特技天赋!C1771-1)*2+特技天赋!D1771,特技天赋!E1771)</f>
        <v>43</v>
      </c>
      <c r="I1771" s="32">
        <f>INDEX(数值规划!$N$32:$Y$231,(((C1771-1)*2+(D1771-1))*4+(E1771-1))*5+F1771+1,(INDEX($T$3:$AI$3,B1771)-1)*3+1)</f>
        <v>60</v>
      </c>
      <c r="J1771" s="32">
        <f>INDEX(数值规划!$N$32:$Y$231,(((C1771-1)*2+(D1771-1))*4+(E1771-1))*5+F1771+1,(INDEX($T$3:$AI$3,B1771)-1)*3+2)</f>
        <v>15</v>
      </c>
      <c r="K1771" s="32">
        <f>INDEX(数值规划!$N$32:$Y$231,(((C1771-1)*2+(D1771-1))*4+(E1771-1))*5+F1771+1,(INDEX($T$3:$AI$3,B1771)-1)*3+3)</f>
        <v>15</v>
      </c>
      <c r="L1771" s="32">
        <f t="shared" si="55"/>
        <v>3</v>
      </c>
      <c r="M1771" s="32">
        <f>INDEX(数值规划!$AL$33:$AL$42,(特技天赋!C1771-1)*2+特技天赋!D1771)</f>
        <v>6</v>
      </c>
      <c r="N1771" s="31">
        <v>36</v>
      </c>
      <c r="Q1771" s="32">
        <f>IF(特技天赋!F1771&gt;0,INDEX(数值规划!$F$32:$F$63,(特技天赋!E1771-1)*4+特技天赋!F1771),E1771)</f>
        <v>36</v>
      </c>
    </row>
    <row r="1772" spans="1:17" ht="16.5" x14ac:dyDescent="0.2">
      <c r="A1772" s="31">
        <v>1769</v>
      </c>
      <c r="B1772" s="31">
        <v>11</v>
      </c>
      <c r="C1772" s="31">
        <v>5</v>
      </c>
      <c r="D1772" s="31">
        <v>1</v>
      </c>
      <c r="E1772" s="31">
        <v>2</v>
      </c>
      <c r="F1772" s="31">
        <v>3</v>
      </c>
      <c r="G1772" s="31" t="str">
        <f t="shared" si="54"/>
        <v>天秤座大招_1线2号天赋3级</v>
      </c>
      <c r="H1772" s="32">
        <f>INDEX(数值规划!$AH$33:$AK$42,(特技天赋!C1772-1)*2+特技天赋!D1772,特技天赋!E1772)</f>
        <v>43</v>
      </c>
      <c r="I1772" s="32">
        <f>INDEX(数值规划!$N$32:$Y$231,(((C1772-1)*2+(D1772-1))*4+(E1772-1))*5+F1772+1,(INDEX($T$3:$AI$3,B1772)-1)*3+1)</f>
        <v>72</v>
      </c>
      <c r="J1772" s="32">
        <f>INDEX(数值规划!$N$32:$Y$231,(((C1772-1)*2+(D1772-1))*4+(E1772-1))*5+F1772+1,(INDEX($T$3:$AI$3,B1772)-1)*3+2)</f>
        <v>18</v>
      </c>
      <c r="K1772" s="32">
        <f>INDEX(数值规划!$N$32:$Y$231,(((C1772-1)*2+(D1772-1))*4+(E1772-1))*5+F1772+1,(INDEX($T$3:$AI$3,B1772)-1)*3+3)</f>
        <v>18</v>
      </c>
      <c r="L1772" s="32">
        <f t="shared" si="55"/>
        <v>3</v>
      </c>
      <c r="M1772" s="32">
        <f>INDEX(数值规划!$AL$33:$AL$42,(特技天赋!C1772-1)*2+特技天赋!D1772)</f>
        <v>6</v>
      </c>
      <c r="N1772" s="31">
        <v>48</v>
      </c>
      <c r="Q1772" s="32">
        <f>IF(特技天赋!F1772&gt;0,INDEX(数值规划!$F$32:$F$63,(特技天赋!E1772-1)*4+特技天赋!F1772),E1772)</f>
        <v>48</v>
      </c>
    </row>
    <row r="1773" spans="1:17" ht="16.5" x14ac:dyDescent="0.2">
      <c r="A1773" s="31">
        <v>1770</v>
      </c>
      <c r="B1773" s="31">
        <v>11</v>
      </c>
      <c r="C1773" s="31">
        <v>5</v>
      </c>
      <c r="D1773" s="31">
        <v>1</v>
      </c>
      <c r="E1773" s="31">
        <v>2</v>
      </c>
      <c r="F1773" s="31">
        <v>4</v>
      </c>
      <c r="G1773" s="31" t="str">
        <f t="shared" si="54"/>
        <v>天秤座大招_1线2号天赋4级</v>
      </c>
      <c r="H1773" s="32">
        <f>INDEX(数值规划!$AH$33:$AK$42,(特技天赋!C1773-1)*2+特技天赋!D1773,特技天赋!E1773)</f>
        <v>43</v>
      </c>
      <c r="I1773" s="32">
        <f>INDEX(数值规划!$N$32:$Y$231,(((C1773-1)*2+(D1773-1))*4+(E1773-1))*5+F1773+1,(INDEX($T$3:$AI$3,B1773)-1)*3+1)</f>
        <v>84</v>
      </c>
      <c r="J1773" s="32">
        <f>INDEX(数值规划!$N$32:$Y$231,(((C1773-1)*2+(D1773-1))*4+(E1773-1))*5+F1773+1,(INDEX($T$3:$AI$3,B1773)-1)*3+2)</f>
        <v>21</v>
      </c>
      <c r="K1773" s="32">
        <f>INDEX(数值规划!$N$32:$Y$231,(((C1773-1)*2+(D1773-1))*4+(E1773-1))*5+F1773+1,(INDEX($T$3:$AI$3,B1773)-1)*3+3)</f>
        <v>21</v>
      </c>
      <c r="L1773" s="32">
        <f t="shared" si="55"/>
        <v>3</v>
      </c>
      <c r="M1773" s="32">
        <f>INDEX(数值规划!$AL$33:$AL$42,(特技天赋!C1773-1)*2+特技天赋!D1773)</f>
        <v>6</v>
      </c>
      <c r="N1773" s="31">
        <v>72</v>
      </c>
      <c r="Q1773" s="32">
        <f>IF(特技天赋!F1773&gt;0,INDEX(数值规划!$F$32:$F$63,(特技天赋!E1773-1)*4+特技天赋!F1773),E1773)</f>
        <v>72</v>
      </c>
    </row>
    <row r="1774" spans="1:17" ht="16.5" x14ac:dyDescent="0.2">
      <c r="A1774" s="31">
        <v>1771</v>
      </c>
      <c r="B1774" s="31">
        <v>11</v>
      </c>
      <c r="C1774" s="31">
        <v>5</v>
      </c>
      <c r="D1774" s="31">
        <v>1</v>
      </c>
      <c r="E1774" s="31">
        <v>3</v>
      </c>
      <c r="F1774" s="31">
        <v>0</v>
      </c>
      <c r="G1774" s="31" t="str">
        <f t="shared" si="54"/>
        <v>天秤座大招_1线3号天赋解锁</v>
      </c>
      <c r="H1774" s="32">
        <f>INDEX(数值规划!$AH$33:$AK$42,(特技天赋!C1774-1)*2+特技天赋!D1774,特技天赋!E1774)</f>
        <v>63</v>
      </c>
      <c r="I1774" s="32">
        <f>INDEX(数值规划!$N$32:$Y$231,(((C1774-1)*2+(D1774-1))*4+(E1774-1))*5+F1774+1,(INDEX($T$3:$AI$3,B1774)-1)*3+1)</f>
        <v>54</v>
      </c>
      <c r="J1774" s="32">
        <f>INDEX(数值规划!$N$32:$Y$231,(((C1774-1)*2+(D1774-1))*4+(E1774-1))*5+F1774+1,(INDEX($T$3:$AI$3,B1774)-1)*3+2)</f>
        <v>14</v>
      </c>
      <c r="K1774" s="32">
        <f>INDEX(数值规划!$N$32:$Y$231,(((C1774-1)*2+(D1774-1))*4+(E1774-1))*5+F1774+1,(INDEX($T$3:$AI$3,B1774)-1)*3+3)</f>
        <v>14</v>
      </c>
      <c r="L1774" s="32">
        <f t="shared" si="55"/>
        <v>5</v>
      </c>
      <c r="M1774" s="32">
        <f>INDEX(数值规划!$AL$33:$AL$42,(特技天赋!C1774-1)*2+特技天赋!D1774)</f>
        <v>6</v>
      </c>
      <c r="N1774" s="31">
        <v>3</v>
      </c>
      <c r="Q1774" s="32">
        <f>IF(特技天赋!F1774&gt;0,INDEX(数值规划!$F$32:$F$63,(特技天赋!E1774-1)*4+特技天赋!F1774),E1774)</f>
        <v>3</v>
      </c>
    </row>
    <row r="1775" spans="1:17" ht="16.5" x14ac:dyDescent="0.2">
      <c r="A1775" s="31">
        <v>1772</v>
      </c>
      <c r="B1775" s="31">
        <v>11</v>
      </c>
      <c r="C1775" s="31">
        <v>5</v>
      </c>
      <c r="D1775" s="31">
        <v>1</v>
      </c>
      <c r="E1775" s="31">
        <v>3</v>
      </c>
      <c r="F1775" s="31">
        <v>1</v>
      </c>
      <c r="G1775" s="31" t="str">
        <f t="shared" si="54"/>
        <v>天秤座大招_1线3号天赋1级</v>
      </c>
      <c r="H1775" s="32">
        <f>INDEX(数值规划!$AH$33:$AK$42,(特技天赋!C1775-1)*2+特技天赋!D1775,特技天赋!E1775)</f>
        <v>63</v>
      </c>
      <c r="I1775" s="32">
        <f>INDEX(数值规划!$N$32:$Y$231,(((C1775-1)*2+(D1775-1))*4+(E1775-1))*5+F1775+1,(INDEX($T$3:$AI$3,B1775)-1)*3+1)</f>
        <v>66</v>
      </c>
      <c r="J1775" s="32">
        <f>INDEX(数值规划!$N$32:$Y$231,(((C1775-1)*2+(D1775-1))*4+(E1775-1))*5+F1775+1,(INDEX($T$3:$AI$3,B1775)-1)*3+2)</f>
        <v>17</v>
      </c>
      <c r="K1775" s="32">
        <f>INDEX(数值规划!$N$32:$Y$231,(((C1775-1)*2+(D1775-1))*4+(E1775-1))*5+F1775+1,(INDEX($T$3:$AI$3,B1775)-1)*3+3)</f>
        <v>17</v>
      </c>
      <c r="L1775" s="32">
        <f t="shared" si="55"/>
        <v>5</v>
      </c>
      <c r="M1775" s="32">
        <f>INDEX(数值规划!$AL$33:$AL$42,(特技天赋!C1775-1)*2+特技天赋!D1775)</f>
        <v>6</v>
      </c>
      <c r="N1775" s="31">
        <v>29</v>
      </c>
      <c r="Q1775" s="32">
        <f>IF(特技天赋!F1775&gt;0,INDEX(数值规划!$F$32:$F$63,(特技天赋!E1775-1)*4+特技天赋!F1775),E1775)</f>
        <v>29</v>
      </c>
    </row>
    <row r="1776" spans="1:17" ht="16.5" x14ac:dyDescent="0.2">
      <c r="A1776" s="31">
        <v>1773</v>
      </c>
      <c r="B1776" s="31">
        <v>11</v>
      </c>
      <c r="C1776" s="31">
        <v>5</v>
      </c>
      <c r="D1776" s="31">
        <v>1</v>
      </c>
      <c r="E1776" s="31">
        <v>3</v>
      </c>
      <c r="F1776" s="31">
        <v>2</v>
      </c>
      <c r="G1776" s="31" t="str">
        <f t="shared" si="54"/>
        <v>天秤座大招_1线3号天赋2级</v>
      </c>
      <c r="H1776" s="32">
        <f>INDEX(数值规划!$AH$33:$AK$42,(特技天赋!C1776-1)*2+特技天赋!D1776,特技天赋!E1776)</f>
        <v>63</v>
      </c>
      <c r="I1776" s="32">
        <f>INDEX(数值规划!$N$32:$Y$231,(((C1776-1)*2+(D1776-1))*4+(E1776-1))*5+F1776+1,(INDEX($T$3:$AI$3,B1776)-1)*3+1)</f>
        <v>78</v>
      </c>
      <c r="J1776" s="32">
        <f>INDEX(数值规划!$N$32:$Y$231,(((C1776-1)*2+(D1776-1))*4+(E1776-1))*5+F1776+1,(INDEX($T$3:$AI$3,B1776)-1)*3+2)</f>
        <v>20</v>
      </c>
      <c r="K1776" s="32">
        <f>INDEX(数值规划!$N$32:$Y$231,(((C1776-1)*2+(D1776-1))*4+(E1776-1))*5+F1776+1,(INDEX($T$3:$AI$3,B1776)-1)*3+3)</f>
        <v>20</v>
      </c>
      <c r="L1776" s="32">
        <f t="shared" si="55"/>
        <v>5</v>
      </c>
      <c r="M1776" s="32">
        <f>INDEX(数值规划!$AL$33:$AL$42,(特技天赋!C1776-1)*2+特技天赋!D1776)</f>
        <v>6</v>
      </c>
      <c r="N1776" s="31">
        <v>43</v>
      </c>
      <c r="Q1776" s="32">
        <f>IF(特技天赋!F1776&gt;0,INDEX(数值规划!$F$32:$F$63,(特技天赋!E1776-1)*4+特技天赋!F1776),E1776)</f>
        <v>43</v>
      </c>
    </row>
    <row r="1777" spans="1:17" ht="16.5" x14ac:dyDescent="0.2">
      <c r="A1777" s="31">
        <v>1774</v>
      </c>
      <c r="B1777" s="31">
        <v>11</v>
      </c>
      <c r="C1777" s="31">
        <v>5</v>
      </c>
      <c r="D1777" s="31">
        <v>1</v>
      </c>
      <c r="E1777" s="31">
        <v>3</v>
      </c>
      <c r="F1777" s="31">
        <v>3</v>
      </c>
      <c r="G1777" s="31" t="str">
        <f t="shared" si="54"/>
        <v>天秤座大招_1线3号天赋3级</v>
      </c>
      <c r="H1777" s="32">
        <f>INDEX(数值规划!$AH$33:$AK$42,(特技天赋!C1777-1)*2+特技天赋!D1777,特技天赋!E1777)</f>
        <v>63</v>
      </c>
      <c r="I1777" s="32">
        <f>INDEX(数值规划!$N$32:$Y$231,(((C1777-1)*2+(D1777-1))*4+(E1777-1))*5+F1777+1,(INDEX($T$3:$AI$3,B1777)-1)*3+1)</f>
        <v>90</v>
      </c>
      <c r="J1777" s="32">
        <f>INDEX(数值规划!$N$32:$Y$231,(((C1777-1)*2+(D1777-1))*4+(E1777-1))*5+F1777+1,(INDEX($T$3:$AI$3,B1777)-1)*3+2)</f>
        <v>23</v>
      </c>
      <c r="K1777" s="32">
        <f>INDEX(数值规划!$N$32:$Y$231,(((C1777-1)*2+(D1777-1))*4+(E1777-1))*5+F1777+1,(INDEX($T$3:$AI$3,B1777)-1)*3+3)</f>
        <v>23</v>
      </c>
      <c r="L1777" s="32">
        <f t="shared" si="55"/>
        <v>5</v>
      </c>
      <c r="M1777" s="32">
        <f>INDEX(数值规划!$AL$33:$AL$42,(特技天赋!C1777-1)*2+特技天赋!D1777)</f>
        <v>6</v>
      </c>
      <c r="N1777" s="31">
        <v>58</v>
      </c>
      <c r="Q1777" s="32">
        <f>IF(特技天赋!F1777&gt;0,INDEX(数值规划!$F$32:$F$63,(特技天赋!E1777-1)*4+特技天赋!F1777),E1777)</f>
        <v>58</v>
      </c>
    </row>
    <row r="1778" spans="1:17" ht="16.5" x14ac:dyDescent="0.2">
      <c r="A1778" s="31">
        <v>1775</v>
      </c>
      <c r="B1778" s="31">
        <v>11</v>
      </c>
      <c r="C1778" s="31">
        <v>5</v>
      </c>
      <c r="D1778" s="31">
        <v>1</v>
      </c>
      <c r="E1778" s="31">
        <v>3</v>
      </c>
      <c r="F1778" s="31">
        <v>4</v>
      </c>
      <c r="G1778" s="31" t="str">
        <f t="shared" si="54"/>
        <v>天秤座大招_1线3号天赋4级</v>
      </c>
      <c r="H1778" s="32">
        <f>INDEX(数值规划!$AH$33:$AK$42,(特技天赋!C1778-1)*2+特技天赋!D1778,特技天赋!E1778)</f>
        <v>63</v>
      </c>
      <c r="I1778" s="32">
        <f>INDEX(数值规划!$N$32:$Y$231,(((C1778-1)*2+(D1778-1))*4+(E1778-1))*5+F1778+1,(INDEX($T$3:$AI$3,B1778)-1)*3+1)</f>
        <v>102</v>
      </c>
      <c r="J1778" s="32">
        <f>INDEX(数值规划!$N$32:$Y$231,(((C1778-1)*2+(D1778-1))*4+(E1778-1))*5+F1778+1,(INDEX($T$3:$AI$3,B1778)-1)*3+2)</f>
        <v>26</v>
      </c>
      <c r="K1778" s="32">
        <f>INDEX(数值规划!$N$32:$Y$231,(((C1778-1)*2+(D1778-1))*4+(E1778-1))*5+F1778+1,(INDEX($T$3:$AI$3,B1778)-1)*3+3)</f>
        <v>26</v>
      </c>
      <c r="L1778" s="32">
        <f t="shared" si="55"/>
        <v>5</v>
      </c>
      <c r="M1778" s="32">
        <f>INDEX(数值规划!$AL$33:$AL$42,(特技天赋!C1778-1)*2+特技天赋!D1778)</f>
        <v>6</v>
      </c>
      <c r="N1778" s="31">
        <v>87</v>
      </c>
      <c r="Q1778" s="32">
        <f>IF(特技天赋!F1778&gt;0,INDEX(数值规划!$F$32:$F$63,(特技天赋!E1778-1)*4+特技天赋!F1778),E1778)</f>
        <v>87</v>
      </c>
    </row>
    <row r="1779" spans="1:17" ht="16.5" x14ac:dyDescent="0.2">
      <c r="A1779" s="31">
        <v>1776</v>
      </c>
      <c r="B1779" s="31">
        <v>11</v>
      </c>
      <c r="C1779" s="31">
        <v>5</v>
      </c>
      <c r="D1779" s="31">
        <v>1</v>
      </c>
      <c r="E1779" s="31">
        <v>4</v>
      </c>
      <c r="F1779" s="31">
        <v>0</v>
      </c>
      <c r="G1779" s="31" t="str">
        <f t="shared" si="54"/>
        <v>天秤座大招_1线4号天赋解锁</v>
      </c>
      <c r="H1779" s="32">
        <f>INDEX(数值规划!$AH$33:$AK$42,(特技天赋!C1779-1)*2+特技天赋!D1779,特技天赋!E1779)</f>
        <v>83</v>
      </c>
      <c r="I1779" s="32">
        <f>INDEX(数值规划!$N$32:$Y$231,(((C1779-1)*2+(D1779-1))*4+(E1779-1))*5+F1779+1,(INDEX($T$3:$AI$3,B1779)-1)*3+1)</f>
        <v>72</v>
      </c>
      <c r="J1779" s="32">
        <f>INDEX(数值规划!$N$32:$Y$231,(((C1779-1)*2+(D1779-1))*4+(E1779-1))*5+F1779+1,(INDEX($T$3:$AI$3,B1779)-1)*3+2)</f>
        <v>18</v>
      </c>
      <c r="K1779" s="32">
        <f>INDEX(数值规划!$N$32:$Y$231,(((C1779-1)*2+(D1779-1))*4+(E1779-1))*5+F1779+1,(INDEX($T$3:$AI$3,B1779)-1)*3+3)</f>
        <v>18</v>
      </c>
      <c r="L1779" s="32">
        <f t="shared" si="55"/>
        <v>7</v>
      </c>
      <c r="M1779" s="32">
        <f>INDEX(数值规划!$AL$33:$AL$42,(特技天赋!C1779-1)*2+特技天赋!D1779)</f>
        <v>6</v>
      </c>
      <c r="N1779" s="31">
        <v>4</v>
      </c>
      <c r="Q1779" s="32">
        <f>IF(特技天赋!F1779&gt;0,INDEX(数值规划!$F$32:$F$63,(特技天赋!E1779-1)*4+特技天赋!F1779),E1779)</f>
        <v>4</v>
      </c>
    </row>
    <row r="1780" spans="1:17" ht="16.5" x14ac:dyDescent="0.2">
      <c r="A1780" s="31">
        <v>1777</v>
      </c>
      <c r="B1780" s="31">
        <v>11</v>
      </c>
      <c r="C1780" s="31">
        <v>5</v>
      </c>
      <c r="D1780" s="31">
        <v>1</v>
      </c>
      <c r="E1780" s="31">
        <v>4</v>
      </c>
      <c r="F1780" s="31">
        <v>1</v>
      </c>
      <c r="G1780" s="31" t="str">
        <f t="shared" si="54"/>
        <v>天秤座大招_1线4号天赋1级</v>
      </c>
      <c r="H1780" s="32">
        <f>INDEX(数值规划!$AH$33:$AK$42,(特技天赋!C1780-1)*2+特技天赋!D1780,特技天赋!E1780)</f>
        <v>83</v>
      </c>
      <c r="I1780" s="32">
        <f>INDEX(数值规划!$N$32:$Y$231,(((C1780-1)*2+(D1780-1))*4+(E1780-1))*5+F1780+1,(INDEX($T$3:$AI$3,B1780)-1)*3+1)</f>
        <v>84</v>
      </c>
      <c r="J1780" s="32">
        <f>INDEX(数值规划!$N$32:$Y$231,(((C1780-1)*2+(D1780-1))*4+(E1780-1))*5+F1780+1,(INDEX($T$3:$AI$3,B1780)-1)*3+2)</f>
        <v>21</v>
      </c>
      <c r="K1780" s="32">
        <f>INDEX(数值规划!$N$32:$Y$231,(((C1780-1)*2+(D1780-1))*4+(E1780-1))*5+F1780+1,(INDEX($T$3:$AI$3,B1780)-1)*3+3)</f>
        <v>21</v>
      </c>
      <c r="L1780" s="32">
        <f t="shared" si="55"/>
        <v>7</v>
      </c>
      <c r="M1780" s="32">
        <f>INDEX(数值规划!$AL$33:$AL$42,(特技天赋!C1780-1)*2+特技天赋!D1780)</f>
        <v>6</v>
      </c>
      <c r="N1780" s="31">
        <v>29</v>
      </c>
      <c r="Q1780" s="32">
        <f>IF(特技天赋!F1780&gt;0,INDEX(数值规划!$F$32:$F$63,(特技天赋!E1780-1)*4+特技天赋!F1780),E1780)</f>
        <v>29</v>
      </c>
    </row>
    <row r="1781" spans="1:17" ht="16.5" x14ac:dyDescent="0.2">
      <c r="A1781" s="31">
        <v>1778</v>
      </c>
      <c r="B1781" s="31">
        <v>11</v>
      </c>
      <c r="C1781" s="31">
        <v>5</v>
      </c>
      <c r="D1781" s="31">
        <v>1</v>
      </c>
      <c r="E1781" s="31">
        <v>4</v>
      </c>
      <c r="F1781" s="31">
        <v>2</v>
      </c>
      <c r="G1781" s="31" t="str">
        <f t="shared" si="54"/>
        <v>天秤座大招_1线4号天赋2级</v>
      </c>
      <c r="H1781" s="32">
        <f>INDEX(数值规划!$AH$33:$AK$42,(特技天赋!C1781-1)*2+特技天赋!D1781,特技天赋!E1781)</f>
        <v>83</v>
      </c>
      <c r="I1781" s="32">
        <f>INDEX(数值规划!$N$32:$Y$231,(((C1781-1)*2+(D1781-1))*4+(E1781-1))*5+F1781+1,(INDEX($T$3:$AI$3,B1781)-1)*3+1)</f>
        <v>96</v>
      </c>
      <c r="J1781" s="32">
        <f>INDEX(数值规划!$N$32:$Y$231,(((C1781-1)*2+(D1781-1))*4+(E1781-1))*5+F1781+1,(INDEX($T$3:$AI$3,B1781)-1)*3+2)</f>
        <v>24</v>
      </c>
      <c r="K1781" s="32">
        <f>INDEX(数值规划!$N$32:$Y$231,(((C1781-1)*2+(D1781-1))*4+(E1781-1))*5+F1781+1,(INDEX($T$3:$AI$3,B1781)-1)*3+3)</f>
        <v>24</v>
      </c>
      <c r="L1781" s="32">
        <f t="shared" si="55"/>
        <v>7</v>
      </c>
      <c r="M1781" s="32">
        <f>INDEX(数值规划!$AL$33:$AL$42,(特技天赋!C1781-1)*2+特技天赋!D1781)</f>
        <v>6</v>
      </c>
      <c r="N1781" s="31">
        <v>43</v>
      </c>
      <c r="Q1781" s="32">
        <f>IF(特技天赋!F1781&gt;0,INDEX(数值规划!$F$32:$F$63,(特技天赋!E1781-1)*4+特技天赋!F1781),E1781)</f>
        <v>43</v>
      </c>
    </row>
    <row r="1782" spans="1:17" ht="16.5" x14ac:dyDescent="0.2">
      <c r="A1782" s="31">
        <v>1779</v>
      </c>
      <c r="B1782" s="31">
        <v>11</v>
      </c>
      <c r="C1782" s="31">
        <v>5</v>
      </c>
      <c r="D1782" s="31">
        <v>1</v>
      </c>
      <c r="E1782" s="31">
        <v>4</v>
      </c>
      <c r="F1782" s="31">
        <v>3</v>
      </c>
      <c r="G1782" s="31" t="str">
        <f t="shared" si="54"/>
        <v>天秤座大招_1线4号天赋3级</v>
      </c>
      <c r="H1782" s="32">
        <f>INDEX(数值规划!$AH$33:$AK$42,(特技天赋!C1782-1)*2+特技天赋!D1782,特技天赋!E1782)</f>
        <v>83</v>
      </c>
      <c r="I1782" s="32">
        <f>INDEX(数值规划!$N$32:$Y$231,(((C1782-1)*2+(D1782-1))*4+(E1782-1))*5+F1782+1,(INDEX($T$3:$AI$3,B1782)-1)*3+1)</f>
        <v>108</v>
      </c>
      <c r="J1782" s="32">
        <f>INDEX(数值规划!$N$32:$Y$231,(((C1782-1)*2+(D1782-1))*4+(E1782-1))*5+F1782+1,(INDEX($T$3:$AI$3,B1782)-1)*3+2)</f>
        <v>27</v>
      </c>
      <c r="K1782" s="32">
        <f>INDEX(数值规划!$N$32:$Y$231,(((C1782-1)*2+(D1782-1))*4+(E1782-1))*5+F1782+1,(INDEX($T$3:$AI$3,B1782)-1)*3+3)</f>
        <v>27</v>
      </c>
      <c r="L1782" s="32">
        <f t="shared" si="55"/>
        <v>7</v>
      </c>
      <c r="M1782" s="32">
        <f>INDEX(数值规划!$AL$33:$AL$42,(特技天赋!C1782-1)*2+特技天赋!D1782)</f>
        <v>6</v>
      </c>
      <c r="N1782" s="31">
        <v>58</v>
      </c>
      <c r="Q1782" s="32">
        <f>IF(特技天赋!F1782&gt;0,INDEX(数值规划!$F$32:$F$63,(特技天赋!E1782-1)*4+特技天赋!F1782),E1782)</f>
        <v>58</v>
      </c>
    </row>
    <row r="1783" spans="1:17" ht="16.5" x14ac:dyDescent="0.2">
      <c r="A1783" s="31">
        <v>1780</v>
      </c>
      <c r="B1783" s="31">
        <v>11</v>
      </c>
      <c r="C1783" s="31">
        <v>5</v>
      </c>
      <c r="D1783" s="31">
        <v>1</v>
      </c>
      <c r="E1783" s="31">
        <v>4</v>
      </c>
      <c r="F1783" s="31">
        <v>4</v>
      </c>
      <c r="G1783" s="31" t="str">
        <f t="shared" si="54"/>
        <v>天秤座大招_1线4号天赋4级</v>
      </c>
      <c r="H1783" s="32">
        <f>INDEX(数值规划!$AH$33:$AK$42,(特技天赋!C1783-1)*2+特技天赋!D1783,特技天赋!E1783)</f>
        <v>83</v>
      </c>
      <c r="I1783" s="32">
        <f>INDEX(数值规划!$N$32:$Y$231,(((C1783-1)*2+(D1783-1))*4+(E1783-1))*5+F1783+1,(INDEX($T$3:$AI$3,B1783)-1)*3+1)</f>
        <v>120</v>
      </c>
      <c r="J1783" s="32">
        <f>INDEX(数值规划!$N$32:$Y$231,(((C1783-1)*2+(D1783-1))*4+(E1783-1))*5+F1783+1,(INDEX($T$3:$AI$3,B1783)-1)*3+2)</f>
        <v>30</v>
      </c>
      <c r="K1783" s="32">
        <f>INDEX(数值规划!$N$32:$Y$231,(((C1783-1)*2+(D1783-1))*4+(E1783-1))*5+F1783+1,(INDEX($T$3:$AI$3,B1783)-1)*3+3)</f>
        <v>30</v>
      </c>
      <c r="L1783" s="32">
        <f t="shared" si="55"/>
        <v>7</v>
      </c>
      <c r="M1783" s="32">
        <f>INDEX(数值规划!$AL$33:$AL$42,(特技天赋!C1783-1)*2+特技天赋!D1783)</f>
        <v>6</v>
      </c>
      <c r="N1783" s="31">
        <v>87</v>
      </c>
      <c r="Q1783" s="32">
        <f>IF(特技天赋!F1783&gt;0,INDEX(数值规划!$F$32:$F$63,(特技天赋!E1783-1)*4+特技天赋!F1783),E1783)</f>
        <v>87</v>
      </c>
    </row>
    <row r="1784" spans="1:17" ht="16.5" x14ac:dyDescent="0.2">
      <c r="A1784" s="31">
        <v>1781</v>
      </c>
      <c r="B1784" s="31">
        <v>11</v>
      </c>
      <c r="C1784" s="31">
        <v>5</v>
      </c>
      <c r="D1784" s="31">
        <v>2</v>
      </c>
      <c r="E1784" s="31">
        <v>1</v>
      </c>
      <c r="F1784" s="31">
        <v>0</v>
      </c>
      <c r="G1784" s="31" t="str">
        <f t="shared" si="54"/>
        <v>天秤座大招_2线1号天赋解锁</v>
      </c>
      <c r="H1784" s="32">
        <f>INDEX(数值规划!$AH$33:$AK$42,(特技天赋!C1784-1)*2+特技天赋!D1784,特技天赋!E1784)</f>
        <v>33</v>
      </c>
      <c r="I1784" s="32">
        <f>INDEX(数值规划!$N$32:$Y$231,(((C1784-1)*2+(D1784-1))*4+(E1784-1))*5+F1784+1,(INDEX($T$3:$AI$3,B1784)-1)*3+1)</f>
        <v>12</v>
      </c>
      <c r="J1784" s="32">
        <f>INDEX(数值规划!$N$32:$Y$231,(((C1784-1)*2+(D1784-1))*4+(E1784-1))*5+F1784+1,(INDEX($T$3:$AI$3,B1784)-1)*3+2)</f>
        <v>10</v>
      </c>
      <c r="K1784" s="32">
        <f>INDEX(数值规划!$N$32:$Y$231,(((C1784-1)*2+(D1784-1))*4+(E1784-1))*5+F1784+1,(INDEX($T$3:$AI$3,B1784)-1)*3+3)</f>
        <v>10</v>
      </c>
      <c r="L1784" s="32">
        <f t="shared" si="55"/>
        <v>2</v>
      </c>
      <c r="M1784" s="32">
        <f>INDEX(数值规划!$AL$33:$AL$42,(特技天赋!C1784-1)*2+特技天赋!D1784)</f>
        <v>2</v>
      </c>
      <c r="N1784" s="31">
        <v>1</v>
      </c>
      <c r="Q1784" s="32">
        <f>IF(特技天赋!F1784&gt;0,INDEX(数值规划!$F$32:$F$63,(特技天赋!E1784-1)*4+特技天赋!F1784),E1784)</f>
        <v>1</v>
      </c>
    </row>
    <row r="1785" spans="1:17" ht="16.5" x14ac:dyDescent="0.2">
      <c r="A1785" s="31">
        <v>1782</v>
      </c>
      <c r="B1785" s="31">
        <v>11</v>
      </c>
      <c r="C1785" s="31">
        <v>5</v>
      </c>
      <c r="D1785" s="31">
        <v>2</v>
      </c>
      <c r="E1785" s="31">
        <v>1</v>
      </c>
      <c r="F1785" s="31">
        <v>1</v>
      </c>
      <c r="G1785" s="31" t="str">
        <f t="shared" si="54"/>
        <v>天秤座大招_2线1号天赋1级</v>
      </c>
      <c r="H1785" s="32">
        <f>INDEX(数值规划!$AH$33:$AK$42,(特技天赋!C1785-1)*2+特技天赋!D1785,特技天赋!E1785)</f>
        <v>33</v>
      </c>
      <c r="I1785" s="32">
        <f>INDEX(数值规划!$N$32:$Y$231,(((C1785-1)*2+(D1785-1))*4+(E1785-1))*5+F1785+1,(INDEX($T$3:$AI$3,B1785)-1)*3+1)</f>
        <v>18</v>
      </c>
      <c r="J1785" s="32">
        <f>INDEX(数值规划!$N$32:$Y$231,(((C1785-1)*2+(D1785-1))*4+(E1785-1))*5+F1785+1,(INDEX($T$3:$AI$3,B1785)-1)*3+2)</f>
        <v>15</v>
      </c>
      <c r="K1785" s="32">
        <f>INDEX(数值规划!$N$32:$Y$231,(((C1785-1)*2+(D1785-1))*4+(E1785-1))*5+F1785+1,(INDEX($T$3:$AI$3,B1785)-1)*3+3)</f>
        <v>15</v>
      </c>
      <c r="L1785" s="32">
        <f t="shared" si="55"/>
        <v>2</v>
      </c>
      <c r="M1785" s="32">
        <f>INDEX(数值规划!$AL$33:$AL$42,(特技天赋!C1785-1)*2+特技天赋!D1785)</f>
        <v>2</v>
      </c>
      <c r="N1785" s="31">
        <v>19</v>
      </c>
      <c r="Q1785" s="32">
        <f>IF(特技天赋!F1785&gt;0,INDEX(数值规划!$F$32:$F$63,(特技天赋!E1785-1)*4+特技天赋!F1785),E1785)</f>
        <v>19</v>
      </c>
    </row>
    <row r="1786" spans="1:17" ht="16.5" x14ac:dyDescent="0.2">
      <c r="A1786" s="31">
        <v>1783</v>
      </c>
      <c r="B1786" s="31">
        <v>11</v>
      </c>
      <c r="C1786" s="31">
        <v>5</v>
      </c>
      <c r="D1786" s="31">
        <v>2</v>
      </c>
      <c r="E1786" s="31">
        <v>1</v>
      </c>
      <c r="F1786" s="31">
        <v>2</v>
      </c>
      <c r="G1786" s="31" t="str">
        <f t="shared" si="54"/>
        <v>天秤座大招_2线1号天赋2级</v>
      </c>
      <c r="H1786" s="32">
        <f>INDEX(数值规划!$AH$33:$AK$42,(特技天赋!C1786-1)*2+特技天赋!D1786,特技天赋!E1786)</f>
        <v>33</v>
      </c>
      <c r="I1786" s="32">
        <f>INDEX(数值规划!$N$32:$Y$231,(((C1786-1)*2+(D1786-1))*4+(E1786-1))*5+F1786+1,(INDEX($T$3:$AI$3,B1786)-1)*3+1)</f>
        <v>24</v>
      </c>
      <c r="J1786" s="32">
        <f>INDEX(数值规划!$N$32:$Y$231,(((C1786-1)*2+(D1786-1))*4+(E1786-1))*5+F1786+1,(INDEX($T$3:$AI$3,B1786)-1)*3+2)</f>
        <v>20</v>
      </c>
      <c r="K1786" s="32">
        <f>INDEX(数值规划!$N$32:$Y$231,(((C1786-1)*2+(D1786-1))*4+(E1786-1))*5+F1786+1,(INDEX($T$3:$AI$3,B1786)-1)*3+3)</f>
        <v>20</v>
      </c>
      <c r="L1786" s="32">
        <f t="shared" si="55"/>
        <v>2</v>
      </c>
      <c r="M1786" s="32">
        <f>INDEX(数值规划!$AL$33:$AL$42,(特技天赋!C1786-1)*2+特技天赋!D1786)</f>
        <v>2</v>
      </c>
      <c r="N1786" s="31">
        <v>29</v>
      </c>
      <c r="Q1786" s="32">
        <f>IF(特技天赋!F1786&gt;0,INDEX(数值规划!$F$32:$F$63,(特技天赋!E1786-1)*4+特技天赋!F1786),E1786)</f>
        <v>29</v>
      </c>
    </row>
    <row r="1787" spans="1:17" ht="16.5" x14ac:dyDescent="0.2">
      <c r="A1787" s="31">
        <v>1784</v>
      </c>
      <c r="B1787" s="31">
        <v>11</v>
      </c>
      <c r="C1787" s="31">
        <v>5</v>
      </c>
      <c r="D1787" s="31">
        <v>2</v>
      </c>
      <c r="E1787" s="31">
        <v>1</v>
      </c>
      <c r="F1787" s="31">
        <v>3</v>
      </c>
      <c r="G1787" s="31" t="str">
        <f t="shared" si="54"/>
        <v>天秤座大招_2线1号天赋3级</v>
      </c>
      <c r="H1787" s="32">
        <f>INDEX(数值规划!$AH$33:$AK$42,(特技天赋!C1787-1)*2+特技天赋!D1787,特技天赋!E1787)</f>
        <v>33</v>
      </c>
      <c r="I1787" s="32">
        <f>INDEX(数值规划!$N$32:$Y$231,(((C1787-1)*2+(D1787-1))*4+(E1787-1))*5+F1787+1,(INDEX($T$3:$AI$3,B1787)-1)*3+1)</f>
        <v>30</v>
      </c>
      <c r="J1787" s="32">
        <f>INDEX(数值规划!$N$32:$Y$231,(((C1787-1)*2+(D1787-1))*4+(E1787-1))*5+F1787+1,(INDEX($T$3:$AI$3,B1787)-1)*3+2)</f>
        <v>25</v>
      </c>
      <c r="K1787" s="32">
        <f>INDEX(数值规划!$N$32:$Y$231,(((C1787-1)*2+(D1787-1))*4+(E1787-1))*5+F1787+1,(INDEX($T$3:$AI$3,B1787)-1)*3+3)</f>
        <v>25</v>
      </c>
      <c r="L1787" s="32">
        <f t="shared" si="55"/>
        <v>2</v>
      </c>
      <c r="M1787" s="32">
        <f>INDEX(数值规划!$AL$33:$AL$42,(特技天赋!C1787-1)*2+特技天赋!D1787)</f>
        <v>2</v>
      </c>
      <c r="N1787" s="31">
        <v>38</v>
      </c>
      <c r="Q1787" s="32">
        <f>IF(特技天赋!F1787&gt;0,INDEX(数值规划!$F$32:$F$63,(特技天赋!E1787-1)*4+特技天赋!F1787),E1787)</f>
        <v>38</v>
      </c>
    </row>
    <row r="1788" spans="1:17" ht="16.5" x14ac:dyDescent="0.2">
      <c r="A1788" s="31">
        <v>1785</v>
      </c>
      <c r="B1788" s="31">
        <v>11</v>
      </c>
      <c r="C1788" s="31">
        <v>5</v>
      </c>
      <c r="D1788" s="31">
        <v>2</v>
      </c>
      <c r="E1788" s="31">
        <v>1</v>
      </c>
      <c r="F1788" s="31">
        <v>4</v>
      </c>
      <c r="G1788" s="31" t="str">
        <f t="shared" si="54"/>
        <v>天秤座大招_2线1号天赋4级</v>
      </c>
      <c r="H1788" s="32">
        <f>INDEX(数值规划!$AH$33:$AK$42,(特技天赋!C1788-1)*2+特技天赋!D1788,特技天赋!E1788)</f>
        <v>33</v>
      </c>
      <c r="I1788" s="32">
        <f>INDEX(数值规划!$N$32:$Y$231,(((C1788-1)*2+(D1788-1))*4+(E1788-1))*5+F1788+1,(INDEX($T$3:$AI$3,B1788)-1)*3+1)</f>
        <v>36</v>
      </c>
      <c r="J1788" s="32">
        <f>INDEX(数值规划!$N$32:$Y$231,(((C1788-1)*2+(D1788-1))*4+(E1788-1))*5+F1788+1,(INDEX($T$3:$AI$3,B1788)-1)*3+2)</f>
        <v>30</v>
      </c>
      <c r="K1788" s="32">
        <f>INDEX(数值规划!$N$32:$Y$231,(((C1788-1)*2+(D1788-1))*4+(E1788-1))*5+F1788+1,(INDEX($T$3:$AI$3,B1788)-1)*3+3)</f>
        <v>30</v>
      </c>
      <c r="L1788" s="32">
        <f t="shared" si="55"/>
        <v>2</v>
      </c>
      <c r="M1788" s="32">
        <f>INDEX(数值规划!$AL$33:$AL$42,(特技天赋!C1788-1)*2+特技天赋!D1788)</f>
        <v>2</v>
      </c>
      <c r="N1788" s="31">
        <v>58</v>
      </c>
      <c r="Q1788" s="32">
        <f>IF(特技天赋!F1788&gt;0,INDEX(数值规划!$F$32:$F$63,(特技天赋!E1788-1)*4+特技天赋!F1788),E1788)</f>
        <v>58</v>
      </c>
    </row>
    <row r="1789" spans="1:17" ht="16.5" x14ac:dyDescent="0.2">
      <c r="A1789" s="31">
        <v>1786</v>
      </c>
      <c r="B1789" s="31">
        <v>11</v>
      </c>
      <c r="C1789" s="31">
        <v>5</v>
      </c>
      <c r="D1789" s="31">
        <v>2</v>
      </c>
      <c r="E1789" s="31">
        <v>2</v>
      </c>
      <c r="F1789" s="31">
        <v>0</v>
      </c>
      <c r="G1789" s="31" t="str">
        <f t="shared" si="54"/>
        <v>天秤座大招_2线2号天赋解锁</v>
      </c>
      <c r="H1789" s="32">
        <f>INDEX(数值规划!$AH$33:$AK$42,(特技天赋!C1789-1)*2+特技天赋!D1789,特技天赋!E1789)</f>
        <v>53</v>
      </c>
      <c r="I1789" s="32">
        <f>INDEX(数值规划!$N$32:$Y$231,(((C1789-1)*2+(D1789-1))*4+(E1789-1))*5+F1789+1,(INDEX($T$3:$AI$3,B1789)-1)*3+1)</f>
        <v>18</v>
      </c>
      <c r="J1789" s="32">
        <f>INDEX(数值规划!$N$32:$Y$231,(((C1789-1)*2+(D1789-1))*4+(E1789-1))*5+F1789+1,(INDEX($T$3:$AI$3,B1789)-1)*3+2)</f>
        <v>15</v>
      </c>
      <c r="K1789" s="32">
        <f>INDEX(数值规划!$N$32:$Y$231,(((C1789-1)*2+(D1789-1))*4+(E1789-1))*5+F1789+1,(INDEX($T$3:$AI$3,B1789)-1)*3+3)</f>
        <v>15</v>
      </c>
      <c r="L1789" s="32">
        <f t="shared" si="55"/>
        <v>4</v>
      </c>
      <c r="M1789" s="32">
        <f>INDEX(数值规划!$AL$33:$AL$42,(特技天赋!C1789-1)*2+特技天赋!D1789)</f>
        <v>2</v>
      </c>
      <c r="N1789" s="31">
        <v>2</v>
      </c>
      <c r="Q1789" s="32">
        <f>IF(特技天赋!F1789&gt;0,INDEX(数值规划!$F$32:$F$63,(特技天赋!E1789-1)*4+特技天赋!F1789),E1789)</f>
        <v>2</v>
      </c>
    </row>
    <row r="1790" spans="1:17" ht="16.5" x14ac:dyDescent="0.2">
      <c r="A1790" s="31">
        <v>1787</v>
      </c>
      <c r="B1790" s="31">
        <v>11</v>
      </c>
      <c r="C1790" s="31">
        <v>5</v>
      </c>
      <c r="D1790" s="31">
        <v>2</v>
      </c>
      <c r="E1790" s="31">
        <v>2</v>
      </c>
      <c r="F1790" s="31">
        <v>1</v>
      </c>
      <c r="G1790" s="31" t="str">
        <f t="shared" si="54"/>
        <v>天秤座大招_2线2号天赋1级</v>
      </c>
      <c r="H1790" s="32">
        <f>INDEX(数值规划!$AH$33:$AK$42,(特技天赋!C1790-1)*2+特技天赋!D1790,特技天赋!E1790)</f>
        <v>53</v>
      </c>
      <c r="I1790" s="32">
        <f>INDEX(数值规划!$N$32:$Y$231,(((C1790-1)*2+(D1790-1))*4+(E1790-1))*5+F1790+1,(INDEX($T$3:$AI$3,B1790)-1)*3+1)</f>
        <v>24</v>
      </c>
      <c r="J1790" s="32">
        <f>INDEX(数值规划!$N$32:$Y$231,(((C1790-1)*2+(D1790-1))*4+(E1790-1))*5+F1790+1,(INDEX($T$3:$AI$3,B1790)-1)*3+2)</f>
        <v>20</v>
      </c>
      <c r="K1790" s="32">
        <f>INDEX(数值规划!$N$32:$Y$231,(((C1790-1)*2+(D1790-1))*4+(E1790-1))*5+F1790+1,(INDEX($T$3:$AI$3,B1790)-1)*3+3)</f>
        <v>20</v>
      </c>
      <c r="L1790" s="32">
        <f t="shared" si="55"/>
        <v>4</v>
      </c>
      <c r="M1790" s="32">
        <f>INDEX(数值规划!$AL$33:$AL$42,(特技天赋!C1790-1)*2+特技天赋!D1790)</f>
        <v>2</v>
      </c>
      <c r="N1790" s="31">
        <v>24</v>
      </c>
      <c r="Q1790" s="32">
        <f>IF(特技天赋!F1790&gt;0,INDEX(数值规划!$F$32:$F$63,(特技天赋!E1790-1)*4+特技天赋!F1790),E1790)</f>
        <v>24</v>
      </c>
    </row>
    <row r="1791" spans="1:17" ht="16.5" x14ac:dyDescent="0.2">
      <c r="A1791" s="31">
        <v>1788</v>
      </c>
      <c r="B1791" s="31">
        <v>11</v>
      </c>
      <c r="C1791" s="31">
        <v>5</v>
      </c>
      <c r="D1791" s="31">
        <v>2</v>
      </c>
      <c r="E1791" s="31">
        <v>2</v>
      </c>
      <c r="F1791" s="31">
        <v>2</v>
      </c>
      <c r="G1791" s="31" t="str">
        <f t="shared" si="54"/>
        <v>天秤座大招_2线2号天赋2级</v>
      </c>
      <c r="H1791" s="32">
        <f>INDEX(数值规划!$AH$33:$AK$42,(特技天赋!C1791-1)*2+特技天赋!D1791,特技天赋!E1791)</f>
        <v>53</v>
      </c>
      <c r="I1791" s="32">
        <f>INDEX(数值规划!$N$32:$Y$231,(((C1791-1)*2+(D1791-1))*4+(E1791-1))*5+F1791+1,(INDEX($T$3:$AI$3,B1791)-1)*3+1)</f>
        <v>30</v>
      </c>
      <c r="J1791" s="32">
        <f>INDEX(数值规划!$N$32:$Y$231,(((C1791-1)*2+(D1791-1))*4+(E1791-1))*5+F1791+1,(INDEX($T$3:$AI$3,B1791)-1)*3+2)</f>
        <v>25</v>
      </c>
      <c r="K1791" s="32">
        <f>INDEX(数值规划!$N$32:$Y$231,(((C1791-1)*2+(D1791-1))*4+(E1791-1))*5+F1791+1,(INDEX($T$3:$AI$3,B1791)-1)*3+3)</f>
        <v>25</v>
      </c>
      <c r="L1791" s="32">
        <f t="shared" si="55"/>
        <v>4</v>
      </c>
      <c r="M1791" s="32">
        <f>INDEX(数值规划!$AL$33:$AL$42,(特技天赋!C1791-1)*2+特技天赋!D1791)</f>
        <v>2</v>
      </c>
      <c r="N1791" s="31">
        <v>36</v>
      </c>
      <c r="Q1791" s="32">
        <f>IF(特技天赋!F1791&gt;0,INDEX(数值规划!$F$32:$F$63,(特技天赋!E1791-1)*4+特技天赋!F1791),E1791)</f>
        <v>36</v>
      </c>
    </row>
    <row r="1792" spans="1:17" ht="16.5" x14ac:dyDescent="0.2">
      <c r="A1792" s="31">
        <v>1789</v>
      </c>
      <c r="B1792" s="31">
        <v>11</v>
      </c>
      <c r="C1792" s="31">
        <v>5</v>
      </c>
      <c r="D1792" s="31">
        <v>2</v>
      </c>
      <c r="E1792" s="31">
        <v>2</v>
      </c>
      <c r="F1792" s="31">
        <v>3</v>
      </c>
      <c r="G1792" s="31" t="str">
        <f t="shared" si="54"/>
        <v>天秤座大招_2线2号天赋3级</v>
      </c>
      <c r="H1792" s="32">
        <f>INDEX(数值规划!$AH$33:$AK$42,(特技天赋!C1792-1)*2+特技天赋!D1792,特技天赋!E1792)</f>
        <v>53</v>
      </c>
      <c r="I1792" s="32">
        <f>INDEX(数值规划!$N$32:$Y$231,(((C1792-1)*2+(D1792-1))*4+(E1792-1))*5+F1792+1,(INDEX($T$3:$AI$3,B1792)-1)*3+1)</f>
        <v>36</v>
      </c>
      <c r="J1792" s="32">
        <f>INDEX(数值规划!$N$32:$Y$231,(((C1792-1)*2+(D1792-1))*4+(E1792-1))*5+F1792+1,(INDEX($T$3:$AI$3,B1792)-1)*3+2)</f>
        <v>30</v>
      </c>
      <c r="K1792" s="32">
        <f>INDEX(数值规划!$N$32:$Y$231,(((C1792-1)*2+(D1792-1))*4+(E1792-1))*5+F1792+1,(INDEX($T$3:$AI$3,B1792)-1)*3+3)</f>
        <v>30</v>
      </c>
      <c r="L1792" s="32">
        <f t="shared" si="55"/>
        <v>4</v>
      </c>
      <c r="M1792" s="32">
        <f>INDEX(数值规划!$AL$33:$AL$42,(特技天赋!C1792-1)*2+特技天赋!D1792)</f>
        <v>2</v>
      </c>
      <c r="N1792" s="31">
        <v>48</v>
      </c>
      <c r="Q1792" s="32">
        <f>IF(特技天赋!F1792&gt;0,INDEX(数值规划!$F$32:$F$63,(特技天赋!E1792-1)*4+特技天赋!F1792),E1792)</f>
        <v>48</v>
      </c>
    </row>
    <row r="1793" spans="1:17" ht="16.5" x14ac:dyDescent="0.2">
      <c r="A1793" s="31">
        <v>1790</v>
      </c>
      <c r="B1793" s="31">
        <v>11</v>
      </c>
      <c r="C1793" s="31">
        <v>5</v>
      </c>
      <c r="D1793" s="31">
        <v>2</v>
      </c>
      <c r="E1793" s="31">
        <v>2</v>
      </c>
      <c r="F1793" s="31">
        <v>4</v>
      </c>
      <c r="G1793" s="31" t="str">
        <f t="shared" si="54"/>
        <v>天秤座大招_2线2号天赋4级</v>
      </c>
      <c r="H1793" s="32">
        <f>INDEX(数值规划!$AH$33:$AK$42,(特技天赋!C1793-1)*2+特技天赋!D1793,特技天赋!E1793)</f>
        <v>53</v>
      </c>
      <c r="I1793" s="32">
        <f>INDEX(数值规划!$N$32:$Y$231,(((C1793-1)*2+(D1793-1))*4+(E1793-1))*5+F1793+1,(INDEX($T$3:$AI$3,B1793)-1)*3+1)</f>
        <v>42</v>
      </c>
      <c r="J1793" s="32">
        <f>INDEX(数值规划!$N$32:$Y$231,(((C1793-1)*2+(D1793-1))*4+(E1793-1))*5+F1793+1,(INDEX($T$3:$AI$3,B1793)-1)*3+2)</f>
        <v>35</v>
      </c>
      <c r="K1793" s="32">
        <f>INDEX(数值规划!$N$32:$Y$231,(((C1793-1)*2+(D1793-1))*4+(E1793-1))*5+F1793+1,(INDEX($T$3:$AI$3,B1793)-1)*3+3)</f>
        <v>35</v>
      </c>
      <c r="L1793" s="32">
        <f t="shared" si="55"/>
        <v>4</v>
      </c>
      <c r="M1793" s="32">
        <f>INDEX(数值规划!$AL$33:$AL$42,(特技天赋!C1793-1)*2+特技天赋!D1793)</f>
        <v>2</v>
      </c>
      <c r="N1793" s="31">
        <v>72</v>
      </c>
      <c r="Q1793" s="32">
        <f>IF(特技天赋!F1793&gt;0,INDEX(数值规划!$F$32:$F$63,(特技天赋!E1793-1)*4+特技天赋!F1793),E1793)</f>
        <v>72</v>
      </c>
    </row>
    <row r="1794" spans="1:17" ht="16.5" x14ac:dyDescent="0.2">
      <c r="A1794" s="31">
        <v>1791</v>
      </c>
      <c r="B1794" s="31">
        <v>11</v>
      </c>
      <c r="C1794" s="31">
        <v>5</v>
      </c>
      <c r="D1794" s="31">
        <v>2</v>
      </c>
      <c r="E1794" s="31">
        <v>3</v>
      </c>
      <c r="F1794" s="31">
        <v>0</v>
      </c>
      <c r="G1794" s="31" t="str">
        <f t="shared" si="54"/>
        <v>天秤座大招_2线3号天赋解锁</v>
      </c>
      <c r="H1794" s="32">
        <f>INDEX(数值规划!$AH$33:$AK$42,(特技天赋!C1794-1)*2+特技天赋!D1794,特技天赋!E1794)</f>
        <v>73</v>
      </c>
      <c r="I1794" s="32">
        <f>INDEX(数值规划!$N$32:$Y$231,(((C1794-1)*2+(D1794-1))*4+(E1794-1))*5+F1794+1,(INDEX($T$3:$AI$3,B1794)-1)*3+1)</f>
        <v>27</v>
      </c>
      <c r="J1794" s="32">
        <f>INDEX(数值规划!$N$32:$Y$231,(((C1794-1)*2+(D1794-1))*4+(E1794-1))*5+F1794+1,(INDEX($T$3:$AI$3,B1794)-1)*3+2)</f>
        <v>23</v>
      </c>
      <c r="K1794" s="32">
        <f>INDEX(数值规划!$N$32:$Y$231,(((C1794-1)*2+(D1794-1))*4+(E1794-1))*5+F1794+1,(INDEX($T$3:$AI$3,B1794)-1)*3+3)</f>
        <v>23</v>
      </c>
      <c r="L1794" s="32">
        <f t="shared" si="55"/>
        <v>6</v>
      </c>
      <c r="M1794" s="32">
        <f>INDEX(数值规划!$AL$33:$AL$42,(特技天赋!C1794-1)*2+特技天赋!D1794)</f>
        <v>2</v>
      </c>
      <c r="N1794" s="31">
        <v>3</v>
      </c>
      <c r="Q1794" s="32">
        <f>IF(特技天赋!F1794&gt;0,INDEX(数值规划!$F$32:$F$63,(特技天赋!E1794-1)*4+特技天赋!F1794),E1794)</f>
        <v>3</v>
      </c>
    </row>
    <row r="1795" spans="1:17" ht="16.5" x14ac:dyDescent="0.2">
      <c r="A1795" s="31">
        <v>1792</v>
      </c>
      <c r="B1795" s="31">
        <v>11</v>
      </c>
      <c r="C1795" s="31">
        <v>5</v>
      </c>
      <c r="D1795" s="31">
        <v>2</v>
      </c>
      <c r="E1795" s="31">
        <v>3</v>
      </c>
      <c r="F1795" s="31">
        <v>1</v>
      </c>
      <c r="G1795" s="31" t="str">
        <f t="shared" si="54"/>
        <v>天秤座大招_2线3号天赋1级</v>
      </c>
      <c r="H1795" s="32">
        <f>INDEX(数值规划!$AH$33:$AK$42,(特技天赋!C1795-1)*2+特技天赋!D1795,特技天赋!E1795)</f>
        <v>73</v>
      </c>
      <c r="I1795" s="32">
        <f>INDEX(数值规划!$N$32:$Y$231,(((C1795-1)*2+(D1795-1))*4+(E1795-1))*5+F1795+1,(INDEX($T$3:$AI$3,B1795)-1)*3+1)</f>
        <v>33</v>
      </c>
      <c r="J1795" s="32">
        <f>INDEX(数值规划!$N$32:$Y$231,(((C1795-1)*2+(D1795-1))*4+(E1795-1))*5+F1795+1,(INDEX($T$3:$AI$3,B1795)-1)*3+2)</f>
        <v>28</v>
      </c>
      <c r="K1795" s="32">
        <f>INDEX(数值规划!$N$32:$Y$231,(((C1795-1)*2+(D1795-1))*4+(E1795-1))*5+F1795+1,(INDEX($T$3:$AI$3,B1795)-1)*3+3)</f>
        <v>28</v>
      </c>
      <c r="L1795" s="32">
        <f t="shared" si="55"/>
        <v>6</v>
      </c>
      <c r="M1795" s="32">
        <f>INDEX(数值规划!$AL$33:$AL$42,(特技天赋!C1795-1)*2+特技天赋!D1795)</f>
        <v>2</v>
      </c>
      <c r="N1795" s="31">
        <v>29</v>
      </c>
      <c r="Q1795" s="32">
        <f>IF(特技天赋!F1795&gt;0,INDEX(数值规划!$F$32:$F$63,(特技天赋!E1795-1)*4+特技天赋!F1795),E1795)</f>
        <v>29</v>
      </c>
    </row>
    <row r="1796" spans="1:17" ht="16.5" x14ac:dyDescent="0.2">
      <c r="A1796" s="31">
        <v>1793</v>
      </c>
      <c r="B1796" s="31">
        <v>11</v>
      </c>
      <c r="C1796" s="31">
        <v>5</v>
      </c>
      <c r="D1796" s="31">
        <v>2</v>
      </c>
      <c r="E1796" s="31">
        <v>3</v>
      </c>
      <c r="F1796" s="31">
        <v>2</v>
      </c>
      <c r="G1796" s="31" t="str">
        <f t="shared" si="54"/>
        <v>天秤座大招_2线3号天赋2级</v>
      </c>
      <c r="H1796" s="32">
        <f>INDEX(数值规划!$AH$33:$AK$42,(特技天赋!C1796-1)*2+特技天赋!D1796,特技天赋!E1796)</f>
        <v>73</v>
      </c>
      <c r="I1796" s="32">
        <f>INDEX(数值规划!$N$32:$Y$231,(((C1796-1)*2+(D1796-1))*4+(E1796-1))*5+F1796+1,(INDEX($T$3:$AI$3,B1796)-1)*3+1)</f>
        <v>39</v>
      </c>
      <c r="J1796" s="32">
        <f>INDEX(数值规划!$N$32:$Y$231,(((C1796-1)*2+(D1796-1))*4+(E1796-1))*5+F1796+1,(INDEX($T$3:$AI$3,B1796)-1)*3+2)</f>
        <v>33</v>
      </c>
      <c r="K1796" s="32">
        <f>INDEX(数值规划!$N$32:$Y$231,(((C1796-1)*2+(D1796-1))*4+(E1796-1))*5+F1796+1,(INDEX($T$3:$AI$3,B1796)-1)*3+3)</f>
        <v>33</v>
      </c>
      <c r="L1796" s="32">
        <f t="shared" si="55"/>
        <v>6</v>
      </c>
      <c r="M1796" s="32">
        <f>INDEX(数值规划!$AL$33:$AL$42,(特技天赋!C1796-1)*2+特技天赋!D1796)</f>
        <v>2</v>
      </c>
      <c r="N1796" s="31">
        <v>43</v>
      </c>
      <c r="Q1796" s="32">
        <f>IF(特技天赋!F1796&gt;0,INDEX(数值规划!$F$32:$F$63,(特技天赋!E1796-1)*4+特技天赋!F1796),E1796)</f>
        <v>43</v>
      </c>
    </row>
    <row r="1797" spans="1:17" ht="16.5" x14ac:dyDescent="0.2">
      <c r="A1797" s="31">
        <v>1794</v>
      </c>
      <c r="B1797" s="31">
        <v>11</v>
      </c>
      <c r="C1797" s="31">
        <v>5</v>
      </c>
      <c r="D1797" s="31">
        <v>2</v>
      </c>
      <c r="E1797" s="31">
        <v>3</v>
      </c>
      <c r="F1797" s="31">
        <v>3</v>
      </c>
      <c r="G1797" s="31" t="str">
        <f t="shared" ref="G1797:G1860" si="56">INDEX($T$4:$AI$4,B1797)&amp;INDEX($T$5:$X$5,C1797)&amp;"_"&amp;D1797&amp;"线"&amp;E1797&amp;"号天赋"&amp;IF(F1797&gt;0,F1797&amp;"级","解锁")</f>
        <v>天秤座大招_2线3号天赋3级</v>
      </c>
      <c r="H1797" s="32">
        <f>INDEX(数值规划!$AH$33:$AK$42,(特技天赋!C1797-1)*2+特技天赋!D1797,特技天赋!E1797)</f>
        <v>73</v>
      </c>
      <c r="I1797" s="32">
        <f>INDEX(数值规划!$N$32:$Y$231,(((C1797-1)*2+(D1797-1))*4+(E1797-1))*5+F1797+1,(INDEX($T$3:$AI$3,B1797)-1)*3+1)</f>
        <v>45</v>
      </c>
      <c r="J1797" s="32">
        <f>INDEX(数值规划!$N$32:$Y$231,(((C1797-1)*2+(D1797-1))*4+(E1797-1))*5+F1797+1,(INDEX($T$3:$AI$3,B1797)-1)*3+2)</f>
        <v>38</v>
      </c>
      <c r="K1797" s="32">
        <f>INDEX(数值规划!$N$32:$Y$231,(((C1797-1)*2+(D1797-1))*4+(E1797-1))*5+F1797+1,(INDEX($T$3:$AI$3,B1797)-1)*3+3)</f>
        <v>38</v>
      </c>
      <c r="L1797" s="32">
        <f t="shared" ref="L1797:L1860" si="57">(E1797-1)*2+D1797</f>
        <v>6</v>
      </c>
      <c r="M1797" s="32">
        <f>INDEX(数值规划!$AL$33:$AL$42,(特技天赋!C1797-1)*2+特技天赋!D1797)</f>
        <v>2</v>
      </c>
      <c r="N1797" s="31">
        <v>58</v>
      </c>
      <c r="Q1797" s="32">
        <f>IF(特技天赋!F1797&gt;0,INDEX(数值规划!$F$32:$F$63,(特技天赋!E1797-1)*4+特技天赋!F1797),E1797)</f>
        <v>58</v>
      </c>
    </row>
    <row r="1798" spans="1:17" ht="16.5" x14ac:dyDescent="0.2">
      <c r="A1798" s="31">
        <v>1795</v>
      </c>
      <c r="B1798" s="31">
        <v>11</v>
      </c>
      <c r="C1798" s="31">
        <v>5</v>
      </c>
      <c r="D1798" s="31">
        <v>2</v>
      </c>
      <c r="E1798" s="31">
        <v>3</v>
      </c>
      <c r="F1798" s="31">
        <v>4</v>
      </c>
      <c r="G1798" s="31" t="str">
        <f t="shared" si="56"/>
        <v>天秤座大招_2线3号天赋4级</v>
      </c>
      <c r="H1798" s="32">
        <f>INDEX(数值规划!$AH$33:$AK$42,(特技天赋!C1798-1)*2+特技天赋!D1798,特技天赋!E1798)</f>
        <v>73</v>
      </c>
      <c r="I1798" s="32">
        <f>INDEX(数值规划!$N$32:$Y$231,(((C1798-1)*2+(D1798-1))*4+(E1798-1))*5+F1798+1,(INDEX($T$3:$AI$3,B1798)-1)*3+1)</f>
        <v>51</v>
      </c>
      <c r="J1798" s="32">
        <f>INDEX(数值规划!$N$32:$Y$231,(((C1798-1)*2+(D1798-1))*4+(E1798-1))*5+F1798+1,(INDEX($T$3:$AI$3,B1798)-1)*3+2)</f>
        <v>43</v>
      </c>
      <c r="K1798" s="32">
        <f>INDEX(数值规划!$N$32:$Y$231,(((C1798-1)*2+(D1798-1))*4+(E1798-1))*5+F1798+1,(INDEX($T$3:$AI$3,B1798)-1)*3+3)</f>
        <v>43</v>
      </c>
      <c r="L1798" s="32">
        <f t="shared" si="57"/>
        <v>6</v>
      </c>
      <c r="M1798" s="32">
        <f>INDEX(数值规划!$AL$33:$AL$42,(特技天赋!C1798-1)*2+特技天赋!D1798)</f>
        <v>2</v>
      </c>
      <c r="N1798" s="31">
        <v>87</v>
      </c>
      <c r="Q1798" s="32">
        <f>IF(特技天赋!F1798&gt;0,INDEX(数值规划!$F$32:$F$63,(特技天赋!E1798-1)*4+特技天赋!F1798),E1798)</f>
        <v>87</v>
      </c>
    </row>
    <row r="1799" spans="1:17" ht="16.5" x14ac:dyDescent="0.2">
      <c r="A1799" s="31">
        <v>1796</v>
      </c>
      <c r="B1799" s="31">
        <v>11</v>
      </c>
      <c r="C1799" s="31">
        <v>5</v>
      </c>
      <c r="D1799" s="31">
        <v>2</v>
      </c>
      <c r="E1799" s="31">
        <v>4</v>
      </c>
      <c r="F1799" s="31">
        <v>0</v>
      </c>
      <c r="G1799" s="31" t="str">
        <f t="shared" si="56"/>
        <v>天秤座大招_2线4号天赋解锁</v>
      </c>
      <c r="H1799" s="32">
        <f>INDEX(数值规划!$AH$33:$AK$42,(特技天赋!C1799-1)*2+特技天赋!D1799,特技天赋!E1799)</f>
        <v>93</v>
      </c>
      <c r="I1799" s="32">
        <f>INDEX(数值规划!$N$32:$Y$231,(((C1799-1)*2+(D1799-1))*4+(E1799-1))*5+F1799+1,(INDEX($T$3:$AI$3,B1799)-1)*3+1)</f>
        <v>36</v>
      </c>
      <c r="J1799" s="32">
        <f>INDEX(数值规划!$N$32:$Y$231,(((C1799-1)*2+(D1799-1))*4+(E1799-1))*5+F1799+1,(INDEX($T$3:$AI$3,B1799)-1)*3+2)</f>
        <v>30</v>
      </c>
      <c r="K1799" s="32">
        <f>INDEX(数值规划!$N$32:$Y$231,(((C1799-1)*2+(D1799-1))*4+(E1799-1))*5+F1799+1,(INDEX($T$3:$AI$3,B1799)-1)*3+3)</f>
        <v>30</v>
      </c>
      <c r="L1799" s="32">
        <f t="shared" si="57"/>
        <v>8</v>
      </c>
      <c r="M1799" s="32">
        <f>INDEX(数值规划!$AL$33:$AL$42,(特技天赋!C1799-1)*2+特技天赋!D1799)</f>
        <v>2</v>
      </c>
      <c r="N1799" s="31">
        <v>4</v>
      </c>
      <c r="Q1799" s="32">
        <f>IF(特技天赋!F1799&gt;0,INDEX(数值规划!$F$32:$F$63,(特技天赋!E1799-1)*4+特技天赋!F1799),E1799)</f>
        <v>4</v>
      </c>
    </row>
    <row r="1800" spans="1:17" ht="16.5" x14ac:dyDescent="0.2">
      <c r="A1800" s="31">
        <v>1797</v>
      </c>
      <c r="B1800" s="31">
        <v>11</v>
      </c>
      <c r="C1800" s="31">
        <v>5</v>
      </c>
      <c r="D1800" s="31">
        <v>2</v>
      </c>
      <c r="E1800" s="31">
        <v>4</v>
      </c>
      <c r="F1800" s="31">
        <v>1</v>
      </c>
      <c r="G1800" s="31" t="str">
        <f t="shared" si="56"/>
        <v>天秤座大招_2线4号天赋1级</v>
      </c>
      <c r="H1800" s="32">
        <f>INDEX(数值规划!$AH$33:$AK$42,(特技天赋!C1800-1)*2+特技天赋!D1800,特技天赋!E1800)</f>
        <v>93</v>
      </c>
      <c r="I1800" s="32">
        <f>INDEX(数值规划!$N$32:$Y$231,(((C1800-1)*2+(D1800-1))*4+(E1800-1))*5+F1800+1,(INDEX($T$3:$AI$3,B1800)-1)*3+1)</f>
        <v>42</v>
      </c>
      <c r="J1800" s="32">
        <f>INDEX(数值规划!$N$32:$Y$231,(((C1800-1)*2+(D1800-1))*4+(E1800-1))*5+F1800+1,(INDEX($T$3:$AI$3,B1800)-1)*3+2)</f>
        <v>35</v>
      </c>
      <c r="K1800" s="32">
        <f>INDEX(数值规划!$N$32:$Y$231,(((C1800-1)*2+(D1800-1))*4+(E1800-1))*5+F1800+1,(INDEX($T$3:$AI$3,B1800)-1)*3+3)</f>
        <v>35</v>
      </c>
      <c r="L1800" s="32">
        <f t="shared" si="57"/>
        <v>8</v>
      </c>
      <c r="M1800" s="32">
        <f>INDEX(数值规划!$AL$33:$AL$42,(特技天赋!C1800-1)*2+特技天赋!D1800)</f>
        <v>2</v>
      </c>
      <c r="N1800" s="31">
        <v>29</v>
      </c>
      <c r="Q1800" s="32">
        <f>IF(特技天赋!F1800&gt;0,INDEX(数值规划!$F$32:$F$63,(特技天赋!E1800-1)*4+特技天赋!F1800),E1800)</f>
        <v>29</v>
      </c>
    </row>
    <row r="1801" spans="1:17" ht="16.5" x14ac:dyDescent="0.2">
      <c r="A1801" s="31">
        <v>1798</v>
      </c>
      <c r="B1801" s="31">
        <v>11</v>
      </c>
      <c r="C1801" s="31">
        <v>5</v>
      </c>
      <c r="D1801" s="31">
        <v>2</v>
      </c>
      <c r="E1801" s="31">
        <v>4</v>
      </c>
      <c r="F1801" s="31">
        <v>2</v>
      </c>
      <c r="G1801" s="31" t="str">
        <f t="shared" si="56"/>
        <v>天秤座大招_2线4号天赋2级</v>
      </c>
      <c r="H1801" s="32">
        <f>INDEX(数值规划!$AH$33:$AK$42,(特技天赋!C1801-1)*2+特技天赋!D1801,特技天赋!E1801)</f>
        <v>93</v>
      </c>
      <c r="I1801" s="32">
        <f>INDEX(数值规划!$N$32:$Y$231,(((C1801-1)*2+(D1801-1))*4+(E1801-1))*5+F1801+1,(INDEX($T$3:$AI$3,B1801)-1)*3+1)</f>
        <v>48</v>
      </c>
      <c r="J1801" s="32">
        <f>INDEX(数值规划!$N$32:$Y$231,(((C1801-1)*2+(D1801-1))*4+(E1801-1))*5+F1801+1,(INDEX($T$3:$AI$3,B1801)-1)*3+2)</f>
        <v>40</v>
      </c>
      <c r="K1801" s="32">
        <f>INDEX(数值规划!$N$32:$Y$231,(((C1801-1)*2+(D1801-1))*4+(E1801-1))*5+F1801+1,(INDEX($T$3:$AI$3,B1801)-1)*3+3)</f>
        <v>40</v>
      </c>
      <c r="L1801" s="32">
        <f t="shared" si="57"/>
        <v>8</v>
      </c>
      <c r="M1801" s="32">
        <f>INDEX(数值规划!$AL$33:$AL$42,(特技天赋!C1801-1)*2+特技天赋!D1801)</f>
        <v>2</v>
      </c>
      <c r="N1801" s="31">
        <v>43</v>
      </c>
      <c r="Q1801" s="32">
        <f>IF(特技天赋!F1801&gt;0,INDEX(数值规划!$F$32:$F$63,(特技天赋!E1801-1)*4+特技天赋!F1801),E1801)</f>
        <v>43</v>
      </c>
    </row>
    <row r="1802" spans="1:17" ht="16.5" x14ac:dyDescent="0.2">
      <c r="A1802" s="31">
        <v>1799</v>
      </c>
      <c r="B1802" s="31">
        <v>11</v>
      </c>
      <c r="C1802" s="31">
        <v>5</v>
      </c>
      <c r="D1802" s="31">
        <v>2</v>
      </c>
      <c r="E1802" s="31">
        <v>4</v>
      </c>
      <c r="F1802" s="31">
        <v>3</v>
      </c>
      <c r="G1802" s="31" t="str">
        <f t="shared" si="56"/>
        <v>天秤座大招_2线4号天赋3级</v>
      </c>
      <c r="H1802" s="32">
        <f>INDEX(数值规划!$AH$33:$AK$42,(特技天赋!C1802-1)*2+特技天赋!D1802,特技天赋!E1802)</f>
        <v>93</v>
      </c>
      <c r="I1802" s="32">
        <f>INDEX(数值规划!$N$32:$Y$231,(((C1802-1)*2+(D1802-1))*4+(E1802-1))*5+F1802+1,(INDEX($T$3:$AI$3,B1802)-1)*3+1)</f>
        <v>54</v>
      </c>
      <c r="J1802" s="32">
        <f>INDEX(数值规划!$N$32:$Y$231,(((C1802-1)*2+(D1802-1))*4+(E1802-1))*5+F1802+1,(INDEX($T$3:$AI$3,B1802)-1)*3+2)</f>
        <v>45</v>
      </c>
      <c r="K1802" s="32">
        <f>INDEX(数值规划!$N$32:$Y$231,(((C1802-1)*2+(D1802-1))*4+(E1802-1))*5+F1802+1,(INDEX($T$3:$AI$3,B1802)-1)*3+3)</f>
        <v>45</v>
      </c>
      <c r="L1802" s="32">
        <f t="shared" si="57"/>
        <v>8</v>
      </c>
      <c r="M1802" s="32">
        <f>INDEX(数值规划!$AL$33:$AL$42,(特技天赋!C1802-1)*2+特技天赋!D1802)</f>
        <v>2</v>
      </c>
      <c r="N1802" s="31">
        <v>58</v>
      </c>
      <c r="Q1802" s="32">
        <f>IF(特技天赋!F1802&gt;0,INDEX(数值规划!$F$32:$F$63,(特技天赋!E1802-1)*4+特技天赋!F1802),E1802)</f>
        <v>58</v>
      </c>
    </row>
    <row r="1803" spans="1:17" ht="16.5" x14ac:dyDescent="0.2">
      <c r="A1803" s="31">
        <v>1800</v>
      </c>
      <c r="B1803" s="31">
        <v>11</v>
      </c>
      <c r="C1803" s="31">
        <v>5</v>
      </c>
      <c r="D1803" s="31">
        <v>2</v>
      </c>
      <c r="E1803" s="31">
        <v>4</v>
      </c>
      <c r="F1803" s="31">
        <v>4</v>
      </c>
      <c r="G1803" s="31" t="str">
        <f t="shared" si="56"/>
        <v>天秤座大招_2线4号天赋4级</v>
      </c>
      <c r="H1803" s="32">
        <f>INDEX(数值规划!$AH$33:$AK$42,(特技天赋!C1803-1)*2+特技天赋!D1803,特技天赋!E1803)</f>
        <v>93</v>
      </c>
      <c r="I1803" s="32">
        <f>INDEX(数值规划!$N$32:$Y$231,(((C1803-1)*2+(D1803-1))*4+(E1803-1))*5+F1803+1,(INDEX($T$3:$AI$3,B1803)-1)*3+1)</f>
        <v>60</v>
      </c>
      <c r="J1803" s="32">
        <f>INDEX(数值规划!$N$32:$Y$231,(((C1803-1)*2+(D1803-1))*4+(E1803-1))*5+F1803+1,(INDEX($T$3:$AI$3,B1803)-1)*3+2)</f>
        <v>50</v>
      </c>
      <c r="K1803" s="32">
        <f>INDEX(数值规划!$N$32:$Y$231,(((C1803-1)*2+(D1803-1))*4+(E1803-1))*5+F1803+1,(INDEX($T$3:$AI$3,B1803)-1)*3+3)</f>
        <v>50</v>
      </c>
      <c r="L1803" s="32">
        <f t="shared" si="57"/>
        <v>8</v>
      </c>
      <c r="M1803" s="32">
        <f>INDEX(数值规划!$AL$33:$AL$42,(特技天赋!C1803-1)*2+特技天赋!D1803)</f>
        <v>2</v>
      </c>
      <c r="N1803" s="31">
        <v>87</v>
      </c>
      <c r="Q1803" s="32">
        <f>IF(特技天赋!F1803&gt;0,INDEX(数值规划!$F$32:$F$63,(特技天赋!E1803-1)*4+特技天赋!F1803),E1803)</f>
        <v>87</v>
      </c>
    </row>
    <row r="1804" spans="1:17" ht="16.5" x14ac:dyDescent="0.2">
      <c r="A1804" s="31">
        <v>1801</v>
      </c>
      <c r="B1804" s="31">
        <v>12</v>
      </c>
      <c r="C1804" s="31">
        <v>1</v>
      </c>
      <c r="D1804" s="31">
        <v>1</v>
      </c>
      <c r="E1804" s="31">
        <v>1</v>
      </c>
      <c r="F1804" s="31">
        <v>0</v>
      </c>
      <c r="G1804" s="31" t="str">
        <f t="shared" si="56"/>
        <v>水瓶座普攻_1线1号天赋解锁</v>
      </c>
      <c r="H1804" s="32">
        <f>INDEX(数值规划!$AH$33:$AK$42,(特技天赋!C1804-1)*2+特技天赋!D1804,特技天赋!E1804)</f>
        <v>15</v>
      </c>
      <c r="I1804" s="32">
        <f>INDEX(数值规划!$N$32:$Y$231,(((C1804-1)*2+(D1804-1))*4+(E1804-1))*5+F1804+1,(INDEX($T$3:$AI$3,B1804)-1)*3+1)</f>
        <v>0</v>
      </c>
      <c r="J1804" s="32">
        <f>INDEX(数值规划!$N$32:$Y$231,(((C1804-1)*2+(D1804-1))*4+(E1804-1))*5+F1804+1,(INDEX($T$3:$AI$3,B1804)-1)*3+2)</f>
        <v>18</v>
      </c>
      <c r="K1804" s="32">
        <f>INDEX(数值规划!$N$32:$Y$231,(((C1804-1)*2+(D1804-1))*4+(E1804-1))*5+F1804+1,(INDEX($T$3:$AI$3,B1804)-1)*3+3)</f>
        <v>8</v>
      </c>
      <c r="L1804" s="32">
        <f t="shared" si="57"/>
        <v>1</v>
      </c>
      <c r="M1804" s="32">
        <f>INDEX(数值规划!$AL$33:$AL$42,(特技天赋!C1804-1)*2+特技天赋!D1804)</f>
        <v>2</v>
      </c>
      <c r="N1804" s="31">
        <v>1</v>
      </c>
      <c r="Q1804" s="32">
        <f>IF(特技天赋!F1804&gt;0,INDEX(数值规划!$F$32:$F$63,(特技天赋!E1804-1)*4+特技天赋!F1804),E1804)</f>
        <v>1</v>
      </c>
    </row>
    <row r="1805" spans="1:17" ht="16.5" x14ac:dyDescent="0.2">
      <c r="A1805" s="31">
        <v>1802</v>
      </c>
      <c r="B1805" s="31">
        <v>12</v>
      </c>
      <c r="C1805" s="31">
        <v>1</v>
      </c>
      <c r="D1805" s="31">
        <v>1</v>
      </c>
      <c r="E1805" s="31">
        <v>1</v>
      </c>
      <c r="F1805" s="31">
        <v>1</v>
      </c>
      <c r="G1805" s="31" t="str">
        <f t="shared" si="56"/>
        <v>水瓶座普攻_1线1号天赋1级</v>
      </c>
      <c r="H1805" s="32">
        <f>INDEX(数值规划!$AH$33:$AK$42,(特技天赋!C1805-1)*2+特技天赋!D1805,特技天赋!E1805)</f>
        <v>15</v>
      </c>
      <c r="I1805" s="32">
        <f>INDEX(数值规划!$N$32:$Y$231,(((C1805-1)*2+(D1805-1))*4+(E1805-1))*5+F1805+1,(INDEX($T$3:$AI$3,B1805)-1)*3+1)</f>
        <v>0</v>
      </c>
      <c r="J1805" s="32">
        <f>INDEX(数值规划!$N$32:$Y$231,(((C1805-1)*2+(D1805-1))*4+(E1805-1))*5+F1805+1,(INDEX($T$3:$AI$3,B1805)-1)*3+2)</f>
        <v>27</v>
      </c>
      <c r="K1805" s="32">
        <f>INDEX(数值规划!$N$32:$Y$231,(((C1805-1)*2+(D1805-1))*4+(E1805-1))*5+F1805+1,(INDEX($T$3:$AI$3,B1805)-1)*3+3)</f>
        <v>12</v>
      </c>
      <c r="L1805" s="32">
        <f t="shared" si="57"/>
        <v>1</v>
      </c>
      <c r="M1805" s="32">
        <f>INDEX(数值规划!$AL$33:$AL$42,(特技天赋!C1805-1)*2+特技天赋!D1805)</f>
        <v>2</v>
      </c>
      <c r="N1805" s="31">
        <v>19</v>
      </c>
      <c r="Q1805" s="32">
        <f>IF(特技天赋!F1805&gt;0,INDEX(数值规划!$F$32:$F$63,(特技天赋!E1805-1)*4+特技天赋!F1805),E1805)</f>
        <v>19</v>
      </c>
    </row>
    <row r="1806" spans="1:17" ht="16.5" x14ac:dyDescent="0.2">
      <c r="A1806" s="31">
        <v>1803</v>
      </c>
      <c r="B1806" s="31">
        <v>12</v>
      </c>
      <c r="C1806" s="31">
        <v>1</v>
      </c>
      <c r="D1806" s="31">
        <v>1</v>
      </c>
      <c r="E1806" s="31">
        <v>1</v>
      </c>
      <c r="F1806" s="31">
        <v>2</v>
      </c>
      <c r="G1806" s="31" t="str">
        <f t="shared" si="56"/>
        <v>水瓶座普攻_1线1号天赋2级</v>
      </c>
      <c r="H1806" s="32">
        <f>INDEX(数值规划!$AH$33:$AK$42,(特技天赋!C1806-1)*2+特技天赋!D1806,特技天赋!E1806)</f>
        <v>15</v>
      </c>
      <c r="I1806" s="32">
        <f>INDEX(数值规划!$N$32:$Y$231,(((C1806-1)*2+(D1806-1))*4+(E1806-1))*5+F1806+1,(INDEX($T$3:$AI$3,B1806)-1)*3+1)</f>
        <v>0</v>
      </c>
      <c r="J1806" s="32">
        <f>INDEX(数值规划!$N$32:$Y$231,(((C1806-1)*2+(D1806-1))*4+(E1806-1))*5+F1806+1,(INDEX($T$3:$AI$3,B1806)-1)*3+2)</f>
        <v>36</v>
      </c>
      <c r="K1806" s="32">
        <f>INDEX(数值规划!$N$32:$Y$231,(((C1806-1)*2+(D1806-1))*4+(E1806-1))*5+F1806+1,(INDEX($T$3:$AI$3,B1806)-1)*3+3)</f>
        <v>16</v>
      </c>
      <c r="L1806" s="32">
        <f t="shared" si="57"/>
        <v>1</v>
      </c>
      <c r="M1806" s="32">
        <f>INDEX(数值规划!$AL$33:$AL$42,(特技天赋!C1806-1)*2+特技天赋!D1806)</f>
        <v>2</v>
      </c>
      <c r="N1806" s="31">
        <v>29</v>
      </c>
      <c r="Q1806" s="32">
        <f>IF(特技天赋!F1806&gt;0,INDEX(数值规划!$F$32:$F$63,(特技天赋!E1806-1)*4+特技天赋!F1806),E1806)</f>
        <v>29</v>
      </c>
    </row>
    <row r="1807" spans="1:17" ht="16.5" x14ac:dyDescent="0.2">
      <c r="A1807" s="31">
        <v>1804</v>
      </c>
      <c r="B1807" s="31">
        <v>12</v>
      </c>
      <c r="C1807" s="31">
        <v>1</v>
      </c>
      <c r="D1807" s="31">
        <v>1</v>
      </c>
      <c r="E1807" s="31">
        <v>1</v>
      </c>
      <c r="F1807" s="31">
        <v>3</v>
      </c>
      <c r="G1807" s="31" t="str">
        <f t="shared" si="56"/>
        <v>水瓶座普攻_1线1号天赋3级</v>
      </c>
      <c r="H1807" s="32">
        <f>INDEX(数值规划!$AH$33:$AK$42,(特技天赋!C1807-1)*2+特技天赋!D1807,特技天赋!E1807)</f>
        <v>15</v>
      </c>
      <c r="I1807" s="32">
        <f>INDEX(数值规划!$N$32:$Y$231,(((C1807-1)*2+(D1807-1))*4+(E1807-1))*5+F1807+1,(INDEX($T$3:$AI$3,B1807)-1)*3+1)</f>
        <v>0</v>
      </c>
      <c r="J1807" s="32">
        <f>INDEX(数值规划!$N$32:$Y$231,(((C1807-1)*2+(D1807-1))*4+(E1807-1))*5+F1807+1,(INDEX($T$3:$AI$3,B1807)-1)*3+2)</f>
        <v>45</v>
      </c>
      <c r="K1807" s="32">
        <f>INDEX(数值规划!$N$32:$Y$231,(((C1807-1)*2+(D1807-1))*4+(E1807-1))*5+F1807+1,(INDEX($T$3:$AI$3,B1807)-1)*3+3)</f>
        <v>20</v>
      </c>
      <c r="L1807" s="32">
        <f t="shared" si="57"/>
        <v>1</v>
      </c>
      <c r="M1807" s="32">
        <f>INDEX(数值规划!$AL$33:$AL$42,(特技天赋!C1807-1)*2+特技天赋!D1807)</f>
        <v>2</v>
      </c>
      <c r="N1807" s="31">
        <v>38</v>
      </c>
      <c r="Q1807" s="32">
        <f>IF(特技天赋!F1807&gt;0,INDEX(数值规划!$F$32:$F$63,(特技天赋!E1807-1)*4+特技天赋!F1807),E1807)</f>
        <v>38</v>
      </c>
    </row>
    <row r="1808" spans="1:17" ht="16.5" x14ac:dyDescent="0.2">
      <c r="A1808" s="31">
        <v>1805</v>
      </c>
      <c r="B1808" s="31">
        <v>12</v>
      </c>
      <c r="C1808" s="31">
        <v>1</v>
      </c>
      <c r="D1808" s="31">
        <v>1</v>
      </c>
      <c r="E1808" s="31">
        <v>1</v>
      </c>
      <c r="F1808" s="31">
        <v>4</v>
      </c>
      <c r="G1808" s="31" t="str">
        <f t="shared" si="56"/>
        <v>水瓶座普攻_1线1号天赋4级</v>
      </c>
      <c r="H1808" s="32">
        <f>INDEX(数值规划!$AH$33:$AK$42,(特技天赋!C1808-1)*2+特技天赋!D1808,特技天赋!E1808)</f>
        <v>15</v>
      </c>
      <c r="I1808" s="32">
        <f>INDEX(数值规划!$N$32:$Y$231,(((C1808-1)*2+(D1808-1))*4+(E1808-1))*5+F1808+1,(INDEX($T$3:$AI$3,B1808)-1)*3+1)</f>
        <v>0</v>
      </c>
      <c r="J1808" s="32">
        <f>INDEX(数值规划!$N$32:$Y$231,(((C1808-1)*2+(D1808-1))*4+(E1808-1))*5+F1808+1,(INDEX($T$3:$AI$3,B1808)-1)*3+2)</f>
        <v>54</v>
      </c>
      <c r="K1808" s="32">
        <f>INDEX(数值规划!$N$32:$Y$231,(((C1808-1)*2+(D1808-1))*4+(E1808-1))*5+F1808+1,(INDEX($T$3:$AI$3,B1808)-1)*3+3)</f>
        <v>24</v>
      </c>
      <c r="L1808" s="32">
        <f t="shared" si="57"/>
        <v>1</v>
      </c>
      <c r="M1808" s="32">
        <f>INDEX(数值规划!$AL$33:$AL$42,(特技天赋!C1808-1)*2+特技天赋!D1808)</f>
        <v>2</v>
      </c>
      <c r="N1808" s="31">
        <v>58</v>
      </c>
      <c r="Q1808" s="32">
        <f>IF(特技天赋!F1808&gt;0,INDEX(数值规划!$F$32:$F$63,(特技天赋!E1808-1)*4+特技天赋!F1808),E1808)</f>
        <v>58</v>
      </c>
    </row>
    <row r="1809" spans="1:17" ht="16.5" x14ac:dyDescent="0.2">
      <c r="A1809" s="31">
        <v>1806</v>
      </c>
      <c r="B1809" s="31">
        <v>12</v>
      </c>
      <c r="C1809" s="31">
        <v>1</v>
      </c>
      <c r="D1809" s="31">
        <v>1</v>
      </c>
      <c r="E1809" s="31">
        <v>2</v>
      </c>
      <c r="F1809" s="31">
        <v>0</v>
      </c>
      <c r="G1809" s="31" t="str">
        <f t="shared" si="56"/>
        <v>水瓶座普攻_1线2号天赋解锁</v>
      </c>
      <c r="H1809" s="32">
        <f>INDEX(数值规划!$AH$33:$AK$42,(特技天赋!C1809-1)*2+特技天赋!D1809,特技天赋!E1809)</f>
        <v>35</v>
      </c>
      <c r="I1809" s="32">
        <f>INDEX(数值规划!$N$32:$Y$231,(((C1809-1)*2+(D1809-1))*4+(E1809-1))*5+F1809+1,(INDEX($T$3:$AI$3,B1809)-1)*3+1)</f>
        <v>0</v>
      </c>
      <c r="J1809" s="32">
        <f>INDEX(数值规划!$N$32:$Y$231,(((C1809-1)*2+(D1809-1))*4+(E1809-1))*5+F1809+1,(INDEX($T$3:$AI$3,B1809)-1)*3+2)</f>
        <v>27</v>
      </c>
      <c r="K1809" s="32">
        <f>INDEX(数值规划!$N$32:$Y$231,(((C1809-1)*2+(D1809-1))*4+(E1809-1))*5+F1809+1,(INDEX($T$3:$AI$3,B1809)-1)*3+3)</f>
        <v>12</v>
      </c>
      <c r="L1809" s="32">
        <f t="shared" si="57"/>
        <v>3</v>
      </c>
      <c r="M1809" s="32">
        <f>INDEX(数值规划!$AL$33:$AL$42,(特技天赋!C1809-1)*2+特技天赋!D1809)</f>
        <v>2</v>
      </c>
      <c r="N1809" s="31">
        <v>2</v>
      </c>
      <c r="Q1809" s="32">
        <f>IF(特技天赋!F1809&gt;0,INDEX(数值规划!$F$32:$F$63,(特技天赋!E1809-1)*4+特技天赋!F1809),E1809)</f>
        <v>2</v>
      </c>
    </row>
    <row r="1810" spans="1:17" ht="16.5" x14ac:dyDescent="0.2">
      <c r="A1810" s="31">
        <v>1807</v>
      </c>
      <c r="B1810" s="31">
        <v>12</v>
      </c>
      <c r="C1810" s="31">
        <v>1</v>
      </c>
      <c r="D1810" s="31">
        <v>1</v>
      </c>
      <c r="E1810" s="31">
        <v>2</v>
      </c>
      <c r="F1810" s="31">
        <v>1</v>
      </c>
      <c r="G1810" s="31" t="str">
        <f t="shared" si="56"/>
        <v>水瓶座普攻_1线2号天赋1级</v>
      </c>
      <c r="H1810" s="32">
        <f>INDEX(数值规划!$AH$33:$AK$42,(特技天赋!C1810-1)*2+特技天赋!D1810,特技天赋!E1810)</f>
        <v>35</v>
      </c>
      <c r="I1810" s="32">
        <f>INDEX(数值规划!$N$32:$Y$231,(((C1810-1)*2+(D1810-1))*4+(E1810-1))*5+F1810+1,(INDEX($T$3:$AI$3,B1810)-1)*3+1)</f>
        <v>0</v>
      </c>
      <c r="J1810" s="32">
        <f>INDEX(数值规划!$N$32:$Y$231,(((C1810-1)*2+(D1810-1))*4+(E1810-1))*5+F1810+1,(INDEX($T$3:$AI$3,B1810)-1)*3+2)</f>
        <v>36</v>
      </c>
      <c r="K1810" s="32">
        <f>INDEX(数值规划!$N$32:$Y$231,(((C1810-1)*2+(D1810-1))*4+(E1810-1))*5+F1810+1,(INDEX($T$3:$AI$3,B1810)-1)*3+3)</f>
        <v>16</v>
      </c>
      <c r="L1810" s="32">
        <f t="shared" si="57"/>
        <v>3</v>
      </c>
      <c r="M1810" s="32">
        <f>INDEX(数值规划!$AL$33:$AL$42,(特技天赋!C1810-1)*2+特技天赋!D1810)</f>
        <v>2</v>
      </c>
      <c r="N1810" s="31">
        <v>24</v>
      </c>
      <c r="Q1810" s="32">
        <f>IF(特技天赋!F1810&gt;0,INDEX(数值规划!$F$32:$F$63,(特技天赋!E1810-1)*4+特技天赋!F1810),E1810)</f>
        <v>24</v>
      </c>
    </row>
    <row r="1811" spans="1:17" ht="16.5" x14ac:dyDescent="0.2">
      <c r="A1811" s="31">
        <v>1808</v>
      </c>
      <c r="B1811" s="31">
        <v>12</v>
      </c>
      <c r="C1811" s="31">
        <v>1</v>
      </c>
      <c r="D1811" s="31">
        <v>1</v>
      </c>
      <c r="E1811" s="31">
        <v>2</v>
      </c>
      <c r="F1811" s="31">
        <v>2</v>
      </c>
      <c r="G1811" s="31" t="str">
        <f t="shared" si="56"/>
        <v>水瓶座普攻_1线2号天赋2级</v>
      </c>
      <c r="H1811" s="32">
        <f>INDEX(数值规划!$AH$33:$AK$42,(特技天赋!C1811-1)*2+特技天赋!D1811,特技天赋!E1811)</f>
        <v>35</v>
      </c>
      <c r="I1811" s="32">
        <f>INDEX(数值规划!$N$32:$Y$231,(((C1811-1)*2+(D1811-1))*4+(E1811-1))*5+F1811+1,(INDEX($T$3:$AI$3,B1811)-1)*3+1)</f>
        <v>0</v>
      </c>
      <c r="J1811" s="32">
        <f>INDEX(数值规划!$N$32:$Y$231,(((C1811-1)*2+(D1811-1))*4+(E1811-1))*5+F1811+1,(INDEX($T$3:$AI$3,B1811)-1)*3+2)</f>
        <v>45</v>
      </c>
      <c r="K1811" s="32">
        <f>INDEX(数值规划!$N$32:$Y$231,(((C1811-1)*2+(D1811-1))*4+(E1811-1))*5+F1811+1,(INDEX($T$3:$AI$3,B1811)-1)*3+3)</f>
        <v>20</v>
      </c>
      <c r="L1811" s="32">
        <f t="shared" si="57"/>
        <v>3</v>
      </c>
      <c r="M1811" s="32">
        <f>INDEX(数值规划!$AL$33:$AL$42,(特技天赋!C1811-1)*2+特技天赋!D1811)</f>
        <v>2</v>
      </c>
      <c r="N1811" s="31">
        <v>36</v>
      </c>
      <c r="Q1811" s="32">
        <f>IF(特技天赋!F1811&gt;0,INDEX(数值规划!$F$32:$F$63,(特技天赋!E1811-1)*4+特技天赋!F1811),E1811)</f>
        <v>36</v>
      </c>
    </row>
    <row r="1812" spans="1:17" ht="16.5" x14ac:dyDescent="0.2">
      <c r="A1812" s="31">
        <v>1809</v>
      </c>
      <c r="B1812" s="31">
        <v>12</v>
      </c>
      <c r="C1812" s="31">
        <v>1</v>
      </c>
      <c r="D1812" s="31">
        <v>1</v>
      </c>
      <c r="E1812" s="31">
        <v>2</v>
      </c>
      <c r="F1812" s="31">
        <v>3</v>
      </c>
      <c r="G1812" s="31" t="str">
        <f t="shared" si="56"/>
        <v>水瓶座普攻_1线2号天赋3级</v>
      </c>
      <c r="H1812" s="32">
        <f>INDEX(数值规划!$AH$33:$AK$42,(特技天赋!C1812-1)*2+特技天赋!D1812,特技天赋!E1812)</f>
        <v>35</v>
      </c>
      <c r="I1812" s="32">
        <f>INDEX(数值规划!$N$32:$Y$231,(((C1812-1)*2+(D1812-1))*4+(E1812-1))*5+F1812+1,(INDEX($T$3:$AI$3,B1812)-1)*3+1)</f>
        <v>0</v>
      </c>
      <c r="J1812" s="32">
        <f>INDEX(数值规划!$N$32:$Y$231,(((C1812-1)*2+(D1812-1))*4+(E1812-1))*5+F1812+1,(INDEX($T$3:$AI$3,B1812)-1)*3+2)</f>
        <v>54</v>
      </c>
      <c r="K1812" s="32">
        <f>INDEX(数值规划!$N$32:$Y$231,(((C1812-1)*2+(D1812-1))*4+(E1812-1))*5+F1812+1,(INDEX($T$3:$AI$3,B1812)-1)*3+3)</f>
        <v>24</v>
      </c>
      <c r="L1812" s="32">
        <f t="shared" si="57"/>
        <v>3</v>
      </c>
      <c r="M1812" s="32">
        <f>INDEX(数值规划!$AL$33:$AL$42,(特技天赋!C1812-1)*2+特技天赋!D1812)</f>
        <v>2</v>
      </c>
      <c r="N1812" s="31">
        <v>48</v>
      </c>
      <c r="Q1812" s="32">
        <f>IF(特技天赋!F1812&gt;0,INDEX(数值规划!$F$32:$F$63,(特技天赋!E1812-1)*4+特技天赋!F1812),E1812)</f>
        <v>48</v>
      </c>
    </row>
    <row r="1813" spans="1:17" ht="16.5" x14ac:dyDescent="0.2">
      <c r="A1813" s="31">
        <v>1810</v>
      </c>
      <c r="B1813" s="31">
        <v>12</v>
      </c>
      <c r="C1813" s="31">
        <v>1</v>
      </c>
      <c r="D1813" s="31">
        <v>1</v>
      </c>
      <c r="E1813" s="31">
        <v>2</v>
      </c>
      <c r="F1813" s="31">
        <v>4</v>
      </c>
      <c r="G1813" s="31" t="str">
        <f t="shared" si="56"/>
        <v>水瓶座普攻_1线2号天赋4级</v>
      </c>
      <c r="H1813" s="32">
        <f>INDEX(数值规划!$AH$33:$AK$42,(特技天赋!C1813-1)*2+特技天赋!D1813,特技天赋!E1813)</f>
        <v>35</v>
      </c>
      <c r="I1813" s="32">
        <f>INDEX(数值规划!$N$32:$Y$231,(((C1813-1)*2+(D1813-1))*4+(E1813-1))*5+F1813+1,(INDEX($T$3:$AI$3,B1813)-1)*3+1)</f>
        <v>0</v>
      </c>
      <c r="J1813" s="32">
        <f>INDEX(数值规划!$N$32:$Y$231,(((C1813-1)*2+(D1813-1))*4+(E1813-1))*5+F1813+1,(INDEX($T$3:$AI$3,B1813)-1)*3+2)</f>
        <v>63</v>
      </c>
      <c r="K1813" s="32">
        <f>INDEX(数值规划!$N$32:$Y$231,(((C1813-1)*2+(D1813-1))*4+(E1813-1))*5+F1813+1,(INDEX($T$3:$AI$3,B1813)-1)*3+3)</f>
        <v>28</v>
      </c>
      <c r="L1813" s="32">
        <f t="shared" si="57"/>
        <v>3</v>
      </c>
      <c r="M1813" s="32">
        <f>INDEX(数值规划!$AL$33:$AL$42,(特技天赋!C1813-1)*2+特技天赋!D1813)</f>
        <v>2</v>
      </c>
      <c r="N1813" s="31">
        <v>72</v>
      </c>
      <c r="Q1813" s="32">
        <f>IF(特技天赋!F1813&gt;0,INDEX(数值规划!$F$32:$F$63,(特技天赋!E1813-1)*4+特技天赋!F1813),E1813)</f>
        <v>72</v>
      </c>
    </row>
    <row r="1814" spans="1:17" ht="16.5" x14ac:dyDescent="0.2">
      <c r="A1814" s="31">
        <v>1811</v>
      </c>
      <c r="B1814" s="31">
        <v>12</v>
      </c>
      <c r="C1814" s="31">
        <v>1</v>
      </c>
      <c r="D1814" s="31">
        <v>1</v>
      </c>
      <c r="E1814" s="31">
        <v>3</v>
      </c>
      <c r="F1814" s="31">
        <v>0</v>
      </c>
      <c r="G1814" s="31" t="str">
        <f t="shared" si="56"/>
        <v>水瓶座普攻_1线3号天赋解锁</v>
      </c>
      <c r="H1814" s="32">
        <f>INDEX(数值规划!$AH$33:$AK$42,(特技天赋!C1814-1)*2+特技天赋!D1814,特技天赋!E1814)</f>
        <v>55</v>
      </c>
      <c r="I1814" s="32">
        <f>INDEX(数值规划!$N$32:$Y$231,(((C1814-1)*2+(D1814-1))*4+(E1814-1))*5+F1814+1,(INDEX($T$3:$AI$3,B1814)-1)*3+1)</f>
        <v>0</v>
      </c>
      <c r="J1814" s="32">
        <f>INDEX(数值规划!$N$32:$Y$231,(((C1814-1)*2+(D1814-1))*4+(E1814-1))*5+F1814+1,(INDEX($T$3:$AI$3,B1814)-1)*3+2)</f>
        <v>41</v>
      </c>
      <c r="K1814" s="32">
        <f>INDEX(数值规划!$N$32:$Y$231,(((C1814-1)*2+(D1814-1))*4+(E1814-1))*5+F1814+1,(INDEX($T$3:$AI$3,B1814)-1)*3+3)</f>
        <v>18</v>
      </c>
      <c r="L1814" s="32">
        <f t="shared" si="57"/>
        <v>5</v>
      </c>
      <c r="M1814" s="32">
        <f>INDEX(数值规划!$AL$33:$AL$42,(特技天赋!C1814-1)*2+特技天赋!D1814)</f>
        <v>2</v>
      </c>
      <c r="N1814" s="31">
        <v>3</v>
      </c>
      <c r="Q1814" s="32">
        <f>IF(特技天赋!F1814&gt;0,INDEX(数值规划!$F$32:$F$63,(特技天赋!E1814-1)*4+特技天赋!F1814),E1814)</f>
        <v>3</v>
      </c>
    </row>
    <row r="1815" spans="1:17" ht="16.5" x14ac:dyDescent="0.2">
      <c r="A1815" s="31">
        <v>1812</v>
      </c>
      <c r="B1815" s="31">
        <v>12</v>
      </c>
      <c r="C1815" s="31">
        <v>1</v>
      </c>
      <c r="D1815" s="31">
        <v>1</v>
      </c>
      <c r="E1815" s="31">
        <v>3</v>
      </c>
      <c r="F1815" s="31">
        <v>1</v>
      </c>
      <c r="G1815" s="31" t="str">
        <f t="shared" si="56"/>
        <v>水瓶座普攻_1线3号天赋1级</v>
      </c>
      <c r="H1815" s="32">
        <f>INDEX(数值规划!$AH$33:$AK$42,(特技天赋!C1815-1)*2+特技天赋!D1815,特技天赋!E1815)</f>
        <v>55</v>
      </c>
      <c r="I1815" s="32">
        <f>INDEX(数值规划!$N$32:$Y$231,(((C1815-1)*2+(D1815-1))*4+(E1815-1))*5+F1815+1,(INDEX($T$3:$AI$3,B1815)-1)*3+1)</f>
        <v>0</v>
      </c>
      <c r="J1815" s="32">
        <f>INDEX(数值规划!$N$32:$Y$231,(((C1815-1)*2+(D1815-1))*4+(E1815-1))*5+F1815+1,(INDEX($T$3:$AI$3,B1815)-1)*3+2)</f>
        <v>50</v>
      </c>
      <c r="K1815" s="32">
        <f>INDEX(数值规划!$N$32:$Y$231,(((C1815-1)*2+(D1815-1))*4+(E1815-1))*5+F1815+1,(INDEX($T$3:$AI$3,B1815)-1)*3+3)</f>
        <v>22</v>
      </c>
      <c r="L1815" s="32">
        <f t="shared" si="57"/>
        <v>5</v>
      </c>
      <c r="M1815" s="32">
        <f>INDEX(数值规划!$AL$33:$AL$42,(特技天赋!C1815-1)*2+特技天赋!D1815)</f>
        <v>2</v>
      </c>
      <c r="N1815" s="31">
        <v>29</v>
      </c>
      <c r="Q1815" s="32">
        <f>IF(特技天赋!F1815&gt;0,INDEX(数值规划!$F$32:$F$63,(特技天赋!E1815-1)*4+特技天赋!F1815),E1815)</f>
        <v>29</v>
      </c>
    </row>
    <row r="1816" spans="1:17" ht="16.5" x14ac:dyDescent="0.2">
      <c r="A1816" s="31">
        <v>1813</v>
      </c>
      <c r="B1816" s="31">
        <v>12</v>
      </c>
      <c r="C1816" s="31">
        <v>1</v>
      </c>
      <c r="D1816" s="31">
        <v>1</v>
      </c>
      <c r="E1816" s="31">
        <v>3</v>
      </c>
      <c r="F1816" s="31">
        <v>2</v>
      </c>
      <c r="G1816" s="31" t="str">
        <f t="shared" si="56"/>
        <v>水瓶座普攻_1线3号天赋2级</v>
      </c>
      <c r="H1816" s="32">
        <f>INDEX(数值规划!$AH$33:$AK$42,(特技天赋!C1816-1)*2+特技天赋!D1816,特技天赋!E1816)</f>
        <v>55</v>
      </c>
      <c r="I1816" s="32">
        <f>INDEX(数值规划!$N$32:$Y$231,(((C1816-1)*2+(D1816-1))*4+(E1816-1))*5+F1816+1,(INDEX($T$3:$AI$3,B1816)-1)*3+1)</f>
        <v>0</v>
      </c>
      <c r="J1816" s="32">
        <f>INDEX(数值规划!$N$32:$Y$231,(((C1816-1)*2+(D1816-1))*4+(E1816-1))*5+F1816+1,(INDEX($T$3:$AI$3,B1816)-1)*3+2)</f>
        <v>59</v>
      </c>
      <c r="K1816" s="32">
        <f>INDEX(数值规划!$N$32:$Y$231,(((C1816-1)*2+(D1816-1))*4+(E1816-1))*5+F1816+1,(INDEX($T$3:$AI$3,B1816)-1)*3+3)</f>
        <v>26</v>
      </c>
      <c r="L1816" s="32">
        <f t="shared" si="57"/>
        <v>5</v>
      </c>
      <c r="M1816" s="32">
        <f>INDEX(数值规划!$AL$33:$AL$42,(特技天赋!C1816-1)*2+特技天赋!D1816)</f>
        <v>2</v>
      </c>
      <c r="N1816" s="31">
        <v>43</v>
      </c>
      <c r="Q1816" s="32">
        <f>IF(特技天赋!F1816&gt;0,INDEX(数值规划!$F$32:$F$63,(特技天赋!E1816-1)*4+特技天赋!F1816),E1816)</f>
        <v>43</v>
      </c>
    </row>
    <row r="1817" spans="1:17" ht="16.5" x14ac:dyDescent="0.2">
      <c r="A1817" s="31">
        <v>1814</v>
      </c>
      <c r="B1817" s="31">
        <v>12</v>
      </c>
      <c r="C1817" s="31">
        <v>1</v>
      </c>
      <c r="D1817" s="31">
        <v>1</v>
      </c>
      <c r="E1817" s="31">
        <v>3</v>
      </c>
      <c r="F1817" s="31">
        <v>3</v>
      </c>
      <c r="G1817" s="31" t="str">
        <f t="shared" si="56"/>
        <v>水瓶座普攻_1线3号天赋3级</v>
      </c>
      <c r="H1817" s="32">
        <f>INDEX(数值规划!$AH$33:$AK$42,(特技天赋!C1817-1)*2+特技天赋!D1817,特技天赋!E1817)</f>
        <v>55</v>
      </c>
      <c r="I1817" s="32">
        <f>INDEX(数值规划!$N$32:$Y$231,(((C1817-1)*2+(D1817-1))*4+(E1817-1))*5+F1817+1,(INDEX($T$3:$AI$3,B1817)-1)*3+1)</f>
        <v>0</v>
      </c>
      <c r="J1817" s="32">
        <f>INDEX(数值规划!$N$32:$Y$231,(((C1817-1)*2+(D1817-1))*4+(E1817-1))*5+F1817+1,(INDEX($T$3:$AI$3,B1817)-1)*3+2)</f>
        <v>68</v>
      </c>
      <c r="K1817" s="32">
        <f>INDEX(数值规划!$N$32:$Y$231,(((C1817-1)*2+(D1817-1))*4+(E1817-1))*5+F1817+1,(INDEX($T$3:$AI$3,B1817)-1)*3+3)</f>
        <v>30</v>
      </c>
      <c r="L1817" s="32">
        <f t="shared" si="57"/>
        <v>5</v>
      </c>
      <c r="M1817" s="32">
        <f>INDEX(数值规划!$AL$33:$AL$42,(特技天赋!C1817-1)*2+特技天赋!D1817)</f>
        <v>2</v>
      </c>
      <c r="N1817" s="31">
        <v>58</v>
      </c>
      <c r="Q1817" s="32">
        <f>IF(特技天赋!F1817&gt;0,INDEX(数值规划!$F$32:$F$63,(特技天赋!E1817-1)*4+特技天赋!F1817),E1817)</f>
        <v>58</v>
      </c>
    </row>
    <row r="1818" spans="1:17" ht="16.5" x14ac:dyDescent="0.2">
      <c r="A1818" s="31">
        <v>1815</v>
      </c>
      <c r="B1818" s="31">
        <v>12</v>
      </c>
      <c r="C1818" s="31">
        <v>1</v>
      </c>
      <c r="D1818" s="31">
        <v>1</v>
      </c>
      <c r="E1818" s="31">
        <v>3</v>
      </c>
      <c r="F1818" s="31">
        <v>4</v>
      </c>
      <c r="G1818" s="31" t="str">
        <f t="shared" si="56"/>
        <v>水瓶座普攻_1线3号天赋4级</v>
      </c>
      <c r="H1818" s="32">
        <f>INDEX(数值规划!$AH$33:$AK$42,(特技天赋!C1818-1)*2+特技天赋!D1818,特技天赋!E1818)</f>
        <v>55</v>
      </c>
      <c r="I1818" s="32">
        <f>INDEX(数值规划!$N$32:$Y$231,(((C1818-1)*2+(D1818-1))*4+(E1818-1))*5+F1818+1,(INDEX($T$3:$AI$3,B1818)-1)*3+1)</f>
        <v>0</v>
      </c>
      <c r="J1818" s="32">
        <f>INDEX(数值规划!$N$32:$Y$231,(((C1818-1)*2+(D1818-1))*4+(E1818-1))*5+F1818+1,(INDEX($T$3:$AI$3,B1818)-1)*3+2)</f>
        <v>77</v>
      </c>
      <c r="K1818" s="32">
        <f>INDEX(数值规划!$N$32:$Y$231,(((C1818-1)*2+(D1818-1))*4+(E1818-1))*5+F1818+1,(INDEX($T$3:$AI$3,B1818)-1)*3+3)</f>
        <v>34</v>
      </c>
      <c r="L1818" s="32">
        <f t="shared" si="57"/>
        <v>5</v>
      </c>
      <c r="M1818" s="32">
        <f>INDEX(数值规划!$AL$33:$AL$42,(特技天赋!C1818-1)*2+特技天赋!D1818)</f>
        <v>2</v>
      </c>
      <c r="N1818" s="31">
        <v>87</v>
      </c>
      <c r="Q1818" s="32">
        <f>IF(特技天赋!F1818&gt;0,INDEX(数值规划!$F$32:$F$63,(特技天赋!E1818-1)*4+特技天赋!F1818),E1818)</f>
        <v>87</v>
      </c>
    </row>
    <row r="1819" spans="1:17" ht="16.5" x14ac:dyDescent="0.2">
      <c r="A1819" s="31">
        <v>1816</v>
      </c>
      <c r="B1819" s="31">
        <v>12</v>
      </c>
      <c r="C1819" s="31">
        <v>1</v>
      </c>
      <c r="D1819" s="31">
        <v>1</v>
      </c>
      <c r="E1819" s="31">
        <v>4</v>
      </c>
      <c r="F1819" s="31">
        <v>0</v>
      </c>
      <c r="G1819" s="31" t="str">
        <f t="shared" si="56"/>
        <v>水瓶座普攻_1线4号天赋解锁</v>
      </c>
      <c r="H1819" s="32">
        <f>INDEX(数值规划!$AH$33:$AK$42,(特技天赋!C1819-1)*2+特技天赋!D1819,特技天赋!E1819)</f>
        <v>75</v>
      </c>
      <c r="I1819" s="32">
        <f>INDEX(数值规划!$N$32:$Y$231,(((C1819-1)*2+(D1819-1))*4+(E1819-1))*5+F1819+1,(INDEX($T$3:$AI$3,B1819)-1)*3+1)</f>
        <v>0</v>
      </c>
      <c r="J1819" s="32">
        <f>INDEX(数值规划!$N$32:$Y$231,(((C1819-1)*2+(D1819-1))*4+(E1819-1))*5+F1819+1,(INDEX($T$3:$AI$3,B1819)-1)*3+2)</f>
        <v>54</v>
      </c>
      <c r="K1819" s="32">
        <f>INDEX(数值规划!$N$32:$Y$231,(((C1819-1)*2+(D1819-1))*4+(E1819-1))*5+F1819+1,(INDEX($T$3:$AI$3,B1819)-1)*3+3)</f>
        <v>24</v>
      </c>
      <c r="L1819" s="32">
        <f t="shared" si="57"/>
        <v>7</v>
      </c>
      <c r="M1819" s="32">
        <f>INDEX(数值规划!$AL$33:$AL$42,(特技天赋!C1819-1)*2+特技天赋!D1819)</f>
        <v>2</v>
      </c>
      <c r="N1819" s="31">
        <v>4</v>
      </c>
      <c r="Q1819" s="32">
        <f>IF(特技天赋!F1819&gt;0,INDEX(数值规划!$F$32:$F$63,(特技天赋!E1819-1)*4+特技天赋!F1819),E1819)</f>
        <v>4</v>
      </c>
    </row>
    <row r="1820" spans="1:17" ht="16.5" x14ac:dyDescent="0.2">
      <c r="A1820" s="31">
        <v>1817</v>
      </c>
      <c r="B1820" s="31">
        <v>12</v>
      </c>
      <c r="C1820" s="31">
        <v>1</v>
      </c>
      <c r="D1820" s="31">
        <v>1</v>
      </c>
      <c r="E1820" s="31">
        <v>4</v>
      </c>
      <c r="F1820" s="31">
        <v>1</v>
      </c>
      <c r="G1820" s="31" t="str">
        <f t="shared" si="56"/>
        <v>水瓶座普攻_1线4号天赋1级</v>
      </c>
      <c r="H1820" s="32">
        <f>INDEX(数值规划!$AH$33:$AK$42,(特技天赋!C1820-1)*2+特技天赋!D1820,特技天赋!E1820)</f>
        <v>75</v>
      </c>
      <c r="I1820" s="32">
        <f>INDEX(数值规划!$N$32:$Y$231,(((C1820-1)*2+(D1820-1))*4+(E1820-1))*5+F1820+1,(INDEX($T$3:$AI$3,B1820)-1)*3+1)</f>
        <v>0</v>
      </c>
      <c r="J1820" s="32">
        <f>INDEX(数值规划!$N$32:$Y$231,(((C1820-1)*2+(D1820-1))*4+(E1820-1))*5+F1820+1,(INDEX($T$3:$AI$3,B1820)-1)*3+2)</f>
        <v>63</v>
      </c>
      <c r="K1820" s="32">
        <f>INDEX(数值规划!$N$32:$Y$231,(((C1820-1)*2+(D1820-1))*4+(E1820-1))*5+F1820+1,(INDEX($T$3:$AI$3,B1820)-1)*3+3)</f>
        <v>28</v>
      </c>
      <c r="L1820" s="32">
        <f t="shared" si="57"/>
        <v>7</v>
      </c>
      <c r="M1820" s="32">
        <f>INDEX(数值规划!$AL$33:$AL$42,(特技天赋!C1820-1)*2+特技天赋!D1820)</f>
        <v>2</v>
      </c>
      <c r="N1820" s="31">
        <v>29</v>
      </c>
      <c r="Q1820" s="32">
        <f>IF(特技天赋!F1820&gt;0,INDEX(数值规划!$F$32:$F$63,(特技天赋!E1820-1)*4+特技天赋!F1820),E1820)</f>
        <v>29</v>
      </c>
    </row>
    <row r="1821" spans="1:17" ht="16.5" x14ac:dyDescent="0.2">
      <c r="A1821" s="31">
        <v>1818</v>
      </c>
      <c r="B1821" s="31">
        <v>12</v>
      </c>
      <c r="C1821" s="31">
        <v>1</v>
      </c>
      <c r="D1821" s="31">
        <v>1</v>
      </c>
      <c r="E1821" s="31">
        <v>4</v>
      </c>
      <c r="F1821" s="31">
        <v>2</v>
      </c>
      <c r="G1821" s="31" t="str">
        <f t="shared" si="56"/>
        <v>水瓶座普攻_1线4号天赋2级</v>
      </c>
      <c r="H1821" s="32">
        <f>INDEX(数值规划!$AH$33:$AK$42,(特技天赋!C1821-1)*2+特技天赋!D1821,特技天赋!E1821)</f>
        <v>75</v>
      </c>
      <c r="I1821" s="32">
        <f>INDEX(数值规划!$N$32:$Y$231,(((C1821-1)*2+(D1821-1))*4+(E1821-1))*5+F1821+1,(INDEX($T$3:$AI$3,B1821)-1)*3+1)</f>
        <v>0</v>
      </c>
      <c r="J1821" s="32">
        <f>INDEX(数值规划!$N$32:$Y$231,(((C1821-1)*2+(D1821-1))*4+(E1821-1))*5+F1821+1,(INDEX($T$3:$AI$3,B1821)-1)*3+2)</f>
        <v>72</v>
      </c>
      <c r="K1821" s="32">
        <f>INDEX(数值规划!$N$32:$Y$231,(((C1821-1)*2+(D1821-1))*4+(E1821-1))*5+F1821+1,(INDEX($T$3:$AI$3,B1821)-1)*3+3)</f>
        <v>32</v>
      </c>
      <c r="L1821" s="32">
        <f t="shared" si="57"/>
        <v>7</v>
      </c>
      <c r="M1821" s="32">
        <f>INDEX(数值规划!$AL$33:$AL$42,(特技天赋!C1821-1)*2+特技天赋!D1821)</f>
        <v>2</v>
      </c>
      <c r="N1821" s="31">
        <v>43</v>
      </c>
      <c r="Q1821" s="32">
        <f>IF(特技天赋!F1821&gt;0,INDEX(数值规划!$F$32:$F$63,(特技天赋!E1821-1)*4+特技天赋!F1821),E1821)</f>
        <v>43</v>
      </c>
    </row>
    <row r="1822" spans="1:17" ht="16.5" x14ac:dyDescent="0.2">
      <c r="A1822" s="31">
        <v>1819</v>
      </c>
      <c r="B1822" s="31">
        <v>12</v>
      </c>
      <c r="C1822" s="31">
        <v>1</v>
      </c>
      <c r="D1822" s="31">
        <v>1</v>
      </c>
      <c r="E1822" s="31">
        <v>4</v>
      </c>
      <c r="F1822" s="31">
        <v>3</v>
      </c>
      <c r="G1822" s="31" t="str">
        <f t="shared" si="56"/>
        <v>水瓶座普攻_1线4号天赋3级</v>
      </c>
      <c r="H1822" s="32">
        <f>INDEX(数值规划!$AH$33:$AK$42,(特技天赋!C1822-1)*2+特技天赋!D1822,特技天赋!E1822)</f>
        <v>75</v>
      </c>
      <c r="I1822" s="32">
        <f>INDEX(数值规划!$N$32:$Y$231,(((C1822-1)*2+(D1822-1))*4+(E1822-1))*5+F1822+1,(INDEX($T$3:$AI$3,B1822)-1)*3+1)</f>
        <v>0</v>
      </c>
      <c r="J1822" s="32">
        <f>INDEX(数值规划!$N$32:$Y$231,(((C1822-1)*2+(D1822-1))*4+(E1822-1))*5+F1822+1,(INDEX($T$3:$AI$3,B1822)-1)*3+2)</f>
        <v>81</v>
      </c>
      <c r="K1822" s="32">
        <f>INDEX(数值规划!$N$32:$Y$231,(((C1822-1)*2+(D1822-1))*4+(E1822-1))*5+F1822+1,(INDEX($T$3:$AI$3,B1822)-1)*3+3)</f>
        <v>36</v>
      </c>
      <c r="L1822" s="32">
        <f t="shared" si="57"/>
        <v>7</v>
      </c>
      <c r="M1822" s="32">
        <f>INDEX(数值规划!$AL$33:$AL$42,(特技天赋!C1822-1)*2+特技天赋!D1822)</f>
        <v>2</v>
      </c>
      <c r="N1822" s="31">
        <v>58</v>
      </c>
      <c r="Q1822" s="32">
        <f>IF(特技天赋!F1822&gt;0,INDEX(数值规划!$F$32:$F$63,(特技天赋!E1822-1)*4+特技天赋!F1822),E1822)</f>
        <v>58</v>
      </c>
    </row>
    <row r="1823" spans="1:17" ht="16.5" x14ac:dyDescent="0.2">
      <c r="A1823" s="31">
        <v>1820</v>
      </c>
      <c r="B1823" s="31">
        <v>12</v>
      </c>
      <c r="C1823" s="31">
        <v>1</v>
      </c>
      <c r="D1823" s="31">
        <v>1</v>
      </c>
      <c r="E1823" s="31">
        <v>4</v>
      </c>
      <c r="F1823" s="31">
        <v>4</v>
      </c>
      <c r="G1823" s="31" t="str">
        <f t="shared" si="56"/>
        <v>水瓶座普攻_1线4号天赋4级</v>
      </c>
      <c r="H1823" s="32">
        <f>INDEX(数值规划!$AH$33:$AK$42,(特技天赋!C1823-1)*2+特技天赋!D1823,特技天赋!E1823)</f>
        <v>75</v>
      </c>
      <c r="I1823" s="32">
        <f>INDEX(数值规划!$N$32:$Y$231,(((C1823-1)*2+(D1823-1))*4+(E1823-1))*5+F1823+1,(INDEX($T$3:$AI$3,B1823)-1)*3+1)</f>
        <v>0</v>
      </c>
      <c r="J1823" s="32">
        <f>INDEX(数值规划!$N$32:$Y$231,(((C1823-1)*2+(D1823-1))*4+(E1823-1))*5+F1823+1,(INDEX($T$3:$AI$3,B1823)-1)*3+2)</f>
        <v>90</v>
      </c>
      <c r="K1823" s="32">
        <f>INDEX(数值规划!$N$32:$Y$231,(((C1823-1)*2+(D1823-1))*4+(E1823-1))*5+F1823+1,(INDEX($T$3:$AI$3,B1823)-1)*3+3)</f>
        <v>40</v>
      </c>
      <c r="L1823" s="32">
        <f t="shared" si="57"/>
        <v>7</v>
      </c>
      <c r="M1823" s="32">
        <f>INDEX(数值规划!$AL$33:$AL$42,(特技天赋!C1823-1)*2+特技天赋!D1823)</f>
        <v>2</v>
      </c>
      <c r="N1823" s="31">
        <v>87</v>
      </c>
      <c r="Q1823" s="32">
        <f>IF(特技天赋!F1823&gt;0,INDEX(数值规划!$F$32:$F$63,(特技天赋!E1823-1)*4+特技天赋!F1823),E1823)</f>
        <v>87</v>
      </c>
    </row>
    <row r="1824" spans="1:17" ht="16.5" x14ac:dyDescent="0.2">
      <c r="A1824" s="31">
        <v>1821</v>
      </c>
      <c r="B1824" s="31">
        <v>12</v>
      </c>
      <c r="C1824" s="31">
        <v>1</v>
      </c>
      <c r="D1824" s="31">
        <v>2</v>
      </c>
      <c r="E1824" s="31">
        <v>1</v>
      </c>
      <c r="F1824" s="31">
        <v>0</v>
      </c>
      <c r="G1824" s="31" t="str">
        <f t="shared" si="56"/>
        <v>水瓶座普攻_2线1号天赋解锁</v>
      </c>
      <c r="H1824" s="32">
        <f>INDEX(数值规划!$AH$33:$AK$42,(特技天赋!C1824-1)*2+特技天赋!D1824,特技天赋!E1824)</f>
        <v>25</v>
      </c>
      <c r="I1824" s="32">
        <f>INDEX(数值规划!$N$32:$Y$231,(((C1824-1)*2+(D1824-1))*4+(E1824-1))*5+F1824+1,(INDEX($T$3:$AI$3,B1824)-1)*3+1)</f>
        <v>8</v>
      </c>
      <c r="J1824" s="32">
        <f>INDEX(数值规划!$N$32:$Y$231,(((C1824-1)*2+(D1824-1))*4+(E1824-1))*5+F1824+1,(INDEX($T$3:$AI$3,B1824)-1)*3+2)</f>
        <v>18</v>
      </c>
      <c r="K1824" s="32">
        <f>INDEX(数值规划!$N$32:$Y$231,(((C1824-1)*2+(D1824-1))*4+(E1824-1))*5+F1824+1,(INDEX($T$3:$AI$3,B1824)-1)*3+3)</f>
        <v>0</v>
      </c>
      <c r="L1824" s="32">
        <f t="shared" si="57"/>
        <v>2</v>
      </c>
      <c r="M1824" s="32">
        <f>INDEX(数值规划!$AL$33:$AL$42,(特技天赋!C1824-1)*2+特技天赋!D1824)</f>
        <v>3</v>
      </c>
      <c r="N1824" s="31">
        <v>1</v>
      </c>
      <c r="Q1824" s="32">
        <f>IF(特技天赋!F1824&gt;0,INDEX(数值规划!$F$32:$F$63,(特技天赋!E1824-1)*4+特技天赋!F1824),E1824)</f>
        <v>1</v>
      </c>
    </row>
    <row r="1825" spans="1:17" ht="16.5" x14ac:dyDescent="0.2">
      <c r="A1825" s="31">
        <v>1822</v>
      </c>
      <c r="B1825" s="31">
        <v>12</v>
      </c>
      <c r="C1825" s="31">
        <v>1</v>
      </c>
      <c r="D1825" s="31">
        <v>2</v>
      </c>
      <c r="E1825" s="31">
        <v>1</v>
      </c>
      <c r="F1825" s="31">
        <v>1</v>
      </c>
      <c r="G1825" s="31" t="str">
        <f t="shared" si="56"/>
        <v>水瓶座普攻_2线1号天赋1级</v>
      </c>
      <c r="H1825" s="32">
        <f>INDEX(数值规划!$AH$33:$AK$42,(特技天赋!C1825-1)*2+特技天赋!D1825,特技天赋!E1825)</f>
        <v>25</v>
      </c>
      <c r="I1825" s="32">
        <f>INDEX(数值规划!$N$32:$Y$231,(((C1825-1)*2+(D1825-1))*4+(E1825-1))*5+F1825+1,(INDEX($T$3:$AI$3,B1825)-1)*3+1)</f>
        <v>12</v>
      </c>
      <c r="J1825" s="32">
        <f>INDEX(数值规划!$N$32:$Y$231,(((C1825-1)*2+(D1825-1))*4+(E1825-1))*5+F1825+1,(INDEX($T$3:$AI$3,B1825)-1)*3+2)</f>
        <v>27</v>
      </c>
      <c r="K1825" s="32">
        <f>INDEX(数值规划!$N$32:$Y$231,(((C1825-1)*2+(D1825-1))*4+(E1825-1))*5+F1825+1,(INDEX($T$3:$AI$3,B1825)-1)*3+3)</f>
        <v>0</v>
      </c>
      <c r="L1825" s="32">
        <f t="shared" si="57"/>
        <v>2</v>
      </c>
      <c r="M1825" s="32">
        <f>INDEX(数值规划!$AL$33:$AL$42,(特技天赋!C1825-1)*2+特技天赋!D1825)</f>
        <v>3</v>
      </c>
      <c r="N1825" s="31">
        <v>19</v>
      </c>
      <c r="Q1825" s="32">
        <f>IF(特技天赋!F1825&gt;0,INDEX(数值规划!$F$32:$F$63,(特技天赋!E1825-1)*4+特技天赋!F1825),E1825)</f>
        <v>19</v>
      </c>
    </row>
    <row r="1826" spans="1:17" ht="16.5" x14ac:dyDescent="0.2">
      <c r="A1826" s="31">
        <v>1823</v>
      </c>
      <c r="B1826" s="31">
        <v>12</v>
      </c>
      <c r="C1826" s="31">
        <v>1</v>
      </c>
      <c r="D1826" s="31">
        <v>2</v>
      </c>
      <c r="E1826" s="31">
        <v>1</v>
      </c>
      <c r="F1826" s="31">
        <v>2</v>
      </c>
      <c r="G1826" s="31" t="str">
        <f t="shared" si="56"/>
        <v>水瓶座普攻_2线1号天赋2级</v>
      </c>
      <c r="H1826" s="32">
        <f>INDEX(数值规划!$AH$33:$AK$42,(特技天赋!C1826-1)*2+特技天赋!D1826,特技天赋!E1826)</f>
        <v>25</v>
      </c>
      <c r="I1826" s="32">
        <f>INDEX(数值规划!$N$32:$Y$231,(((C1826-1)*2+(D1826-1))*4+(E1826-1))*5+F1826+1,(INDEX($T$3:$AI$3,B1826)-1)*3+1)</f>
        <v>16</v>
      </c>
      <c r="J1826" s="32">
        <f>INDEX(数值规划!$N$32:$Y$231,(((C1826-1)*2+(D1826-1))*4+(E1826-1))*5+F1826+1,(INDEX($T$3:$AI$3,B1826)-1)*3+2)</f>
        <v>36</v>
      </c>
      <c r="K1826" s="32">
        <f>INDEX(数值规划!$N$32:$Y$231,(((C1826-1)*2+(D1826-1))*4+(E1826-1))*5+F1826+1,(INDEX($T$3:$AI$3,B1826)-1)*3+3)</f>
        <v>0</v>
      </c>
      <c r="L1826" s="32">
        <f t="shared" si="57"/>
        <v>2</v>
      </c>
      <c r="M1826" s="32">
        <f>INDEX(数值规划!$AL$33:$AL$42,(特技天赋!C1826-1)*2+特技天赋!D1826)</f>
        <v>3</v>
      </c>
      <c r="N1826" s="31">
        <v>29</v>
      </c>
      <c r="Q1826" s="32">
        <f>IF(特技天赋!F1826&gt;0,INDEX(数值规划!$F$32:$F$63,(特技天赋!E1826-1)*4+特技天赋!F1826),E1826)</f>
        <v>29</v>
      </c>
    </row>
    <row r="1827" spans="1:17" ht="16.5" x14ac:dyDescent="0.2">
      <c r="A1827" s="31">
        <v>1824</v>
      </c>
      <c r="B1827" s="31">
        <v>12</v>
      </c>
      <c r="C1827" s="31">
        <v>1</v>
      </c>
      <c r="D1827" s="31">
        <v>2</v>
      </c>
      <c r="E1827" s="31">
        <v>1</v>
      </c>
      <c r="F1827" s="31">
        <v>3</v>
      </c>
      <c r="G1827" s="31" t="str">
        <f t="shared" si="56"/>
        <v>水瓶座普攻_2线1号天赋3级</v>
      </c>
      <c r="H1827" s="32">
        <f>INDEX(数值规划!$AH$33:$AK$42,(特技天赋!C1827-1)*2+特技天赋!D1827,特技天赋!E1827)</f>
        <v>25</v>
      </c>
      <c r="I1827" s="32">
        <f>INDEX(数值规划!$N$32:$Y$231,(((C1827-1)*2+(D1827-1))*4+(E1827-1))*5+F1827+1,(INDEX($T$3:$AI$3,B1827)-1)*3+1)</f>
        <v>20</v>
      </c>
      <c r="J1827" s="32">
        <f>INDEX(数值规划!$N$32:$Y$231,(((C1827-1)*2+(D1827-1))*4+(E1827-1))*5+F1827+1,(INDEX($T$3:$AI$3,B1827)-1)*3+2)</f>
        <v>45</v>
      </c>
      <c r="K1827" s="32">
        <f>INDEX(数值规划!$N$32:$Y$231,(((C1827-1)*2+(D1827-1))*4+(E1827-1))*5+F1827+1,(INDEX($T$3:$AI$3,B1827)-1)*3+3)</f>
        <v>0</v>
      </c>
      <c r="L1827" s="32">
        <f t="shared" si="57"/>
        <v>2</v>
      </c>
      <c r="M1827" s="32">
        <f>INDEX(数值规划!$AL$33:$AL$42,(特技天赋!C1827-1)*2+特技天赋!D1827)</f>
        <v>3</v>
      </c>
      <c r="N1827" s="31">
        <v>38</v>
      </c>
      <c r="Q1827" s="32">
        <f>IF(特技天赋!F1827&gt;0,INDEX(数值规划!$F$32:$F$63,(特技天赋!E1827-1)*4+特技天赋!F1827),E1827)</f>
        <v>38</v>
      </c>
    </row>
    <row r="1828" spans="1:17" ht="16.5" x14ac:dyDescent="0.2">
      <c r="A1828" s="31">
        <v>1825</v>
      </c>
      <c r="B1828" s="31">
        <v>12</v>
      </c>
      <c r="C1828" s="31">
        <v>1</v>
      </c>
      <c r="D1828" s="31">
        <v>2</v>
      </c>
      <c r="E1828" s="31">
        <v>1</v>
      </c>
      <c r="F1828" s="31">
        <v>4</v>
      </c>
      <c r="G1828" s="31" t="str">
        <f t="shared" si="56"/>
        <v>水瓶座普攻_2线1号天赋4级</v>
      </c>
      <c r="H1828" s="32">
        <f>INDEX(数值规划!$AH$33:$AK$42,(特技天赋!C1828-1)*2+特技天赋!D1828,特技天赋!E1828)</f>
        <v>25</v>
      </c>
      <c r="I1828" s="32">
        <f>INDEX(数值规划!$N$32:$Y$231,(((C1828-1)*2+(D1828-1))*4+(E1828-1))*5+F1828+1,(INDEX($T$3:$AI$3,B1828)-1)*3+1)</f>
        <v>24</v>
      </c>
      <c r="J1828" s="32">
        <f>INDEX(数值规划!$N$32:$Y$231,(((C1828-1)*2+(D1828-1))*4+(E1828-1))*5+F1828+1,(INDEX($T$3:$AI$3,B1828)-1)*3+2)</f>
        <v>54</v>
      </c>
      <c r="K1828" s="32">
        <f>INDEX(数值规划!$N$32:$Y$231,(((C1828-1)*2+(D1828-1))*4+(E1828-1))*5+F1828+1,(INDEX($T$3:$AI$3,B1828)-1)*3+3)</f>
        <v>0</v>
      </c>
      <c r="L1828" s="32">
        <f t="shared" si="57"/>
        <v>2</v>
      </c>
      <c r="M1828" s="32">
        <f>INDEX(数值规划!$AL$33:$AL$42,(特技天赋!C1828-1)*2+特技天赋!D1828)</f>
        <v>3</v>
      </c>
      <c r="N1828" s="31">
        <v>58</v>
      </c>
      <c r="Q1828" s="32">
        <f>IF(特技天赋!F1828&gt;0,INDEX(数值规划!$F$32:$F$63,(特技天赋!E1828-1)*4+特技天赋!F1828),E1828)</f>
        <v>58</v>
      </c>
    </row>
    <row r="1829" spans="1:17" ht="16.5" x14ac:dyDescent="0.2">
      <c r="A1829" s="31">
        <v>1826</v>
      </c>
      <c r="B1829" s="31">
        <v>12</v>
      </c>
      <c r="C1829" s="31">
        <v>1</v>
      </c>
      <c r="D1829" s="31">
        <v>2</v>
      </c>
      <c r="E1829" s="31">
        <v>2</v>
      </c>
      <c r="F1829" s="31">
        <v>0</v>
      </c>
      <c r="G1829" s="31" t="str">
        <f t="shared" si="56"/>
        <v>水瓶座普攻_2线2号天赋解锁</v>
      </c>
      <c r="H1829" s="32">
        <f>INDEX(数值规划!$AH$33:$AK$42,(特技天赋!C1829-1)*2+特技天赋!D1829,特技天赋!E1829)</f>
        <v>45</v>
      </c>
      <c r="I1829" s="32">
        <f>INDEX(数值规划!$N$32:$Y$231,(((C1829-1)*2+(D1829-1))*4+(E1829-1))*5+F1829+1,(INDEX($T$3:$AI$3,B1829)-1)*3+1)</f>
        <v>12</v>
      </c>
      <c r="J1829" s="32">
        <f>INDEX(数值规划!$N$32:$Y$231,(((C1829-1)*2+(D1829-1))*4+(E1829-1))*5+F1829+1,(INDEX($T$3:$AI$3,B1829)-1)*3+2)</f>
        <v>27</v>
      </c>
      <c r="K1829" s="32">
        <f>INDEX(数值规划!$N$32:$Y$231,(((C1829-1)*2+(D1829-1))*4+(E1829-1))*5+F1829+1,(INDEX($T$3:$AI$3,B1829)-1)*3+3)</f>
        <v>0</v>
      </c>
      <c r="L1829" s="32">
        <f t="shared" si="57"/>
        <v>4</v>
      </c>
      <c r="M1829" s="32">
        <f>INDEX(数值规划!$AL$33:$AL$42,(特技天赋!C1829-1)*2+特技天赋!D1829)</f>
        <v>3</v>
      </c>
      <c r="N1829" s="31">
        <v>2</v>
      </c>
      <c r="Q1829" s="32">
        <f>IF(特技天赋!F1829&gt;0,INDEX(数值规划!$F$32:$F$63,(特技天赋!E1829-1)*4+特技天赋!F1829),E1829)</f>
        <v>2</v>
      </c>
    </row>
    <row r="1830" spans="1:17" ht="16.5" x14ac:dyDescent="0.2">
      <c r="A1830" s="31">
        <v>1827</v>
      </c>
      <c r="B1830" s="31">
        <v>12</v>
      </c>
      <c r="C1830" s="31">
        <v>1</v>
      </c>
      <c r="D1830" s="31">
        <v>2</v>
      </c>
      <c r="E1830" s="31">
        <v>2</v>
      </c>
      <c r="F1830" s="31">
        <v>1</v>
      </c>
      <c r="G1830" s="31" t="str">
        <f t="shared" si="56"/>
        <v>水瓶座普攻_2线2号天赋1级</v>
      </c>
      <c r="H1830" s="32">
        <f>INDEX(数值规划!$AH$33:$AK$42,(特技天赋!C1830-1)*2+特技天赋!D1830,特技天赋!E1830)</f>
        <v>45</v>
      </c>
      <c r="I1830" s="32">
        <f>INDEX(数值规划!$N$32:$Y$231,(((C1830-1)*2+(D1830-1))*4+(E1830-1))*5+F1830+1,(INDEX($T$3:$AI$3,B1830)-1)*3+1)</f>
        <v>16</v>
      </c>
      <c r="J1830" s="32">
        <f>INDEX(数值规划!$N$32:$Y$231,(((C1830-1)*2+(D1830-1))*4+(E1830-1))*5+F1830+1,(INDEX($T$3:$AI$3,B1830)-1)*3+2)</f>
        <v>36</v>
      </c>
      <c r="K1830" s="32">
        <f>INDEX(数值规划!$N$32:$Y$231,(((C1830-1)*2+(D1830-1))*4+(E1830-1))*5+F1830+1,(INDEX($T$3:$AI$3,B1830)-1)*3+3)</f>
        <v>0</v>
      </c>
      <c r="L1830" s="32">
        <f t="shared" si="57"/>
        <v>4</v>
      </c>
      <c r="M1830" s="32">
        <f>INDEX(数值规划!$AL$33:$AL$42,(特技天赋!C1830-1)*2+特技天赋!D1830)</f>
        <v>3</v>
      </c>
      <c r="N1830" s="31">
        <v>24</v>
      </c>
      <c r="Q1830" s="32">
        <f>IF(特技天赋!F1830&gt;0,INDEX(数值规划!$F$32:$F$63,(特技天赋!E1830-1)*4+特技天赋!F1830),E1830)</f>
        <v>24</v>
      </c>
    </row>
    <row r="1831" spans="1:17" ht="16.5" x14ac:dyDescent="0.2">
      <c r="A1831" s="31">
        <v>1828</v>
      </c>
      <c r="B1831" s="31">
        <v>12</v>
      </c>
      <c r="C1831" s="31">
        <v>1</v>
      </c>
      <c r="D1831" s="31">
        <v>2</v>
      </c>
      <c r="E1831" s="31">
        <v>2</v>
      </c>
      <c r="F1831" s="31">
        <v>2</v>
      </c>
      <c r="G1831" s="31" t="str">
        <f t="shared" si="56"/>
        <v>水瓶座普攻_2线2号天赋2级</v>
      </c>
      <c r="H1831" s="32">
        <f>INDEX(数值规划!$AH$33:$AK$42,(特技天赋!C1831-1)*2+特技天赋!D1831,特技天赋!E1831)</f>
        <v>45</v>
      </c>
      <c r="I1831" s="32">
        <f>INDEX(数值规划!$N$32:$Y$231,(((C1831-1)*2+(D1831-1))*4+(E1831-1))*5+F1831+1,(INDEX($T$3:$AI$3,B1831)-1)*3+1)</f>
        <v>20</v>
      </c>
      <c r="J1831" s="32">
        <f>INDEX(数值规划!$N$32:$Y$231,(((C1831-1)*2+(D1831-1))*4+(E1831-1))*5+F1831+1,(INDEX($T$3:$AI$3,B1831)-1)*3+2)</f>
        <v>45</v>
      </c>
      <c r="K1831" s="32">
        <f>INDEX(数值规划!$N$32:$Y$231,(((C1831-1)*2+(D1831-1))*4+(E1831-1))*5+F1831+1,(INDEX($T$3:$AI$3,B1831)-1)*3+3)</f>
        <v>0</v>
      </c>
      <c r="L1831" s="32">
        <f t="shared" si="57"/>
        <v>4</v>
      </c>
      <c r="M1831" s="32">
        <f>INDEX(数值规划!$AL$33:$AL$42,(特技天赋!C1831-1)*2+特技天赋!D1831)</f>
        <v>3</v>
      </c>
      <c r="N1831" s="31">
        <v>36</v>
      </c>
      <c r="Q1831" s="32">
        <f>IF(特技天赋!F1831&gt;0,INDEX(数值规划!$F$32:$F$63,(特技天赋!E1831-1)*4+特技天赋!F1831),E1831)</f>
        <v>36</v>
      </c>
    </row>
    <row r="1832" spans="1:17" ht="16.5" x14ac:dyDescent="0.2">
      <c r="A1832" s="31">
        <v>1829</v>
      </c>
      <c r="B1832" s="31">
        <v>12</v>
      </c>
      <c r="C1832" s="31">
        <v>1</v>
      </c>
      <c r="D1832" s="31">
        <v>2</v>
      </c>
      <c r="E1832" s="31">
        <v>2</v>
      </c>
      <c r="F1832" s="31">
        <v>3</v>
      </c>
      <c r="G1832" s="31" t="str">
        <f t="shared" si="56"/>
        <v>水瓶座普攻_2线2号天赋3级</v>
      </c>
      <c r="H1832" s="32">
        <f>INDEX(数值规划!$AH$33:$AK$42,(特技天赋!C1832-1)*2+特技天赋!D1832,特技天赋!E1832)</f>
        <v>45</v>
      </c>
      <c r="I1832" s="32">
        <f>INDEX(数值规划!$N$32:$Y$231,(((C1832-1)*2+(D1832-1))*4+(E1832-1))*5+F1832+1,(INDEX($T$3:$AI$3,B1832)-1)*3+1)</f>
        <v>24</v>
      </c>
      <c r="J1832" s="32">
        <f>INDEX(数值规划!$N$32:$Y$231,(((C1832-1)*2+(D1832-1))*4+(E1832-1))*5+F1832+1,(INDEX($T$3:$AI$3,B1832)-1)*3+2)</f>
        <v>54</v>
      </c>
      <c r="K1832" s="32">
        <f>INDEX(数值规划!$N$32:$Y$231,(((C1832-1)*2+(D1832-1))*4+(E1832-1))*5+F1832+1,(INDEX($T$3:$AI$3,B1832)-1)*3+3)</f>
        <v>0</v>
      </c>
      <c r="L1832" s="32">
        <f t="shared" si="57"/>
        <v>4</v>
      </c>
      <c r="M1832" s="32">
        <f>INDEX(数值规划!$AL$33:$AL$42,(特技天赋!C1832-1)*2+特技天赋!D1832)</f>
        <v>3</v>
      </c>
      <c r="N1832" s="31">
        <v>48</v>
      </c>
      <c r="Q1832" s="32">
        <f>IF(特技天赋!F1832&gt;0,INDEX(数值规划!$F$32:$F$63,(特技天赋!E1832-1)*4+特技天赋!F1832),E1832)</f>
        <v>48</v>
      </c>
    </row>
    <row r="1833" spans="1:17" ht="16.5" x14ac:dyDescent="0.2">
      <c r="A1833" s="31">
        <v>1830</v>
      </c>
      <c r="B1833" s="31">
        <v>12</v>
      </c>
      <c r="C1833" s="31">
        <v>1</v>
      </c>
      <c r="D1833" s="31">
        <v>2</v>
      </c>
      <c r="E1833" s="31">
        <v>2</v>
      </c>
      <c r="F1833" s="31">
        <v>4</v>
      </c>
      <c r="G1833" s="31" t="str">
        <f t="shared" si="56"/>
        <v>水瓶座普攻_2线2号天赋4级</v>
      </c>
      <c r="H1833" s="32">
        <f>INDEX(数值规划!$AH$33:$AK$42,(特技天赋!C1833-1)*2+特技天赋!D1833,特技天赋!E1833)</f>
        <v>45</v>
      </c>
      <c r="I1833" s="32">
        <f>INDEX(数值规划!$N$32:$Y$231,(((C1833-1)*2+(D1833-1))*4+(E1833-1))*5+F1833+1,(INDEX($T$3:$AI$3,B1833)-1)*3+1)</f>
        <v>28</v>
      </c>
      <c r="J1833" s="32">
        <f>INDEX(数值规划!$N$32:$Y$231,(((C1833-1)*2+(D1833-1))*4+(E1833-1))*5+F1833+1,(INDEX($T$3:$AI$3,B1833)-1)*3+2)</f>
        <v>63</v>
      </c>
      <c r="K1833" s="32">
        <f>INDEX(数值规划!$N$32:$Y$231,(((C1833-1)*2+(D1833-1))*4+(E1833-1))*5+F1833+1,(INDEX($T$3:$AI$3,B1833)-1)*3+3)</f>
        <v>0</v>
      </c>
      <c r="L1833" s="32">
        <f t="shared" si="57"/>
        <v>4</v>
      </c>
      <c r="M1833" s="32">
        <f>INDEX(数值规划!$AL$33:$AL$42,(特技天赋!C1833-1)*2+特技天赋!D1833)</f>
        <v>3</v>
      </c>
      <c r="N1833" s="31">
        <v>72</v>
      </c>
      <c r="Q1833" s="32">
        <f>IF(特技天赋!F1833&gt;0,INDEX(数值规划!$F$32:$F$63,(特技天赋!E1833-1)*4+特技天赋!F1833),E1833)</f>
        <v>72</v>
      </c>
    </row>
    <row r="1834" spans="1:17" ht="16.5" x14ac:dyDescent="0.2">
      <c r="A1834" s="31">
        <v>1831</v>
      </c>
      <c r="B1834" s="31">
        <v>12</v>
      </c>
      <c r="C1834" s="31">
        <v>1</v>
      </c>
      <c r="D1834" s="31">
        <v>2</v>
      </c>
      <c r="E1834" s="31">
        <v>3</v>
      </c>
      <c r="F1834" s="31">
        <v>0</v>
      </c>
      <c r="G1834" s="31" t="str">
        <f t="shared" si="56"/>
        <v>水瓶座普攻_2线3号天赋解锁</v>
      </c>
      <c r="H1834" s="32">
        <f>INDEX(数值规划!$AH$33:$AK$42,(特技天赋!C1834-1)*2+特技天赋!D1834,特技天赋!E1834)</f>
        <v>65</v>
      </c>
      <c r="I1834" s="32">
        <f>INDEX(数值规划!$N$32:$Y$231,(((C1834-1)*2+(D1834-1))*4+(E1834-1))*5+F1834+1,(INDEX($T$3:$AI$3,B1834)-1)*3+1)</f>
        <v>18</v>
      </c>
      <c r="J1834" s="32">
        <f>INDEX(数值规划!$N$32:$Y$231,(((C1834-1)*2+(D1834-1))*4+(E1834-1))*5+F1834+1,(INDEX($T$3:$AI$3,B1834)-1)*3+2)</f>
        <v>41</v>
      </c>
      <c r="K1834" s="32">
        <f>INDEX(数值规划!$N$32:$Y$231,(((C1834-1)*2+(D1834-1))*4+(E1834-1))*5+F1834+1,(INDEX($T$3:$AI$3,B1834)-1)*3+3)</f>
        <v>0</v>
      </c>
      <c r="L1834" s="32">
        <f t="shared" si="57"/>
        <v>6</v>
      </c>
      <c r="M1834" s="32">
        <f>INDEX(数值规划!$AL$33:$AL$42,(特技天赋!C1834-1)*2+特技天赋!D1834)</f>
        <v>3</v>
      </c>
      <c r="N1834" s="31">
        <v>3</v>
      </c>
      <c r="Q1834" s="32">
        <f>IF(特技天赋!F1834&gt;0,INDEX(数值规划!$F$32:$F$63,(特技天赋!E1834-1)*4+特技天赋!F1834),E1834)</f>
        <v>3</v>
      </c>
    </row>
    <row r="1835" spans="1:17" ht="16.5" x14ac:dyDescent="0.2">
      <c r="A1835" s="31">
        <v>1832</v>
      </c>
      <c r="B1835" s="31">
        <v>12</v>
      </c>
      <c r="C1835" s="31">
        <v>1</v>
      </c>
      <c r="D1835" s="31">
        <v>2</v>
      </c>
      <c r="E1835" s="31">
        <v>3</v>
      </c>
      <c r="F1835" s="31">
        <v>1</v>
      </c>
      <c r="G1835" s="31" t="str">
        <f t="shared" si="56"/>
        <v>水瓶座普攻_2线3号天赋1级</v>
      </c>
      <c r="H1835" s="32">
        <f>INDEX(数值规划!$AH$33:$AK$42,(特技天赋!C1835-1)*2+特技天赋!D1835,特技天赋!E1835)</f>
        <v>65</v>
      </c>
      <c r="I1835" s="32">
        <f>INDEX(数值规划!$N$32:$Y$231,(((C1835-1)*2+(D1835-1))*4+(E1835-1))*5+F1835+1,(INDEX($T$3:$AI$3,B1835)-1)*3+1)</f>
        <v>22</v>
      </c>
      <c r="J1835" s="32">
        <f>INDEX(数值规划!$N$32:$Y$231,(((C1835-1)*2+(D1835-1))*4+(E1835-1))*5+F1835+1,(INDEX($T$3:$AI$3,B1835)-1)*3+2)</f>
        <v>50</v>
      </c>
      <c r="K1835" s="32">
        <f>INDEX(数值规划!$N$32:$Y$231,(((C1835-1)*2+(D1835-1))*4+(E1835-1))*5+F1835+1,(INDEX($T$3:$AI$3,B1835)-1)*3+3)</f>
        <v>0</v>
      </c>
      <c r="L1835" s="32">
        <f t="shared" si="57"/>
        <v>6</v>
      </c>
      <c r="M1835" s="32">
        <f>INDEX(数值规划!$AL$33:$AL$42,(特技天赋!C1835-1)*2+特技天赋!D1835)</f>
        <v>3</v>
      </c>
      <c r="N1835" s="31">
        <v>29</v>
      </c>
      <c r="Q1835" s="32">
        <f>IF(特技天赋!F1835&gt;0,INDEX(数值规划!$F$32:$F$63,(特技天赋!E1835-1)*4+特技天赋!F1835),E1835)</f>
        <v>29</v>
      </c>
    </row>
    <row r="1836" spans="1:17" ht="16.5" x14ac:dyDescent="0.2">
      <c r="A1836" s="31">
        <v>1833</v>
      </c>
      <c r="B1836" s="31">
        <v>12</v>
      </c>
      <c r="C1836" s="31">
        <v>1</v>
      </c>
      <c r="D1836" s="31">
        <v>2</v>
      </c>
      <c r="E1836" s="31">
        <v>3</v>
      </c>
      <c r="F1836" s="31">
        <v>2</v>
      </c>
      <c r="G1836" s="31" t="str">
        <f t="shared" si="56"/>
        <v>水瓶座普攻_2线3号天赋2级</v>
      </c>
      <c r="H1836" s="32">
        <f>INDEX(数值规划!$AH$33:$AK$42,(特技天赋!C1836-1)*2+特技天赋!D1836,特技天赋!E1836)</f>
        <v>65</v>
      </c>
      <c r="I1836" s="32">
        <f>INDEX(数值规划!$N$32:$Y$231,(((C1836-1)*2+(D1836-1))*4+(E1836-1))*5+F1836+1,(INDEX($T$3:$AI$3,B1836)-1)*3+1)</f>
        <v>26</v>
      </c>
      <c r="J1836" s="32">
        <f>INDEX(数值规划!$N$32:$Y$231,(((C1836-1)*2+(D1836-1))*4+(E1836-1))*5+F1836+1,(INDEX($T$3:$AI$3,B1836)-1)*3+2)</f>
        <v>59</v>
      </c>
      <c r="K1836" s="32">
        <f>INDEX(数值规划!$N$32:$Y$231,(((C1836-1)*2+(D1836-1))*4+(E1836-1))*5+F1836+1,(INDEX($T$3:$AI$3,B1836)-1)*3+3)</f>
        <v>0</v>
      </c>
      <c r="L1836" s="32">
        <f t="shared" si="57"/>
        <v>6</v>
      </c>
      <c r="M1836" s="32">
        <f>INDEX(数值规划!$AL$33:$AL$42,(特技天赋!C1836-1)*2+特技天赋!D1836)</f>
        <v>3</v>
      </c>
      <c r="N1836" s="31">
        <v>43</v>
      </c>
      <c r="Q1836" s="32">
        <f>IF(特技天赋!F1836&gt;0,INDEX(数值规划!$F$32:$F$63,(特技天赋!E1836-1)*4+特技天赋!F1836),E1836)</f>
        <v>43</v>
      </c>
    </row>
    <row r="1837" spans="1:17" ht="16.5" x14ac:dyDescent="0.2">
      <c r="A1837" s="31">
        <v>1834</v>
      </c>
      <c r="B1837" s="31">
        <v>12</v>
      </c>
      <c r="C1837" s="31">
        <v>1</v>
      </c>
      <c r="D1837" s="31">
        <v>2</v>
      </c>
      <c r="E1837" s="31">
        <v>3</v>
      </c>
      <c r="F1837" s="31">
        <v>3</v>
      </c>
      <c r="G1837" s="31" t="str">
        <f t="shared" si="56"/>
        <v>水瓶座普攻_2线3号天赋3级</v>
      </c>
      <c r="H1837" s="32">
        <f>INDEX(数值规划!$AH$33:$AK$42,(特技天赋!C1837-1)*2+特技天赋!D1837,特技天赋!E1837)</f>
        <v>65</v>
      </c>
      <c r="I1837" s="32">
        <f>INDEX(数值规划!$N$32:$Y$231,(((C1837-1)*2+(D1837-1))*4+(E1837-1))*5+F1837+1,(INDEX($T$3:$AI$3,B1837)-1)*3+1)</f>
        <v>30</v>
      </c>
      <c r="J1837" s="32">
        <f>INDEX(数值规划!$N$32:$Y$231,(((C1837-1)*2+(D1837-1))*4+(E1837-1))*5+F1837+1,(INDEX($T$3:$AI$3,B1837)-1)*3+2)</f>
        <v>68</v>
      </c>
      <c r="K1837" s="32">
        <f>INDEX(数值规划!$N$32:$Y$231,(((C1837-1)*2+(D1837-1))*4+(E1837-1))*5+F1837+1,(INDEX($T$3:$AI$3,B1837)-1)*3+3)</f>
        <v>0</v>
      </c>
      <c r="L1837" s="32">
        <f t="shared" si="57"/>
        <v>6</v>
      </c>
      <c r="M1837" s="32">
        <f>INDEX(数值规划!$AL$33:$AL$42,(特技天赋!C1837-1)*2+特技天赋!D1837)</f>
        <v>3</v>
      </c>
      <c r="N1837" s="31">
        <v>58</v>
      </c>
      <c r="Q1837" s="32">
        <f>IF(特技天赋!F1837&gt;0,INDEX(数值规划!$F$32:$F$63,(特技天赋!E1837-1)*4+特技天赋!F1837),E1837)</f>
        <v>58</v>
      </c>
    </row>
    <row r="1838" spans="1:17" ht="16.5" x14ac:dyDescent="0.2">
      <c r="A1838" s="31">
        <v>1835</v>
      </c>
      <c r="B1838" s="31">
        <v>12</v>
      </c>
      <c r="C1838" s="31">
        <v>1</v>
      </c>
      <c r="D1838" s="31">
        <v>2</v>
      </c>
      <c r="E1838" s="31">
        <v>3</v>
      </c>
      <c r="F1838" s="31">
        <v>4</v>
      </c>
      <c r="G1838" s="31" t="str">
        <f t="shared" si="56"/>
        <v>水瓶座普攻_2线3号天赋4级</v>
      </c>
      <c r="H1838" s="32">
        <f>INDEX(数值规划!$AH$33:$AK$42,(特技天赋!C1838-1)*2+特技天赋!D1838,特技天赋!E1838)</f>
        <v>65</v>
      </c>
      <c r="I1838" s="32">
        <f>INDEX(数值规划!$N$32:$Y$231,(((C1838-1)*2+(D1838-1))*4+(E1838-1))*5+F1838+1,(INDEX($T$3:$AI$3,B1838)-1)*3+1)</f>
        <v>34</v>
      </c>
      <c r="J1838" s="32">
        <f>INDEX(数值规划!$N$32:$Y$231,(((C1838-1)*2+(D1838-1))*4+(E1838-1))*5+F1838+1,(INDEX($T$3:$AI$3,B1838)-1)*3+2)</f>
        <v>77</v>
      </c>
      <c r="K1838" s="32">
        <f>INDEX(数值规划!$N$32:$Y$231,(((C1838-1)*2+(D1838-1))*4+(E1838-1))*5+F1838+1,(INDEX($T$3:$AI$3,B1838)-1)*3+3)</f>
        <v>0</v>
      </c>
      <c r="L1838" s="32">
        <f t="shared" si="57"/>
        <v>6</v>
      </c>
      <c r="M1838" s="32">
        <f>INDEX(数值规划!$AL$33:$AL$42,(特技天赋!C1838-1)*2+特技天赋!D1838)</f>
        <v>3</v>
      </c>
      <c r="N1838" s="31">
        <v>87</v>
      </c>
      <c r="Q1838" s="32">
        <f>IF(特技天赋!F1838&gt;0,INDEX(数值规划!$F$32:$F$63,(特技天赋!E1838-1)*4+特技天赋!F1838),E1838)</f>
        <v>87</v>
      </c>
    </row>
    <row r="1839" spans="1:17" ht="16.5" x14ac:dyDescent="0.2">
      <c r="A1839" s="31">
        <v>1836</v>
      </c>
      <c r="B1839" s="31">
        <v>12</v>
      </c>
      <c r="C1839" s="31">
        <v>1</v>
      </c>
      <c r="D1839" s="31">
        <v>2</v>
      </c>
      <c r="E1839" s="31">
        <v>4</v>
      </c>
      <c r="F1839" s="31">
        <v>0</v>
      </c>
      <c r="G1839" s="31" t="str">
        <f t="shared" si="56"/>
        <v>水瓶座普攻_2线4号天赋解锁</v>
      </c>
      <c r="H1839" s="32">
        <f>INDEX(数值规划!$AH$33:$AK$42,(特技天赋!C1839-1)*2+特技天赋!D1839,特技天赋!E1839)</f>
        <v>85</v>
      </c>
      <c r="I1839" s="32">
        <f>INDEX(数值规划!$N$32:$Y$231,(((C1839-1)*2+(D1839-1))*4+(E1839-1))*5+F1839+1,(INDEX($T$3:$AI$3,B1839)-1)*3+1)</f>
        <v>24</v>
      </c>
      <c r="J1839" s="32">
        <f>INDEX(数值规划!$N$32:$Y$231,(((C1839-1)*2+(D1839-1))*4+(E1839-1))*5+F1839+1,(INDEX($T$3:$AI$3,B1839)-1)*3+2)</f>
        <v>54</v>
      </c>
      <c r="K1839" s="32">
        <f>INDEX(数值规划!$N$32:$Y$231,(((C1839-1)*2+(D1839-1))*4+(E1839-1))*5+F1839+1,(INDEX($T$3:$AI$3,B1839)-1)*3+3)</f>
        <v>0</v>
      </c>
      <c r="L1839" s="32">
        <f t="shared" si="57"/>
        <v>8</v>
      </c>
      <c r="M1839" s="32">
        <f>INDEX(数值规划!$AL$33:$AL$42,(特技天赋!C1839-1)*2+特技天赋!D1839)</f>
        <v>3</v>
      </c>
      <c r="N1839" s="31">
        <v>4</v>
      </c>
      <c r="Q1839" s="32">
        <f>IF(特技天赋!F1839&gt;0,INDEX(数值规划!$F$32:$F$63,(特技天赋!E1839-1)*4+特技天赋!F1839),E1839)</f>
        <v>4</v>
      </c>
    </row>
    <row r="1840" spans="1:17" ht="16.5" x14ac:dyDescent="0.2">
      <c r="A1840" s="31">
        <v>1837</v>
      </c>
      <c r="B1840" s="31">
        <v>12</v>
      </c>
      <c r="C1840" s="31">
        <v>1</v>
      </c>
      <c r="D1840" s="31">
        <v>2</v>
      </c>
      <c r="E1840" s="31">
        <v>4</v>
      </c>
      <c r="F1840" s="31">
        <v>1</v>
      </c>
      <c r="G1840" s="31" t="str">
        <f t="shared" si="56"/>
        <v>水瓶座普攻_2线4号天赋1级</v>
      </c>
      <c r="H1840" s="32">
        <f>INDEX(数值规划!$AH$33:$AK$42,(特技天赋!C1840-1)*2+特技天赋!D1840,特技天赋!E1840)</f>
        <v>85</v>
      </c>
      <c r="I1840" s="32">
        <f>INDEX(数值规划!$N$32:$Y$231,(((C1840-1)*2+(D1840-1))*4+(E1840-1))*5+F1840+1,(INDEX($T$3:$AI$3,B1840)-1)*3+1)</f>
        <v>28</v>
      </c>
      <c r="J1840" s="32">
        <f>INDEX(数值规划!$N$32:$Y$231,(((C1840-1)*2+(D1840-1))*4+(E1840-1))*5+F1840+1,(INDEX($T$3:$AI$3,B1840)-1)*3+2)</f>
        <v>63</v>
      </c>
      <c r="K1840" s="32">
        <f>INDEX(数值规划!$N$32:$Y$231,(((C1840-1)*2+(D1840-1))*4+(E1840-1))*5+F1840+1,(INDEX($T$3:$AI$3,B1840)-1)*3+3)</f>
        <v>0</v>
      </c>
      <c r="L1840" s="32">
        <f t="shared" si="57"/>
        <v>8</v>
      </c>
      <c r="M1840" s="32">
        <f>INDEX(数值规划!$AL$33:$AL$42,(特技天赋!C1840-1)*2+特技天赋!D1840)</f>
        <v>3</v>
      </c>
      <c r="N1840" s="31">
        <v>29</v>
      </c>
      <c r="Q1840" s="32">
        <f>IF(特技天赋!F1840&gt;0,INDEX(数值规划!$F$32:$F$63,(特技天赋!E1840-1)*4+特技天赋!F1840),E1840)</f>
        <v>29</v>
      </c>
    </row>
    <row r="1841" spans="1:17" ht="16.5" x14ac:dyDescent="0.2">
      <c r="A1841" s="31">
        <v>1838</v>
      </c>
      <c r="B1841" s="31">
        <v>12</v>
      </c>
      <c r="C1841" s="31">
        <v>1</v>
      </c>
      <c r="D1841" s="31">
        <v>2</v>
      </c>
      <c r="E1841" s="31">
        <v>4</v>
      </c>
      <c r="F1841" s="31">
        <v>2</v>
      </c>
      <c r="G1841" s="31" t="str">
        <f t="shared" si="56"/>
        <v>水瓶座普攻_2线4号天赋2级</v>
      </c>
      <c r="H1841" s="32">
        <f>INDEX(数值规划!$AH$33:$AK$42,(特技天赋!C1841-1)*2+特技天赋!D1841,特技天赋!E1841)</f>
        <v>85</v>
      </c>
      <c r="I1841" s="32">
        <f>INDEX(数值规划!$N$32:$Y$231,(((C1841-1)*2+(D1841-1))*4+(E1841-1))*5+F1841+1,(INDEX($T$3:$AI$3,B1841)-1)*3+1)</f>
        <v>32</v>
      </c>
      <c r="J1841" s="32">
        <f>INDEX(数值规划!$N$32:$Y$231,(((C1841-1)*2+(D1841-1))*4+(E1841-1))*5+F1841+1,(INDEX($T$3:$AI$3,B1841)-1)*3+2)</f>
        <v>72</v>
      </c>
      <c r="K1841" s="32">
        <f>INDEX(数值规划!$N$32:$Y$231,(((C1841-1)*2+(D1841-1))*4+(E1841-1))*5+F1841+1,(INDEX($T$3:$AI$3,B1841)-1)*3+3)</f>
        <v>0</v>
      </c>
      <c r="L1841" s="32">
        <f t="shared" si="57"/>
        <v>8</v>
      </c>
      <c r="M1841" s="32">
        <f>INDEX(数值规划!$AL$33:$AL$42,(特技天赋!C1841-1)*2+特技天赋!D1841)</f>
        <v>3</v>
      </c>
      <c r="N1841" s="31">
        <v>43</v>
      </c>
      <c r="Q1841" s="32">
        <f>IF(特技天赋!F1841&gt;0,INDEX(数值规划!$F$32:$F$63,(特技天赋!E1841-1)*4+特技天赋!F1841),E1841)</f>
        <v>43</v>
      </c>
    </row>
    <row r="1842" spans="1:17" ht="16.5" x14ac:dyDescent="0.2">
      <c r="A1842" s="31">
        <v>1839</v>
      </c>
      <c r="B1842" s="31">
        <v>12</v>
      </c>
      <c r="C1842" s="31">
        <v>1</v>
      </c>
      <c r="D1842" s="31">
        <v>2</v>
      </c>
      <c r="E1842" s="31">
        <v>4</v>
      </c>
      <c r="F1842" s="31">
        <v>3</v>
      </c>
      <c r="G1842" s="31" t="str">
        <f t="shared" si="56"/>
        <v>水瓶座普攻_2线4号天赋3级</v>
      </c>
      <c r="H1842" s="32">
        <f>INDEX(数值规划!$AH$33:$AK$42,(特技天赋!C1842-1)*2+特技天赋!D1842,特技天赋!E1842)</f>
        <v>85</v>
      </c>
      <c r="I1842" s="32">
        <f>INDEX(数值规划!$N$32:$Y$231,(((C1842-1)*2+(D1842-1))*4+(E1842-1))*5+F1842+1,(INDEX($T$3:$AI$3,B1842)-1)*3+1)</f>
        <v>36</v>
      </c>
      <c r="J1842" s="32">
        <f>INDEX(数值规划!$N$32:$Y$231,(((C1842-1)*2+(D1842-1))*4+(E1842-1))*5+F1842+1,(INDEX($T$3:$AI$3,B1842)-1)*3+2)</f>
        <v>81</v>
      </c>
      <c r="K1842" s="32">
        <f>INDEX(数值规划!$N$32:$Y$231,(((C1842-1)*2+(D1842-1))*4+(E1842-1))*5+F1842+1,(INDEX($T$3:$AI$3,B1842)-1)*3+3)</f>
        <v>0</v>
      </c>
      <c r="L1842" s="32">
        <f t="shared" si="57"/>
        <v>8</v>
      </c>
      <c r="M1842" s="32">
        <f>INDEX(数值规划!$AL$33:$AL$42,(特技天赋!C1842-1)*2+特技天赋!D1842)</f>
        <v>3</v>
      </c>
      <c r="N1842" s="31">
        <v>58</v>
      </c>
      <c r="Q1842" s="32">
        <f>IF(特技天赋!F1842&gt;0,INDEX(数值规划!$F$32:$F$63,(特技天赋!E1842-1)*4+特技天赋!F1842),E1842)</f>
        <v>58</v>
      </c>
    </row>
    <row r="1843" spans="1:17" ht="16.5" x14ac:dyDescent="0.2">
      <c r="A1843" s="31">
        <v>1840</v>
      </c>
      <c r="B1843" s="31">
        <v>12</v>
      </c>
      <c r="C1843" s="31">
        <v>1</v>
      </c>
      <c r="D1843" s="31">
        <v>2</v>
      </c>
      <c r="E1843" s="31">
        <v>4</v>
      </c>
      <c r="F1843" s="31">
        <v>4</v>
      </c>
      <c r="G1843" s="31" t="str">
        <f t="shared" si="56"/>
        <v>水瓶座普攻_2线4号天赋4级</v>
      </c>
      <c r="H1843" s="32">
        <f>INDEX(数值规划!$AH$33:$AK$42,(特技天赋!C1843-1)*2+特技天赋!D1843,特技天赋!E1843)</f>
        <v>85</v>
      </c>
      <c r="I1843" s="32">
        <f>INDEX(数值规划!$N$32:$Y$231,(((C1843-1)*2+(D1843-1))*4+(E1843-1))*5+F1843+1,(INDEX($T$3:$AI$3,B1843)-1)*3+1)</f>
        <v>40</v>
      </c>
      <c r="J1843" s="32">
        <f>INDEX(数值规划!$N$32:$Y$231,(((C1843-1)*2+(D1843-1))*4+(E1843-1))*5+F1843+1,(INDEX($T$3:$AI$3,B1843)-1)*3+2)</f>
        <v>90</v>
      </c>
      <c r="K1843" s="32">
        <f>INDEX(数值规划!$N$32:$Y$231,(((C1843-1)*2+(D1843-1))*4+(E1843-1))*5+F1843+1,(INDEX($T$3:$AI$3,B1843)-1)*3+3)</f>
        <v>0</v>
      </c>
      <c r="L1843" s="32">
        <f t="shared" si="57"/>
        <v>8</v>
      </c>
      <c r="M1843" s="32">
        <f>INDEX(数值规划!$AL$33:$AL$42,(特技天赋!C1843-1)*2+特技天赋!D1843)</f>
        <v>3</v>
      </c>
      <c r="N1843" s="31">
        <v>87</v>
      </c>
      <c r="Q1843" s="32">
        <f>IF(特技天赋!F1843&gt;0,INDEX(数值规划!$F$32:$F$63,(特技天赋!E1843-1)*4+特技天赋!F1843),E1843)</f>
        <v>87</v>
      </c>
    </row>
    <row r="1844" spans="1:17" ht="16.5" x14ac:dyDescent="0.2">
      <c r="A1844" s="31">
        <v>1841</v>
      </c>
      <c r="B1844" s="31">
        <v>12</v>
      </c>
      <c r="C1844" s="31">
        <v>2</v>
      </c>
      <c r="D1844" s="31">
        <v>1</v>
      </c>
      <c r="E1844" s="31">
        <v>1</v>
      </c>
      <c r="F1844" s="31">
        <v>0</v>
      </c>
      <c r="G1844" s="31" t="str">
        <f t="shared" si="56"/>
        <v>水瓶座技能1_1线1号天赋解锁</v>
      </c>
      <c r="H1844" s="32">
        <f>INDEX(数值规划!$AH$33:$AK$42,(特技天赋!C1844-1)*2+特技天赋!D1844,特技天赋!E1844)</f>
        <v>17</v>
      </c>
      <c r="I1844" s="32">
        <f>INDEX(数值规划!$N$32:$Y$231,(((C1844-1)*2+(D1844-1))*4+(E1844-1))*5+F1844+1,(INDEX($T$3:$AI$3,B1844)-1)*3+1)</f>
        <v>0</v>
      </c>
      <c r="J1844" s="32">
        <f>INDEX(数值规划!$N$32:$Y$231,(((C1844-1)*2+(D1844-1))*4+(E1844-1))*5+F1844+1,(INDEX($T$3:$AI$3,B1844)-1)*3+2)</f>
        <v>20</v>
      </c>
      <c r="K1844" s="32">
        <f>INDEX(数值规划!$N$32:$Y$231,(((C1844-1)*2+(D1844-1))*4+(E1844-1))*5+F1844+1,(INDEX($T$3:$AI$3,B1844)-1)*3+3)</f>
        <v>10</v>
      </c>
      <c r="L1844" s="32">
        <f t="shared" si="57"/>
        <v>1</v>
      </c>
      <c r="M1844" s="32">
        <f>INDEX(数值规划!$AL$33:$AL$42,(特技天赋!C1844-1)*2+特技天赋!D1844)</f>
        <v>3</v>
      </c>
      <c r="N1844" s="31">
        <v>1</v>
      </c>
      <c r="Q1844" s="32">
        <f>IF(特技天赋!F1844&gt;0,INDEX(数值规划!$F$32:$F$63,(特技天赋!E1844-1)*4+特技天赋!F1844),E1844)</f>
        <v>1</v>
      </c>
    </row>
    <row r="1845" spans="1:17" ht="16.5" x14ac:dyDescent="0.2">
      <c r="A1845" s="31">
        <v>1842</v>
      </c>
      <c r="B1845" s="31">
        <v>12</v>
      </c>
      <c r="C1845" s="31">
        <v>2</v>
      </c>
      <c r="D1845" s="31">
        <v>1</v>
      </c>
      <c r="E1845" s="31">
        <v>1</v>
      </c>
      <c r="F1845" s="31">
        <v>1</v>
      </c>
      <c r="G1845" s="31" t="str">
        <f t="shared" si="56"/>
        <v>水瓶座技能1_1线1号天赋1级</v>
      </c>
      <c r="H1845" s="32">
        <f>INDEX(数值规划!$AH$33:$AK$42,(特技天赋!C1845-1)*2+特技天赋!D1845,特技天赋!E1845)</f>
        <v>17</v>
      </c>
      <c r="I1845" s="32">
        <f>INDEX(数值规划!$N$32:$Y$231,(((C1845-1)*2+(D1845-1))*4+(E1845-1))*5+F1845+1,(INDEX($T$3:$AI$3,B1845)-1)*3+1)</f>
        <v>0</v>
      </c>
      <c r="J1845" s="32">
        <f>INDEX(数值规划!$N$32:$Y$231,(((C1845-1)*2+(D1845-1))*4+(E1845-1))*5+F1845+1,(INDEX($T$3:$AI$3,B1845)-1)*3+2)</f>
        <v>30</v>
      </c>
      <c r="K1845" s="32">
        <f>INDEX(数值规划!$N$32:$Y$231,(((C1845-1)*2+(D1845-1))*4+(E1845-1))*5+F1845+1,(INDEX($T$3:$AI$3,B1845)-1)*3+3)</f>
        <v>15</v>
      </c>
      <c r="L1845" s="32">
        <f t="shared" si="57"/>
        <v>1</v>
      </c>
      <c r="M1845" s="32">
        <f>INDEX(数值规划!$AL$33:$AL$42,(特技天赋!C1845-1)*2+特技天赋!D1845)</f>
        <v>3</v>
      </c>
      <c r="N1845" s="31">
        <v>19</v>
      </c>
      <c r="Q1845" s="32">
        <f>IF(特技天赋!F1845&gt;0,INDEX(数值规划!$F$32:$F$63,(特技天赋!E1845-1)*4+特技天赋!F1845),E1845)</f>
        <v>19</v>
      </c>
    </row>
    <row r="1846" spans="1:17" ht="16.5" x14ac:dyDescent="0.2">
      <c r="A1846" s="31">
        <v>1843</v>
      </c>
      <c r="B1846" s="31">
        <v>12</v>
      </c>
      <c r="C1846" s="31">
        <v>2</v>
      </c>
      <c r="D1846" s="31">
        <v>1</v>
      </c>
      <c r="E1846" s="31">
        <v>1</v>
      </c>
      <c r="F1846" s="31">
        <v>2</v>
      </c>
      <c r="G1846" s="31" t="str">
        <f t="shared" si="56"/>
        <v>水瓶座技能1_1线1号天赋2级</v>
      </c>
      <c r="H1846" s="32">
        <f>INDEX(数值规划!$AH$33:$AK$42,(特技天赋!C1846-1)*2+特技天赋!D1846,特技天赋!E1846)</f>
        <v>17</v>
      </c>
      <c r="I1846" s="32">
        <f>INDEX(数值规划!$N$32:$Y$231,(((C1846-1)*2+(D1846-1))*4+(E1846-1))*5+F1846+1,(INDEX($T$3:$AI$3,B1846)-1)*3+1)</f>
        <v>0</v>
      </c>
      <c r="J1846" s="32">
        <f>INDEX(数值规划!$N$32:$Y$231,(((C1846-1)*2+(D1846-1))*4+(E1846-1))*5+F1846+1,(INDEX($T$3:$AI$3,B1846)-1)*3+2)</f>
        <v>40</v>
      </c>
      <c r="K1846" s="32">
        <f>INDEX(数值规划!$N$32:$Y$231,(((C1846-1)*2+(D1846-1))*4+(E1846-1))*5+F1846+1,(INDEX($T$3:$AI$3,B1846)-1)*3+3)</f>
        <v>20</v>
      </c>
      <c r="L1846" s="32">
        <f t="shared" si="57"/>
        <v>1</v>
      </c>
      <c r="M1846" s="32">
        <f>INDEX(数值规划!$AL$33:$AL$42,(特技天赋!C1846-1)*2+特技天赋!D1846)</f>
        <v>3</v>
      </c>
      <c r="N1846" s="31">
        <v>29</v>
      </c>
      <c r="Q1846" s="32">
        <f>IF(特技天赋!F1846&gt;0,INDEX(数值规划!$F$32:$F$63,(特技天赋!E1846-1)*4+特技天赋!F1846),E1846)</f>
        <v>29</v>
      </c>
    </row>
    <row r="1847" spans="1:17" ht="16.5" x14ac:dyDescent="0.2">
      <c r="A1847" s="31">
        <v>1844</v>
      </c>
      <c r="B1847" s="31">
        <v>12</v>
      </c>
      <c r="C1847" s="31">
        <v>2</v>
      </c>
      <c r="D1847" s="31">
        <v>1</v>
      </c>
      <c r="E1847" s="31">
        <v>1</v>
      </c>
      <c r="F1847" s="31">
        <v>3</v>
      </c>
      <c r="G1847" s="31" t="str">
        <f t="shared" si="56"/>
        <v>水瓶座技能1_1线1号天赋3级</v>
      </c>
      <c r="H1847" s="32">
        <f>INDEX(数值规划!$AH$33:$AK$42,(特技天赋!C1847-1)*2+特技天赋!D1847,特技天赋!E1847)</f>
        <v>17</v>
      </c>
      <c r="I1847" s="32">
        <f>INDEX(数值规划!$N$32:$Y$231,(((C1847-1)*2+(D1847-1))*4+(E1847-1))*5+F1847+1,(INDEX($T$3:$AI$3,B1847)-1)*3+1)</f>
        <v>0</v>
      </c>
      <c r="J1847" s="32">
        <f>INDEX(数值规划!$N$32:$Y$231,(((C1847-1)*2+(D1847-1))*4+(E1847-1))*5+F1847+1,(INDEX($T$3:$AI$3,B1847)-1)*3+2)</f>
        <v>50</v>
      </c>
      <c r="K1847" s="32">
        <f>INDEX(数值规划!$N$32:$Y$231,(((C1847-1)*2+(D1847-1))*4+(E1847-1))*5+F1847+1,(INDEX($T$3:$AI$3,B1847)-1)*3+3)</f>
        <v>25</v>
      </c>
      <c r="L1847" s="32">
        <f t="shared" si="57"/>
        <v>1</v>
      </c>
      <c r="M1847" s="32">
        <f>INDEX(数值规划!$AL$33:$AL$42,(特技天赋!C1847-1)*2+特技天赋!D1847)</f>
        <v>3</v>
      </c>
      <c r="N1847" s="31">
        <v>38</v>
      </c>
      <c r="Q1847" s="32">
        <f>IF(特技天赋!F1847&gt;0,INDEX(数值规划!$F$32:$F$63,(特技天赋!E1847-1)*4+特技天赋!F1847),E1847)</f>
        <v>38</v>
      </c>
    </row>
    <row r="1848" spans="1:17" ht="16.5" x14ac:dyDescent="0.2">
      <c r="A1848" s="31">
        <v>1845</v>
      </c>
      <c r="B1848" s="31">
        <v>12</v>
      </c>
      <c r="C1848" s="31">
        <v>2</v>
      </c>
      <c r="D1848" s="31">
        <v>1</v>
      </c>
      <c r="E1848" s="31">
        <v>1</v>
      </c>
      <c r="F1848" s="31">
        <v>4</v>
      </c>
      <c r="G1848" s="31" t="str">
        <f t="shared" si="56"/>
        <v>水瓶座技能1_1线1号天赋4级</v>
      </c>
      <c r="H1848" s="32">
        <f>INDEX(数值规划!$AH$33:$AK$42,(特技天赋!C1848-1)*2+特技天赋!D1848,特技天赋!E1848)</f>
        <v>17</v>
      </c>
      <c r="I1848" s="32">
        <f>INDEX(数值规划!$N$32:$Y$231,(((C1848-1)*2+(D1848-1))*4+(E1848-1))*5+F1848+1,(INDEX($T$3:$AI$3,B1848)-1)*3+1)</f>
        <v>0</v>
      </c>
      <c r="J1848" s="32">
        <f>INDEX(数值规划!$N$32:$Y$231,(((C1848-1)*2+(D1848-1))*4+(E1848-1))*5+F1848+1,(INDEX($T$3:$AI$3,B1848)-1)*3+2)</f>
        <v>60</v>
      </c>
      <c r="K1848" s="32">
        <f>INDEX(数值规划!$N$32:$Y$231,(((C1848-1)*2+(D1848-1))*4+(E1848-1))*5+F1848+1,(INDEX($T$3:$AI$3,B1848)-1)*3+3)</f>
        <v>30</v>
      </c>
      <c r="L1848" s="32">
        <f t="shared" si="57"/>
        <v>1</v>
      </c>
      <c r="M1848" s="32">
        <f>INDEX(数值规划!$AL$33:$AL$42,(特技天赋!C1848-1)*2+特技天赋!D1848)</f>
        <v>3</v>
      </c>
      <c r="N1848" s="31">
        <v>58</v>
      </c>
      <c r="Q1848" s="32">
        <f>IF(特技天赋!F1848&gt;0,INDEX(数值规划!$F$32:$F$63,(特技天赋!E1848-1)*4+特技天赋!F1848),E1848)</f>
        <v>58</v>
      </c>
    </row>
    <row r="1849" spans="1:17" ht="16.5" x14ac:dyDescent="0.2">
      <c r="A1849" s="31">
        <v>1846</v>
      </c>
      <c r="B1849" s="31">
        <v>12</v>
      </c>
      <c r="C1849" s="31">
        <v>2</v>
      </c>
      <c r="D1849" s="31">
        <v>1</v>
      </c>
      <c r="E1849" s="31">
        <v>2</v>
      </c>
      <c r="F1849" s="31">
        <v>0</v>
      </c>
      <c r="G1849" s="31" t="str">
        <f t="shared" si="56"/>
        <v>水瓶座技能1_1线2号天赋解锁</v>
      </c>
      <c r="H1849" s="32">
        <f>INDEX(数值规划!$AH$33:$AK$42,(特技天赋!C1849-1)*2+特技天赋!D1849,特技天赋!E1849)</f>
        <v>37</v>
      </c>
      <c r="I1849" s="32">
        <f>INDEX(数值规划!$N$32:$Y$231,(((C1849-1)*2+(D1849-1))*4+(E1849-1))*5+F1849+1,(INDEX($T$3:$AI$3,B1849)-1)*3+1)</f>
        <v>0</v>
      </c>
      <c r="J1849" s="32">
        <f>INDEX(数值规划!$N$32:$Y$231,(((C1849-1)*2+(D1849-1))*4+(E1849-1))*5+F1849+1,(INDEX($T$3:$AI$3,B1849)-1)*3+2)</f>
        <v>30</v>
      </c>
      <c r="K1849" s="32">
        <f>INDEX(数值规划!$N$32:$Y$231,(((C1849-1)*2+(D1849-1))*4+(E1849-1))*5+F1849+1,(INDEX($T$3:$AI$3,B1849)-1)*3+3)</f>
        <v>15</v>
      </c>
      <c r="L1849" s="32">
        <f t="shared" si="57"/>
        <v>3</v>
      </c>
      <c r="M1849" s="32">
        <f>INDEX(数值规划!$AL$33:$AL$42,(特技天赋!C1849-1)*2+特技天赋!D1849)</f>
        <v>3</v>
      </c>
      <c r="N1849" s="31">
        <v>2</v>
      </c>
      <c r="Q1849" s="32">
        <f>IF(特技天赋!F1849&gt;0,INDEX(数值规划!$F$32:$F$63,(特技天赋!E1849-1)*4+特技天赋!F1849),E1849)</f>
        <v>2</v>
      </c>
    </row>
    <row r="1850" spans="1:17" ht="16.5" x14ac:dyDescent="0.2">
      <c r="A1850" s="31">
        <v>1847</v>
      </c>
      <c r="B1850" s="31">
        <v>12</v>
      </c>
      <c r="C1850" s="31">
        <v>2</v>
      </c>
      <c r="D1850" s="31">
        <v>1</v>
      </c>
      <c r="E1850" s="31">
        <v>2</v>
      </c>
      <c r="F1850" s="31">
        <v>1</v>
      </c>
      <c r="G1850" s="31" t="str">
        <f t="shared" si="56"/>
        <v>水瓶座技能1_1线2号天赋1级</v>
      </c>
      <c r="H1850" s="32">
        <f>INDEX(数值规划!$AH$33:$AK$42,(特技天赋!C1850-1)*2+特技天赋!D1850,特技天赋!E1850)</f>
        <v>37</v>
      </c>
      <c r="I1850" s="32">
        <f>INDEX(数值规划!$N$32:$Y$231,(((C1850-1)*2+(D1850-1))*4+(E1850-1))*5+F1850+1,(INDEX($T$3:$AI$3,B1850)-1)*3+1)</f>
        <v>0</v>
      </c>
      <c r="J1850" s="32">
        <f>INDEX(数值规划!$N$32:$Y$231,(((C1850-1)*2+(D1850-1))*4+(E1850-1))*5+F1850+1,(INDEX($T$3:$AI$3,B1850)-1)*3+2)</f>
        <v>40</v>
      </c>
      <c r="K1850" s="32">
        <f>INDEX(数值规划!$N$32:$Y$231,(((C1850-1)*2+(D1850-1))*4+(E1850-1))*5+F1850+1,(INDEX($T$3:$AI$3,B1850)-1)*3+3)</f>
        <v>20</v>
      </c>
      <c r="L1850" s="32">
        <f t="shared" si="57"/>
        <v>3</v>
      </c>
      <c r="M1850" s="32">
        <f>INDEX(数值规划!$AL$33:$AL$42,(特技天赋!C1850-1)*2+特技天赋!D1850)</f>
        <v>3</v>
      </c>
      <c r="N1850" s="31">
        <v>24</v>
      </c>
      <c r="Q1850" s="32">
        <f>IF(特技天赋!F1850&gt;0,INDEX(数值规划!$F$32:$F$63,(特技天赋!E1850-1)*4+特技天赋!F1850),E1850)</f>
        <v>24</v>
      </c>
    </row>
    <row r="1851" spans="1:17" ht="16.5" x14ac:dyDescent="0.2">
      <c r="A1851" s="31">
        <v>1848</v>
      </c>
      <c r="B1851" s="31">
        <v>12</v>
      </c>
      <c r="C1851" s="31">
        <v>2</v>
      </c>
      <c r="D1851" s="31">
        <v>1</v>
      </c>
      <c r="E1851" s="31">
        <v>2</v>
      </c>
      <c r="F1851" s="31">
        <v>2</v>
      </c>
      <c r="G1851" s="31" t="str">
        <f t="shared" si="56"/>
        <v>水瓶座技能1_1线2号天赋2级</v>
      </c>
      <c r="H1851" s="32">
        <f>INDEX(数值规划!$AH$33:$AK$42,(特技天赋!C1851-1)*2+特技天赋!D1851,特技天赋!E1851)</f>
        <v>37</v>
      </c>
      <c r="I1851" s="32">
        <f>INDEX(数值规划!$N$32:$Y$231,(((C1851-1)*2+(D1851-1))*4+(E1851-1))*5+F1851+1,(INDEX($T$3:$AI$3,B1851)-1)*3+1)</f>
        <v>0</v>
      </c>
      <c r="J1851" s="32">
        <f>INDEX(数值规划!$N$32:$Y$231,(((C1851-1)*2+(D1851-1))*4+(E1851-1))*5+F1851+1,(INDEX($T$3:$AI$3,B1851)-1)*3+2)</f>
        <v>50</v>
      </c>
      <c r="K1851" s="32">
        <f>INDEX(数值规划!$N$32:$Y$231,(((C1851-1)*2+(D1851-1))*4+(E1851-1))*5+F1851+1,(INDEX($T$3:$AI$3,B1851)-1)*3+3)</f>
        <v>25</v>
      </c>
      <c r="L1851" s="32">
        <f t="shared" si="57"/>
        <v>3</v>
      </c>
      <c r="M1851" s="32">
        <f>INDEX(数值规划!$AL$33:$AL$42,(特技天赋!C1851-1)*2+特技天赋!D1851)</f>
        <v>3</v>
      </c>
      <c r="N1851" s="31">
        <v>36</v>
      </c>
      <c r="Q1851" s="32">
        <f>IF(特技天赋!F1851&gt;0,INDEX(数值规划!$F$32:$F$63,(特技天赋!E1851-1)*4+特技天赋!F1851),E1851)</f>
        <v>36</v>
      </c>
    </row>
    <row r="1852" spans="1:17" ht="16.5" x14ac:dyDescent="0.2">
      <c r="A1852" s="31">
        <v>1849</v>
      </c>
      <c r="B1852" s="31">
        <v>12</v>
      </c>
      <c r="C1852" s="31">
        <v>2</v>
      </c>
      <c r="D1852" s="31">
        <v>1</v>
      </c>
      <c r="E1852" s="31">
        <v>2</v>
      </c>
      <c r="F1852" s="31">
        <v>3</v>
      </c>
      <c r="G1852" s="31" t="str">
        <f t="shared" si="56"/>
        <v>水瓶座技能1_1线2号天赋3级</v>
      </c>
      <c r="H1852" s="32">
        <f>INDEX(数值规划!$AH$33:$AK$42,(特技天赋!C1852-1)*2+特技天赋!D1852,特技天赋!E1852)</f>
        <v>37</v>
      </c>
      <c r="I1852" s="32">
        <f>INDEX(数值规划!$N$32:$Y$231,(((C1852-1)*2+(D1852-1))*4+(E1852-1))*5+F1852+1,(INDEX($T$3:$AI$3,B1852)-1)*3+1)</f>
        <v>0</v>
      </c>
      <c r="J1852" s="32">
        <f>INDEX(数值规划!$N$32:$Y$231,(((C1852-1)*2+(D1852-1))*4+(E1852-1))*5+F1852+1,(INDEX($T$3:$AI$3,B1852)-1)*3+2)</f>
        <v>60</v>
      </c>
      <c r="K1852" s="32">
        <f>INDEX(数值规划!$N$32:$Y$231,(((C1852-1)*2+(D1852-1))*4+(E1852-1))*5+F1852+1,(INDEX($T$3:$AI$3,B1852)-1)*3+3)</f>
        <v>30</v>
      </c>
      <c r="L1852" s="32">
        <f t="shared" si="57"/>
        <v>3</v>
      </c>
      <c r="M1852" s="32">
        <f>INDEX(数值规划!$AL$33:$AL$42,(特技天赋!C1852-1)*2+特技天赋!D1852)</f>
        <v>3</v>
      </c>
      <c r="N1852" s="31">
        <v>48</v>
      </c>
      <c r="Q1852" s="32">
        <f>IF(特技天赋!F1852&gt;0,INDEX(数值规划!$F$32:$F$63,(特技天赋!E1852-1)*4+特技天赋!F1852),E1852)</f>
        <v>48</v>
      </c>
    </row>
    <row r="1853" spans="1:17" ht="16.5" x14ac:dyDescent="0.2">
      <c r="A1853" s="31">
        <v>1850</v>
      </c>
      <c r="B1853" s="31">
        <v>12</v>
      </c>
      <c r="C1853" s="31">
        <v>2</v>
      </c>
      <c r="D1853" s="31">
        <v>1</v>
      </c>
      <c r="E1853" s="31">
        <v>2</v>
      </c>
      <c r="F1853" s="31">
        <v>4</v>
      </c>
      <c r="G1853" s="31" t="str">
        <f t="shared" si="56"/>
        <v>水瓶座技能1_1线2号天赋4级</v>
      </c>
      <c r="H1853" s="32">
        <f>INDEX(数值规划!$AH$33:$AK$42,(特技天赋!C1853-1)*2+特技天赋!D1853,特技天赋!E1853)</f>
        <v>37</v>
      </c>
      <c r="I1853" s="32">
        <f>INDEX(数值规划!$N$32:$Y$231,(((C1853-1)*2+(D1853-1))*4+(E1853-1))*5+F1853+1,(INDEX($T$3:$AI$3,B1853)-1)*3+1)</f>
        <v>0</v>
      </c>
      <c r="J1853" s="32">
        <f>INDEX(数值规划!$N$32:$Y$231,(((C1853-1)*2+(D1853-1))*4+(E1853-1))*5+F1853+1,(INDEX($T$3:$AI$3,B1853)-1)*3+2)</f>
        <v>70</v>
      </c>
      <c r="K1853" s="32">
        <f>INDEX(数值规划!$N$32:$Y$231,(((C1853-1)*2+(D1853-1))*4+(E1853-1))*5+F1853+1,(INDEX($T$3:$AI$3,B1853)-1)*3+3)</f>
        <v>35</v>
      </c>
      <c r="L1853" s="32">
        <f t="shared" si="57"/>
        <v>3</v>
      </c>
      <c r="M1853" s="32">
        <f>INDEX(数值规划!$AL$33:$AL$42,(特技天赋!C1853-1)*2+特技天赋!D1853)</f>
        <v>3</v>
      </c>
      <c r="N1853" s="31">
        <v>72</v>
      </c>
      <c r="Q1853" s="32">
        <f>IF(特技天赋!F1853&gt;0,INDEX(数值规划!$F$32:$F$63,(特技天赋!E1853-1)*4+特技天赋!F1853),E1853)</f>
        <v>72</v>
      </c>
    </row>
    <row r="1854" spans="1:17" ht="16.5" x14ac:dyDescent="0.2">
      <c r="A1854" s="31">
        <v>1851</v>
      </c>
      <c r="B1854" s="31">
        <v>12</v>
      </c>
      <c r="C1854" s="31">
        <v>2</v>
      </c>
      <c r="D1854" s="31">
        <v>1</v>
      </c>
      <c r="E1854" s="31">
        <v>3</v>
      </c>
      <c r="F1854" s="31">
        <v>0</v>
      </c>
      <c r="G1854" s="31" t="str">
        <f t="shared" si="56"/>
        <v>水瓶座技能1_1线3号天赋解锁</v>
      </c>
      <c r="H1854" s="32">
        <f>INDEX(数值规划!$AH$33:$AK$42,(特技天赋!C1854-1)*2+特技天赋!D1854,特技天赋!E1854)</f>
        <v>57</v>
      </c>
      <c r="I1854" s="32">
        <f>INDEX(数值规划!$N$32:$Y$231,(((C1854-1)*2+(D1854-1))*4+(E1854-1))*5+F1854+1,(INDEX($T$3:$AI$3,B1854)-1)*3+1)</f>
        <v>0</v>
      </c>
      <c r="J1854" s="32">
        <f>INDEX(数值规划!$N$32:$Y$231,(((C1854-1)*2+(D1854-1))*4+(E1854-1))*5+F1854+1,(INDEX($T$3:$AI$3,B1854)-1)*3+2)</f>
        <v>45</v>
      </c>
      <c r="K1854" s="32">
        <f>INDEX(数值规划!$N$32:$Y$231,(((C1854-1)*2+(D1854-1))*4+(E1854-1))*5+F1854+1,(INDEX($T$3:$AI$3,B1854)-1)*3+3)</f>
        <v>23</v>
      </c>
      <c r="L1854" s="32">
        <f t="shared" si="57"/>
        <v>5</v>
      </c>
      <c r="M1854" s="32">
        <f>INDEX(数值规划!$AL$33:$AL$42,(特技天赋!C1854-1)*2+特技天赋!D1854)</f>
        <v>3</v>
      </c>
      <c r="N1854" s="31">
        <v>3</v>
      </c>
      <c r="Q1854" s="32">
        <f>IF(特技天赋!F1854&gt;0,INDEX(数值规划!$F$32:$F$63,(特技天赋!E1854-1)*4+特技天赋!F1854),E1854)</f>
        <v>3</v>
      </c>
    </row>
    <row r="1855" spans="1:17" ht="16.5" x14ac:dyDescent="0.2">
      <c r="A1855" s="31">
        <v>1852</v>
      </c>
      <c r="B1855" s="31">
        <v>12</v>
      </c>
      <c r="C1855" s="31">
        <v>2</v>
      </c>
      <c r="D1855" s="31">
        <v>1</v>
      </c>
      <c r="E1855" s="31">
        <v>3</v>
      </c>
      <c r="F1855" s="31">
        <v>1</v>
      </c>
      <c r="G1855" s="31" t="str">
        <f t="shared" si="56"/>
        <v>水瓶座技能1_1线3号天赋1级</v>
      </c>
      <c r="H1855" s="32">
        <f>INDEX(数值规划!$AH$33:$AK$42,(特技天赋!C1855-1)*2+特技天赋!D1855,特技天赋!E1855)</f>
        <v>57</v>
      </c>
      <c r="I1855" s="32">
        <f>INDEX(数值规划!$N$32:$Y$231,(((C1855-1)*2+(D1855-1))*4+(E1855-1))*5+F1855+1,(INDEX($T$3:$AI$3,B1855)-1)*3+1)</f>
        <v>0</v>
      </c>
      <c r="J1855" s="32">
        <f>INDEX(数值规划!$N$32:$Y$231,(((C1855-1)*2+(D1855-1))*4+(E1855-1))*5+F1855+1,(INDEX($T$3:$AI$3,B1855)-1)*3+2)</f>
        <v>55</v>
      </c>
      <c r="K1855" s="32">
        <f>INDEX(数值规划!$N$32:$Y$231,(((C1855-1)*2+(D1855-1))*4+(E1855-1))*5+F1855+1,(INDEX($T$3:$AI$3,B1855)-1)*3+3)</f>
        <v>28</v>
      </c>
      <c r="L1855" s="32">
        <f t="shared" si="57"/>
        <v>5</v>
      </c>
      <c r="M1855" s="32">
        <f>INDEX(数值规划!$AL$33:$AL$42,(特技天赋!C1855-1)*2+特技天赋!D1855)</f>
        <v>3</v>
      </c>
      <c r="N1855" s="31">
        <v>29</v>
      </c>
      <c r="Q1855" s="32">
        <f>IF(特技天赋!F1855&gt;0,INDEX(数值规划!$F$32:$F$63,(特技天赋!E1855-1)*4+特技天赋!F1855),E1855)</f>
        <v>29</v>
      </c>
    </row>
    <row r="1856" spans="1:17" ht="16.5" x14ac:dyDescent="0.2">
      <c r="A1856" s="31">
        <v>1853</v>
      </c>
      <c r="B1856" s="31">
        <v>12</v>
      </c>
      <c r="C1856" s="31">
        <v>2</v>
      </c>
      <c r="D1856" s="31">
        <v>1</v>
      </c>
      <c r="E1856" s="31">
        <v>3</v>
      </c>
      <c r="F1856" s="31">
        <v>2</v>
      </c>
      <c r="G1856" s="31" t="str">
        <f t="shared" si="56"/>
        <v>水瓶座技能1_1线3号天赋2级</v>
      </c>
      <c r="H1856" s="32">
        <f>INDEX(数值规划!$AH$33:$AK$42,(特技天赋!C1856-1)*2+特技天赋!D1856,特技天赋!E1856)</f>
        <v>57</v>
      </c>
      <c r="I1856" s="32">
        <f>INDEX(数值规划!$N$32:$Y$231,(((C1856-1)*2+(D1856-1))*4+(E1856-1))*5+F1856+1,(INDEX($T$3:$AI$3,B1856)-1)*3+1)</f>
        <v>0</v>
      </c>
      <c r="J1856" s="32">
        <f>INDEX(数值规划!$N$32:$Y$231,(((C1856-1)*2+(D1856-1))*4+(E1856-1))*5+F1856+1,(INDEX($T$3:$AI$3,B1856)-1)*3+2)</f>
        <v>65</v>
      </c>
      <c r="K1856" s="32">
        <f>INDEX(数值规划!$N$32:$Y$231,(((C1856-1)*2+(D1856-1))*4+(E1856-1))*5+F1856+1,(INDEX($T$3:$AI$3,B1856)-1)*3+3)</f>
        <v>33</v>
      </c>
      <c r="L1856" s="32">
        <f t="shared" si="57"/>
        <v>5</v>
      </c>
      <c r="M1856" s="32">
        <f>INDEX(数值规划!$AL$33:$AL$42,(特技天赋!C1856-1)*2+特技天赋!D1856)</f>
        <v>3</v>
      </c>
      <c r="N1856" s="31">
        <v>43</v>
      </c>
      <c r="Q1856" s="32">
        <f>IF(特技天赋!F1856&gt;0,INDEX(数值规划!$F$32:$F$63,(特技天赋!E1856-1)*4+特技天赋!F1856),E1856)</f>
        <v>43</v>
      </c>
    </row>
    <row r="1857" spans="1:17" ht="16.5" x14ac:dyDescent="0.2">
      <c r="A1857" s="31">
        <v>1854</v>
      </c>
      <c r="B1857" s="31">
        <v>12</v>
      </c>
      <c r="C1857" s="31">
        <v>2</v>
      </c>
      <c r="D1857" s="31">
        <v>1</v>
      </c>
      <c r="E1857" s="31">
        <v>3</v>
      </c>
      <c r="F1857" s="31">
        <v>3</v>
      </c>
      <c r="G1857" s="31" t="str">
        <f t="shared" si="56"/>
        <v>水瓶座技能1_1线3号天赋3级</v>
      </c>
      <c r="H1857" s="32">
        <f>INDEX(数值规划!$AH$33:$AK$42,(特技天赋!C1857-1)*2+特技天赋!D1857,特技天赋!E1857)</f>
        <v>57</v>
      </c>
      <c r="I1857" s="32">
        <f>INDEX(数值规划!$N$32:$Y$231,(((C1857-1)*2+(D1857-1))*4+(E1857-1))*5+F1857+1,(INDEX($T$3:$AI$3,B1857)-1)*3+1)</f>
        <v>0</v>
      </c>
      <c r="J1857" s="32">
        <f>INDEX(数值规划!$N$32:$Y$231,(((C1857-1)*2+(D1857-1))*4+(E1857-1))*5+F1857+1,(INDEX($T$3:$AI$3,B1857)-1)*3+2)</f>
        <v>75</v>
      </c>
      <c r="K1857" s="32">
        <f>INDEX(数值规划!$N$32:$Y$231,(((C1857-1)*2+(D1857-1))*4+(E1857-1))*5+F1857+1,(INDEX($T$3:$AI$3,B1857)-1)*3+3)</f>
        <v>38</v>
      </c>
      <c r="L1857" s="32">
        <f t="shared" si="57"/>
        <v>5</v>
      </c>
      <c r="M1857" s="32">
        <f>INDEX(数值规划!$AL$33:$AL$42,(特技天赋!C1857-1)*2+特技天赋!D1857)</f>
        <v>3</v>
      </c>
      <c r="N1857" s="31">
        <v>58</v>
      </c>
      <c r="Q1857" s="32">
        <f>IF(特技天赋!F1857&gt;0,INDEX(数值规划!$F$32:$F$63,(特技天赋!E1857-1)*4+特技天赋!F1857),E1857)</f>
        <v>58</v>
      </c>
    </row>
    <row r="1858" spans="1:17" ht="16.5" x14ac:dyDescent="0.2">
      <c r="A1858" s="31">
        <v>1855</v>
      </c>
      <c r="B1858" s="31">
        <v>12</v>
      </c>
      <c r="C1858" s="31">
        <v>2</v>
      </c>
      <c r="D1858" s="31">
        <v>1</v>
      </c>
      <c r="E1858" s="31">
        <v>3</v>
      </c>
      <c r="F1858" s="31">
        <v>4</v>
      </c>
      <c r="G1858" s="31" t="str">
        <f t="shared" si="56"/>
        <v>水瓶座技能1_1线3号天赋4级</v>
      </c>
      <c r="H1858" s="32">
        <f>INDEX(数值规划!$AH$33:$AK$42,(特技天赋!C1858-1)*2+特技天赋!D1858,特技天赋!E1858)</f>
        <v>57</v>
      </c>
      <c r="I1858" s="32">
        <f>INDEX(数值规划!$N$32:$Y$231,(((C1858-1)*2+(D1858-1))*4+(E1858-1))*5+F1858+1,(INDEX($T$3:$AI$3,B1858)-1)*3+1)</f>
        <v>0</v>
      </c>
      <c r="J1858" s="32">
        <f>INDEX(数值规划!$N$32:$Y$231,(((C1858-1)*2+(D1858-1))*4+(E1858-1))*5+F1858+1,(INDEX($T$3:$AI$3,B1858)-1)*3+2)</f>
        <v>85</v>
      </c>
      <c r="K1858" s="32">
        <f>INDEX(数值规划!$N$32:$Y$231,(((C1858-1)*2+(D1858-1))*4+(E1858-1))*5+F1858+1,(INDEX($T$3:$AI$3,B1858)-1)*3+3)</f>
        <v>43</v>
      </c>
      <c r="L1858" s="32">
        <f t="shared" si="57"/>
        <v>5</v>
      </c>
      <c r="M1858" s="32">
        <f>INDEX(数值规划!$AL$33:$AL$42,(特技天赋!C1858-1)*2+特技天赋!D1858)</f>
        <v>3</v>
      </c>
      <c r="N1858" s="31">
        <v>87</v>
      </c>
      <c r="Q1858" s="32">
        <f>IF(特技天赋!F1858&gt;0,INDEX(数值规划!$F$32:$F$63,(特技天赋!E1858-1)*4+特技天赋!F1858),E1858)</f>
        <v>87</v>
      </c>
    </row>
    <row r="1859" spans="1:17" ht="16.5" x14ac:dyDescent="0.2">
      <c r="A1859" s="31">
        <v>1856</v>
      </c>
      <c r="B1859" s="31">
        <v>12</v>
      </c>
      <c r="C1859" s="31">
        <v>2</v>
      </c>
      <c r="D1859" s="31">
        <v>1</v>
      </c>
      <c r="E1859" s="31">
        <v>4</v>
      </c>
      <c r="F1859" s="31">
        <v>0</v>
      </c>
      <c r="G1859" s="31" t="str">
        <f t="shared" si="56"/>
        <v>水瓶座技能1_1线4号天赋解锁</v>
      </c>
      <c r="H1859" s="32">
        <f>INDEX(数值规划!$AH$33:$AK$42,(特技天赋!C1859-1)*2+特技天赋!D1859,特技天赋!E1859)</f>
        <v>77</v>
      </c>
      <c r="I1859" s="32">
        <f>INDEX(数值规划!$N$32:$Y$231,(((C1859-1)*2+(D1859-1))*4+(E1859-1))*5+F1859+1,(INDEX($T$3:$AI$3,B1859)-1)*3+1)</f>
        <v>0</v>
      </c>
      <c r="J1859" s="32">
        <f>INDEX(数值规划!$N$32:$Y$231,(((C1859-1)*2+(D1859-1))*4+(E1859-1))*5+F1859+1,(INDEX($T$3:$AI$3,B1859)-1)*3+2)</f>
        <v>60</v>
      </c>
      <c r="K1859" s="32">
        <f>INDEX(数值规划!$N$32:$Y$231,(((C1859-1)*2+(D1859-1))*4+(E1859-1))*5+F1859+1,(INDEX($T$3:$AI$3,B1859)-1)*3+3)</f>
        <v>30</v>
      </c>
      <c r="L1859" s="32">
        <f t="shared" si="57"/>
        <v>7</v>
      </c>
      <c r="M1859" s="32">
        <f>INDEX(数值规划!$AL$33:$AL$42,(特技天赋!C1859-1)*2+特技天赋!D1859)</f>
        <v>3</v>
      </c>
      <c r="N1859" s="31">
        <v>4</v>
      </c>
      <c r="Q1859" s="32">
        <f>IF(特技天赋!F1859&gt;0,INDEX(数值规划!$F$32:$F$63,(特技天赋!E1859-1)*4+特技天赋!F1859),E1859)</f>
        <v>4</v>
      </c>
    </row>
    <row r="1860" spans="1:17" ht="16.5" x14ac:dyDescent="0.2">
      <c r="A1860" s="31">
        <v>1857</v>
      </c>
      <c r="B1860" s="31">
        <v>12</v>
      </c>
      <c r="C1860" s="31">
        <v>2</v>
      </c>
      <c r="D1860" s="31">
        <v>1</v>
      </c>
      <c r="E1860" s="31">
        <v>4</v>
      </c>
      <c r="F1860" s="31">
        <v>1</v>
      </c>
      <c r="G1860" s="31" t="str">
        <f t="shared" si="56"/>
        <v>水瓶座技能1_1线4号天赋1级</v>
      </c>
      <c r="H1860" s="32">
        <f>INDEX(数值规划!$AH$33:$AK$42,(特技天赋!C1860-1)*2+特技天赋!D1860,特技天赋!E1860)</f>
        <v>77</v>
      </c>
      <c r="I1860" s="32">
        <f>INDEX(数值规划!$N$32:$Y$231,(((C1860-1)*2+(D1860-1))*4+(E1860-1))*5+F1860+1,(INDEX($T$3:$AI$3,B1860)-1)*3+1)</f>
        <v>0</v>
      </c>
      <c r="J1860" s="32">
        <f>INDEX(数值规划!$N$32:$Y$231,(((C1860-1)*2+(D1860-1))*4+(E1860-1))*5+F1860+1,(INDEX($T$3:$AI$3,B1860)-1)*3+2)</f>
        <v>70</v>
      </c>
      <c r="K1860" s="32">
        <f>INDEX(数值规划!$N$32:$Y$231,(((C1860-1)*2+(D1860-1))*4+(E1860-1))*5+F1860+1,(INDEX($T$3:$AI$3,B1860)-1)*3+3)</f>
        <v>35</v>
      </c>
      <c r="L1860" s="32">
        <f t="shared" si="57"/>
        <v>7</v>
      </c>
      <c r="M1860" s="32">
        <f>INDEX(数值规划!$AL$33:$AL$42,(特技天赋!C1860-1)*2+特技天赋!D1860)</f>
        <v>3</v>
      </c>
      <c r="N1860" s="31">
        <v>29</v>
      </c>
      <c r="Q1860" s="32">
        <f>IF(特技天赋!F1860&gt;0,INDEX(数值规划!$F$32:$F$63,(特技天赋!E1860-1)*4+特技天赋!F1860),E1860)</f>
        <v>29</v>
      </c>
    </row>
    <row r="1861" spans="1:17" ht="16.5" x14ac:dyDescent="0.2">
      <c r="A1861" s="31">
        <v>1858</v>
      </c>
      <c r="B1861" s="31">
        <v>12</v>
      </c>
      <c r="C1861" s="31">
        <v>2</v>
      </c>
      <c r="D1861" s="31">
        <v>1</v>
      </c>
      <c r="E1861" s="31">
        <v>4</v>
      </c>
      <c r="F1861" s="31">
        <v>2</v>
      </c>
      <c r="G1861" s="31" t="str">
        <f t="shared" ref="G1861:G1924" si="58">INDEX($T$4:$AI$4,B1861)&amp;INDEX($T$5:$X$5,C1861)&amp;"_"&amp;D1861&amp;"线"&amp;E1861&amp;"号天赋"&amp;IF(F1861&gt;0,F1861&amp;"级","解锁")</f>
        <v>水瓶座技能1_1线4号天赋2级</v>
      </c>
      <c r="H1861" s="32">
        <f>INDEX(数值规划!$AH$33:$AK$42,(特技天赋!C1861-1)*2+特技天赋!D1861,特技天赋!E1861)</f>
        <v>77</v>
      </c>
      <c r="I1861" s="32">
        <f>INDEX(数值规划!$N$32:$Y$231,(((C1861-1)*2+(D1861-1))*4+(E1861-1))*5+F1861+1,(INDEX($T$3:$AI$3,B1861)-1)*3+1)</f>
        <v>0</v>
      </c>
      <c r="J1861" s="32">
        <f>INDEX(数值规划!$N$32:$Y$231,(((C1861-1)*2+(D1861-1))*4+(E1861-1))*5+F1861+1,(INDEX($T$3:$AI$3,B1861)-1)*3+2)</f>
        <v>80</v>
      </c>
      <c r="K1861" s="32">
        <f>INDEX(数值规划!$N$32:$Y$231,(((C1861-1)*2+(D1861-1))*4+(E1861-1))*5+F1861+1,(INDEX($T$3:$AI$3,B1861)-1)*3+3)</f>
        <v>40</v>
      </c>
      <c r="L1861" s="32">
        <f t="shared" ref="L1861:L1924" si="59">(E1861-1)*2+D1861</f>
        <v>7</v>
      </c>
      <c r="M1861" s="32">
        <f>INDEX(数值规划!$AL$33:$AL$42,(特技天赋!C1861-1)*2+特技天赋!D1861)</f>
        <v>3</v>
      </c>
      <c r="N1861" s="31">
        <v>43</v>
      </c>
      <c r="Q1861" s="32">
        <f>IF(特技天赋!F1861&gt;0,INDEX(数值规划!$F$32:$F$63,(特技天赋!E1861-1)*4+特技天赋!F1861),E1861)</f>
        <v>43</v>
      </c>
    </row>
    <row r="1862" spans="1:17" ht="16.5" x14ac:dyDescent="0.2">
      <c r="A1862" s="31">
        <v>1859</v>
      </c>
      <c r="B1862" s="31">
        <v>12</v>
      </c>
      <c r="C1862" s="31">
        <v>2</v>
      </c>
      <c r="D1862" s="31">
        <v>1</v>
      </c>
      <c r="E1862" s="31">
        <v>4</v>
      </c>
      <c r="F1862" s="31">
        <v>3</v>
      </c>
      <c r="G1862" s="31" t="str">
        <f t="shared" si="58"/>
        <v>水瓶座技能1_1线4号天赋3级</v>
      </c>
      <c r="H1862" s="32">
        <f>INDEX(数值规划!$AH$33:$AK$42,(特技天赋!C1862-1)*2+特技天赋!D1862,特技天赋!E1862)</f>
        <v>77</v>
      </c>
      <c r="I1862" s="32">
        <f>INDEX(数值规划!$N$32:$Y$231,(((C1862-1)*2+(D1862-1))*4+(E1862-1))*5+F1862+1,(INDEX($T$3:$AI$3,B1862)-1)*3+1)</f>
        <v>0</v>
      </c>
      <c r="J1862" s="32">
        <f>INDEX(数值规划!$N$32:$Y$231,(((C1862-1)*2+(D1862-1))*4+(E1862-1))*5+F1862+1,(INDEX($T$3:$AI$3,B1862)-1)*3+2)</f>
        <v>90</v>
      </c>
      <c r="K1862" s="32">
        <f>INDEX(数值规划!$N$32:$Y$231,(((C1862-1)*2+(D1862-1))*4+(E1862-1))*5+F1862+1,(INDEX($T$3:$AI$3,B1862)-1)*3+3)</f>
        <v>45</v>
      </c>
      <c r="L1862" s="32">
        <f t="shared" si="59"/>
        <v>7</v>
      </c>
      <c r="M1862" s="32">
        <f>INDEX(数值规划!$AL$33:$AL$42,(特技天赋!C1862-1)*2+特技天赋!D1862)</f>
        <v>3</v>
      </c>
      <c r="N1862" s="31">
        <v>58</v>
      </c>
      <c r="Q1862" s="32">
        <f>IF(特技天赋!F1862&gt;0,INDEX(数值规划!$F$32:$F$63,(特技天赋!E1862-1)*4+特技天赋!F1862),E1862)</f>
        <v>58</v>
      </c>
    </row>
    <row r="1863" spans="1:17" ht="16.5" x14ac:dyDescent="0.2">
      <c r="A1863" s="31">
        <v>1860</v>
      </c>
      <c r="B1863" s="31">
        <v>12</v>
      </c>
      <c r="C1863" s="31">
        <v>2</v>
      </c>
      <c r="D1863" s="31">
        <v>1</v>
      </c>
      <c r="E1863" s="31">
        <v>4</v>
      </c>
      <c r="F1863" s="31">
        <v>4</v>
      </c>
      <c r="G1863" s="31" t="str">
        <f t="shared" si="58"/>
        <v>水瓶座技能1_1线4号天赋4级</v>
      </c>
      <c r="H1863" s="32">
        <f>INDEX(数值规划!$AH$33:$AK$42,(特技天赋!C1863-1)*2+特技天赋!D1863,特技天赋!E1863)</f>
        <v>77</v>
      </c>
      <c r="I1863" s="32">
        <f>INDEX(数值规划!$N$32:$Y$231,(((C1863-1)*2+(D1863-1))*4+(E1863-1))*5+F1863+1,(INDEX($T$3:$AI$3,B1863)-1)*3+1)</f>
        <v>0</v>
      </c>
      <c r="J1863" s="32">
        <f>INDEX(数值规划!$N$32:$Y$231,(((C1863-1)*2+(D1863-1))*4+(E1863-1))*5+F1863+1,(INDEX($T$3:$AI$3,B1863)-1)*3+2)</f>
        <v>100</v>
      </c>
      <c r="K1863" s="32">
        <f>INDEX(数值规划!$N$32:$Y$231,(((C1863-1)*2+(D1863-1))*4+(E1863-1))*5+F1863+1,(INDEX($T$3:$AI$3,B1863)-1)*3+3)</f>
        <v>50</v>
      </c>
      <c r="L1863" s="32">
        <f t="shared" si="59"/>
        <v>7</v>
      </c>
      <c r="M1863" s="32">
        <f>INDEX(数值规划!$AL$33:$AL$42,(特技天赋!C1863-1)*2+特技天赋!D1863)</f>
        <v>3</v>
      </c>
      <c r="N1863" s="31">
        <v>87</v>
      </c>
      <c r="Q1863" s="32">
        <f>IF(特技天赋!F1863&gt;0,INDEX(数值规划!$F$32:$F$63,(特技天赋!E1863-1)*4+特技天赋!F1863),E1863)</f>
        <v>87</v>
      </c>
    </row>
    <row r="1864" spans="1:17" ht="16.5" x14ac:dyDescent="0.2">
      <c r="A1864" s="31">
        <v>1861</v>
      </c>
      <c r="B1864" s="31">
        <v>12</v>
      </c>
      <c r="C1864" s="31">
        <v>2</v>
      </c>
      <c r="D1864" s="31">
        <v>2</v>
      </c>
      <c r="E1864" s="31">
        <v>1</v>
      </c>
      <c r="F1864" s="31">
        <v>0</v>
      </c>
      <c r="G1864" s="31" t="str">
        <f t="shared" si="58"/>
        <v>水瓶座技能1_2线1号天赋解锁</v>
      </c>
      <c r="H1864" s="32">
        <f>INDEX(数值规划!$AH$33:$AK$42,(特技天赋!C1864-1)*2+特技天赋!D1864,特技天赋!E1864)</f>
        <v>27</v>
      </c>
      <c r="I1864" s="32">
        <f>INDEX(数值规划!$N$32:$Y$231,(((C1864-1)*2+(D1864-1))*4+(E1864-1))*5+F1864+1,(INDEX($T$3:$AI$3,B1864)-1)*3+1)</f>
        <v>10</v>
      </c>
      <c r="J1864" s="32">
        <f>INDEX(数值规划!$N$32:$Y$231,(((C1864-1)*2+(D1864-1))*4+(E1864-1))*5+F1864+1,(INDEX($T$3:$AI$3,B1864)-1)*3+2)</f>
        <v>20</v>
      </c>
      <c r="K1864" s="32">
        <f>INDEX(数值规划!$N$32:$Y$231,(((C1864-1)*2+(D1864-1))*4+(E1864-1))*5+F1864+1,(INDEX($T$3:$AI$3,B1864)-1)*3+3)</f>
        <v>0</v>
      </c>
      <c r="L1864" s="32">
        <f t="shared" si="59"/>
        <v>2</v>
      </c>
      <c r="M1864" s="32">
        <f>INDEX(数值规划!$AL$33:$AL$42,(特技天赋!C1864-1)*2+特技天赋!D1864)</f>
        <v>4</v>
      </c>
      <c r="N1864" s="31">
        <v>1</v>
      </c>
      <c r="Q1864" s="32">
        <f>IF(特技天赋!F1864&gt;0,INDEX(数值规划!$F$32:$F$63,(特技天赋!E1864-1)*4+特技天赋!F1864),E1864)</f>
        <v>1</v>
      </c>
    </row>
    <row r="1865" spans="1:17" ht="16.5" x14ac:dyDescent="0.2">
      <c r="A1865" s="31">
        <v>1862</v>
      </c>
      <c r="B1865" s="31">
        <v>12</v>
      </c>
      <c r="C1865" s="31">
        <v>2</v>
      </c>
      <c r="D1865" s="31">
        <v>2</v>
      </c>
      <c r="E1865" s="31">
        <v>1</v>
      </c>
      <c r="F1865" s="31">
        <v>1</v>
      </c>
      <c r="G1865" s="31" t="str">
        <f t="shared" si="58"/>
        <v>水瓶座技能1_2线1号天赋1级</v>
      </c>
      <c r="H1865" s="32">
        <f>INDEX(数值规划!$AH$33:$AK$42,(特技天赋!C1865-1)*2+特技天赋!D1865,特技天赋!E1865)</f>
        <v>27</v>
      </c>
      <c r="I1865" s="32">
        <f>INDEX(数值规划!$N$32:$Y$231,(((C1865-1)*2+(D1865-1))*4+(E1865-1))*5+F1865+1,(INDEX($T$3:$AI$3,B1865)-1)*3+1)</f>
        <v>15</v>
      </c>
      <c r="J1865" s="32">
        <f>INDEX(数值规划!$N$32:$Y$231,(((C1865-1)*2+(D1865-1))*4+(E1865-1))*5+F1865+1,(INDEX($T$3:$AI$3,B1865)-1)*3+2)</f>
        <v>30</v>
      </c>
      <c r="K1865" s="32">
        <f>INDEX(数值规划!$N$32:$Y$231,(((C1865-1)*2+(D1865-1))*4+(E1865-1))*5+F1865+1,(INDEX($T$3:$AI$3,B1865)-1)*3+3)</f>
        <v>0</v>
      </c>
      <c r="L1865" s="32">
        <f t="shared" si="59"/>
        <v>2</v>
      </c>
      <c r="M1865" s="32">
        <f>INDEX(数值规划!$AL$33:$AL$42,(特技天赋!C1865-1)*2+特技天赋!D1865)</f>
        <v>4</v>
      </c>
      <c r="N1865" s="31">
        <v>19</v>
      </c>
      <c r="Q1865" s="32">
        <f>IF(特技天赋!F1865&gt;0,INDEX(数值规划!$F$32:$F$63,(特技天赋!E1865-1)*4+特技天赋!F1865),E1865)</f>
        <v>19</v>
      </c>
    </row>
    <row r="1866" spans="1:17" ht="16.5" x14ac:dyDescent="0.2">
      <c r="A1866" s="31">
        <v>1863</v>
      </c>
      <c r="B1866" s="31">
        <v>12</v>
      </c>
      <c r="C1866" s="31">
        <v>2</v>
      </c>
      <c r="D1866" s="31">
        <v>2</v>
      </c>
      <c r="E1866" s="31">
        <v>1</v>
      </c>
      <c r="F1866" s="31">
        <v>2</v>
      </c>
      <c r="G1866" s="31" t="str">
        <f t="shared" si="58"/>
        <v>水瓶座技能1_2线1号天赋2级</v>
      </c>
      <c r="H1866" s="32">
        <f>INDEX(数值规划!$AH$33:$AK$42,(特技天赋!C1866-1)*2+特技天赋!D1866,特技天赋!E1866)</f>
        <v>27</v>
      </c>
      <c r="I1866" s="32">
        <f>INDEX(数值规划!$N$32:$Y$231,(((C1866-1)*2+(D1866-1))*4+(E1866-1))*5+F1866+1,(INDEX($T$3:$AI$3,B1866)-1)*3+1)</f>
        <v>20</v>
      </c>
      <c r="J1866" s="32">
        <f>INDEX(数值规划!$N$32:$Y$231,(((C1866-1)*2+(D1866-1))*4+(E1866-1))*5+F1866+1,(INDEX($T$3:$AI$3,B1866)-1)*3+2)</f>
        <v>40</v>
      </c>
      <c r="K1866" s="32">
        <f>INDEX(数值规划!$N$32:$Y$231,(((C1866-1)*2+(D1866-1))*4+(E1866-1))*5+F1866+1,(INDEX($T$3:$AI$3,B1866)-1)*3+3)</f>
        <v>0</v>
      </c>
      <c r="L1866" s="32">
        <f t="shared" si="59"/>
        <v>2</v>
      </c>
      <c r="M1866" s="32">
        <f>INDEX(数值规划!$AL$33:$AL$42,(特技天赋!C1866-1)*2+特技天赋!D1866)</f>
        <v>4</v>
      </c>
      <c r="N1866" s="31">
        <v>29</v>
      </c>
      <c r="Q1866" s="32">
        <f>IF(特技天赋!F1866&gt;0,INDEX(数值规划!$F$32:$F$63,(特技天赋!E1866-1)*4+特技天赋!F1866),E1866)</f>
        <v>29</v>
      </c>
    </row>
    <row r="1867" spans="1:17" ht="16.5" x14ac:dyDescent="0.2">
      <c r="A1867" s="31">
        <v>1864</v>
      </c>
      <c r="B1867" s="31">
        <v>12</v>
      </c>
      <c r="C1867" s="31">
        <v>2</v>
      </c>
      <c r="D1867" s="31">
        <v>2</v>
      </c>
      <c r="E1867" s="31">
        <v>1</v>
      </c>
      <c r="F1867" s="31">
        <v>3</v>
      </c>
      <c r="G1867" s="31" t="str">
        <f t="shared" si="58"/>
        <v>水瓶座技能1_2线1号天赋3级</v>
      </c>
      <c r="H1867" s="32">
        <f>INDEX(数值规划!$AH$33:$AK$42,(特技天赋!C1867-1)*2+特技天赋!D1867,特技天赋!E1867)</f>
        <v>27</v>
      </c>
      <c r="I1867" s="32">
        <f>INDEX(数值规划!$N$32:$Y$231,(((C1867-1)*2+(D1867-1))*4+(E1867-1))*5+F1867+1,(INDEX($T$3:$AI$3,B1867)-1)*3+1)</f>
        <v>25</v>
      </c>
      <c r="J1867" s="32">
        <f>INDEX(数值规划!$N$32:$Y$231,(((C1867-1)*2+(D1867-1))*4+(E1867-1))*5+F1867+1,(INDEX($T$3:$AI$3,B1867)-1)*3+2)</f>
        <v>50</v>
      </c>
      <c r="K1867" s="32">
        <f>INDEX(数值规划!$N$32:$Y$231,(((C1867-1)*2+(D1867-1))*4+(E1867-1))*5+F1867+1,(INDEX($T$3:$AI$3,B1867)-1)*3+3)</f>
        <v>0</v>
      </c>
      <c r="L1867" s="32">
        <f t="shared" si="59"/>
        <v>2</v>
      </c>
      <c r="M1867" s="32">
        <f>INDEX(数值规划!$AL$33:$AL$42,(特技天赋!C1867-1)*2+特技天赋!D1867)</f>
        <v>4</v>
      </c>
      <c r="N1867" s="31">
        <v>38</v>
      </c>
      <c r="Q1867" s="32">
        <f>IF(特技天赋!F1867&gt;0,INDEX(数值规划!$F$32:$F$63,(特技天赋!E1867-1)*4+特技天赋!F1867),E1867)</f>
        <v>38</v>
      </c>
    </row>
    <row r="1868" spans="1:17" ht="16.5" x14ac:dyDescent="0.2">
      <c r="A1868" s="31">
        <v>1865</v>
      </c>
      <c r="B1868" s="31">
        <v>12</v>
      </c>
      <c r="C1868" s="31">
        <v>2</v>
      </c>
      <c r="D1868" s="31">
        <v>2</v>
      </c>
      <c r="E1868" s="31">
        <v>1</v>
      </c>
      <c r="F1868" s="31">
        <v>4</v>
      </c>
      <c r="G1868" s="31" t="str">
        <f t="shared" si="58"/>
        <v>水瓶座技能1_2线1号天赋4级</v>
      </c>
      <c r="H1868" s="32">
        <f>INDEX(数值规划!$AH$33:$AK$42,(特技天赋!C1868-1)*2+特技天赋!D1868,特技天赋!E1868)</f>
        <v>27</v>
      </c>
      <c r="I1868" s="32">
        <f>INDEX(数值规划!$N$32:$Y$231,(((C1868-1)*2+(D1868-1))*4+(E1868-1))*5+F1868+1,(INDEX($T$3:$AI$3,B1868)-1)*3+1)</f>
        <v>30</v>
      </c>
      <c r="J1868" s="32">
        <f>INDEX(数值规划!$N$32:$Y$231,(((C1868-1)*2+(D1868-1))*4+(E1868-1))*5+F1868+1,(INDEX($T$3:$AI$3,B1868)-1)*3+2)</f>
        <v>60</v>
      </c>
      <c r="K1868" s="32">
        <f>INDEX(数值规划!$N$32:$Y$231,(((C1868-1)*2+(D1868-1))*4+(E1868-1))*5+F1868+1,(INDEX($T$3:$AI$3,B1868)-1)*3+3)</f>
        <v>0</v>
      </c>
      <c r="L1868" s="32">
        <f t="shared" si="59"/>
        <v>2</v>
      </c>
      <c r="M1868" s="32">
        <f>INDEX(数值规划!$AL$33:$AL$42,(特技天赋!C1868-1)*2+特技天赋!D1868)</f>
        <v>4</v>
      </c>
      <c r="N1868" s="31">
        <v>58</v>
      </c>
      <c r="Q1868" s="32">
        <f>IF(特技天赋!F1868&gt;0,INDEX(数值规划!$F$32:$F$63,(特技天赋!E1868-1)*4+特技天赋!F1868),E1868)</f>
        <v>58</v>
      </c>
    </row>
    <row r="1869" spans="1:17" ht="16.5" x14ac:dyDescent="0.2">
      <c r="A1869" s="31">
        <v>1866</v>
      </c>
      <c r="B1869" s="31">
        <v>12</v>
      </c>
      <c r="C1869" s="31">
        <v>2</v>
      </c>
      <c r="D1869" s="31">
        <v>2</v>
      </c>
      <c r="E1869" s="31">
        <v>2</v>
      </c>
      <c r="F1869" s="31">
        <v>0</v>
      </c>
      <c r="G1869" s="31" t="str">
        <f t="shared" si="58"/>
        <v>水瓶座技能1_2线2号天赋解锁</v>
      </c>
      <c r="H1869" s="32">
        <f>INDEX(数值规划!$AH$33:$AK$42,(特技天赋!C1869-1)*2+特技天赋!D1869,特技天赋!E1869)</f>
        <v>47</v>
      </c>
      <c r="I1869" s="32">
        <f>INDEX(数值规划!$N$32:$Y$231,(((C1869-1)*2+(D1869-1))*4+(E1869-1))*5+F1869+1,(INDEX($T$3:$AI$3,B1869)-1)*3+1)</f>
        <v>15</v>
      </c>
      <c r="J1869" s="32">
        <f>INDEX(数值规划!$N$32:$Y$231,(((C1869-1)*2+(D1869-1))*4+(E1869-1))*5+F1869+1,(INDEX($T$3:$AI$3,B1869)-1)*3+2)</f>
        <v>30</v>
      </c>
      <c r="K1869" s="32">
        <f>INDEX(数值规划!$N$32:$Y$231,(((C1869-1)*2+(D1869-1))*4+(E1869-1))*5+F1869+1,(INDEX($T$3:$AI$3,B1869)-1)*3+3)</f>
        <v>0</v>
      </c>
      <c r="L1869" s="32">
        <f t="shared" si="59"/>
        <v>4</v>
      </c>
      <c r="M1869" s="32">
        <f>INDEX(数值规划!$AL$33:$AL$42,(特技天赋!C1869-1)*2+特技天赋!D1869)</f>
        <v>4</v>
      </c>
      <c r="N1869" s="31">
        <v>2</v>
      </c>
      <c r="Q1869" s="32">
        <f>IF(特技天赋!F1869&gt;0,INDEX(数值规划!$F$32:$F$63,(特技天赋!E1869-1)*4+特技天赋!F1869),E1869)</f>
        <v>2</v>
      </c>
    </row>
    <row r="1870" spans="1:17" ht="16.5" x14ac:dyDescent="0.2">
      <c r="A1870" s="31">
        <v>1867</v>
      </c>
      <c r="B1870" s="31">
        <v>12</v>
      </c>
      <c r="C1870" s="31">
        <v>2</v>
      </c>
      <c r="D1870" s="31">
        <v>2</v>
      </c>
      <c r="E1870" s="31">
        <v>2</v>
      </c>
      <c r="F1870" s="31">
        <v>1</v>
      </c>
      <c r="G1870" s="31" t="str">
        <f t="shared" si="58"/>
        <v>水瓶座技能1_2线2号天赋1级</v>
      </c>
      <c r="H1870" s="32">
        <f>INDEX(数值规划!$AH$33:$AK$42,(特技天赋!C1870-1)*2+特技天赋!D1870,特技天赋!E1870)</f>
        <v>47</v>
      </c>
      <c r="I1870" s="32">
        <f>INDEX(数值规划!$N$32:$Y$231,(((C1870-1)*2+(D1870-1))*4+(E1870-1))*5+F1870+1,(INDEX($T$3:$AI$3,B1870)-1)*3+1)</f>
        <v>20</v>
      </c>
      <c r="J1870" s="32">
        <f>INDEX(数值规划!$N$32:$Y$231,(((C1870-1)*2+(D1870-1))*4+(E1870-1))*5+F1870+1,(INDEX($T$3:$AI$3,B1870)-1)*3+2)</f>
        <v>40</v>
      </c>
      <c r="K1870" s="32">
        <f>INDEX(数值规划!$N$32:$Y$231,(((C1870-1)*2+(D1870-1))*4+(E1870-1))*5+F1870+1,(INDEX($T$3:$AI$3,B1870)-1)*3+3)</f>
        <v>0</v>
      </c>
      <c r="L1870" s="32">
        <f t="shared" si="59"/>
        <v>4</v>
      </c>
      <c r="M1870" s="32">
        <f>INDEX(数值规划!$AL$33:$AL$42,(特技天赋!C1870-1)*2+特技天赋!D1870)</f>
        <v>4</v>
      </c>
      <c r="N1870" s="31">
        <v>24</v>
      </c>
      <c r="Q1870" s="32">
        <f>IF(特技天赋!F1870&gt;0,INDEX(数值规划!$F$32:$F$63,(特技天赋!E1870-1)*4+特技天赋!F1870),E1870)</f>
        <v>24</v>
      </c>
    </row>
    <row r="1871" spans="1:17" ht="16.5" x14ac:dyDescent="0.2">
      <c r="A1871" s="31">
        <v>1868</v>
      </c>
      <c r="B1871" s="31">
        <v>12</v>
      </c>
      <c r="C1871" s="31">
        <v>2</v>
      </c>
      <c r="D1871" s="31">
        <v>2</v>
      </c>
      <c r="E1871" s="31">
        <v>2</v>
      </c>
      <c r="F1871" s="31">
        <v>2</v>
      </c>
      <c r="G1871" s="31" t="str">
        <f t="shared" si="58"/>
        <v>水瓶座技能1_2线2号天赋2级</v>
      </c>
      <c r="H1871" s="32">
        <f>INDEX(数值规划!$AH$33:$AK$42,(特技天赋!C1871-1)*2+特技天赋!D1871,特技天赋!E1871)</f>
        <v>47</v>
      </c>
      <c r="I1871" s="32">
        <f>INDEX(数值规划!$N$32:$Y$231,(((C1871-1)*2+(D1871-1))*4+(E1871-1))*5+F1871+1,(INDEX($T$3:$AI$3,B1871)-1)*3+1)</f>
        <v>25</v>
      </c>
      <c r="J1871" s="32">
        <f>INDEX(数值规划!$N$32:$Y$231,(((C1871-1)*2+(D1871-1))*4+(E1871-1))*5+F1871+1,(INDEX($T$3:$AI$3,B1871)-1)*3+2)</f>
        <v>50</v>
      </c>
      <c r="K1871" s="32">
        <f>INDEX(数值规划!$N$32:$Y$231,(((C1871-1)*2+(D1871-1))*4+(E1871-1))*5+F1871+1,(INDEX($T$3:$AI$3,B1871)-1)*3+3)</f>
        <v>0</v>
      </c>
      <c r="L1871" s="32">
        <f t="shared" si="59"/>
        <v>4</v>
      </c>
      <c r="M1871" s="32">
        <f>INDEX(数值规划!$AL$33:$AL$42,(特技天赋!C1871-1)*2+特技天赋!D1871)</f>
        <v>4</v>
      </c>
      <c r="N1871" s="31">
        <v>36</v>
      </c>
      <c r="Q1871" s="32">
        <f>IF(特技天赋!F1871&gt;0,INDEX(数值规划!$F$32:$F$63,(特技天赋!E1871-1)*4+特技天赋!F1871),E1871)</f>
        <v>36</v>
      </c>
    </row>
    <row r="1872" spans="1:17" ht="16.5" x14ac:dyDescent="0.2">
      <c r="A1872" s="31">
        <v>1869</v>
      </c>
      <c r="B1872" s="31">
        <v>12</v>
      </c>
      <c r="C1872" s="31">
        <v>2</v>
      </c>
      <c r="D1872" s="31">
        <v>2</v>
      </c>
      <c r="E1872" s="31">
        <v>2</v>
      </c>
      <c r="F1872" s="31">
        <v>3</v>
      </c>
      <c r="G1872" s="31" t="str">
        <f t="shared" si="58"/>
        <v>水瓶座技能1_2线2号天赋3级</v>
      </c>
      <c r="H1872" s="32">
        <f>INDEX(数值规划!$AH$33:$AK$42,(特技天赋!C1872-1)*2+特技天赋!D1872,特技天赋!E1872)</f>
        <v>47</v>
      </c>
      <c r="I1872" s="32">
        <f>INDEX(数值规划!$N$32:$Y$231,(((C1872-1)*2+(D1872-1))*4+(E1872-1))*5+F1872+1,(INDEX($T$3:$AI$3,B1872)-1)*3+1)</f>
        <v>30</v>
      </c>
      <c r="J1872" s="32">
        <f>INDEX(数值规划!$N$32:$Y$231,(((C1872-1)*2+(D1872-1))*4+(E1872-1))*5+F1872+1,(INDEX($T$3:$AI$3,B1872)-1)*3+2)</f>
        <v>60</v>
      </c>
      <c r="K1872" s="32">
        <f>INDEX(数值规划!$N$32:$Y$231,(((C1872-1)*2+(D1872-1))*4+(E1872-1))*5+F1872+1,(INDEX($T$3:$AI$3,B1872)-1)*3+3)</f>
        <v>0</v>
      </c>
      <c r="L1872" s="32">
        <f t="shared" si="59"/>
        <v>4</v>
      </c>
      <c r="M1872" s="32">
        <f>INDEX(数值规划!$AL$33:$AL$42,(特技天赋!C1872-1)*2+特技天赋!D1872)</f>
        <v>4</v>
      </c>
      <c r="N1872" s="31">
        <v>48</v>
      </c>
      <c r="Q1872" s="32">
        <f>IF(特技天赋!F1872&gt;0,INDEX(数值规划!$F$32:$F$63,(特技天赋!E1872-1)*4+特技天赋!F1872),E1872)</f>
        <v>48</v>
      </c>
    </row>
    <row r="1873" spans="1:17" ht="16.5" x14ac:dyDescent="0.2">
      <c r="A1873" s="31">
        <v>1870</v>
      </c>
      <c r="B1873" s="31">
        <v>12</v>
      </c>
      <c r="C1873" s="31">
        <v>2</v>
      </c>
      <c r="D1873" s="31">
        <v>2</v>
      </c>
      <c r="E1873" s="31">
        <v>2</v>
      </c>
      <c r="F1873" s="31">
        <v>4</v>
      </c>
      <c r="G1873" s="31" t="str">
        <f t="shared" si="58"/>
        <v>水瓶座技能1_2线2号天赋4级</v>
      </c>
      <c r="H1873" s="32">
        <f>INDEX(数值规划!$AH$33:$AK$42,(特技天赋!C1873-1)*2+特技天赋!D1873,特技天赋!E1873)</f>
        <v>47</v>
      </c>
      <c r="I1873" s="32">
        <f>INDEX(数值规划!$N$32:$Y$231,(((C1873-1)*2+(D1873-1))*4+(E1873-1))*5+F1873+1,(INDEX($T$3:$AI$3,B1873)-1)*3+1)</f>
        <v>35</v>
      </c>
      <c r="J1873" s="32">
        <f>INDEX(数值规划!$N$32:$Y$231,(((C1873-1)*2+(D1873-1))*4+(E1873-1))*5+F1873+1,(INDEX($T$3:$AI$3,B1873)-1)*3+2)</f>
        <v>70</v>
      </c>
      <c r="K1873" s="32">
        <f>INDEX(数值规划!$N$32:$Y$231,(((C1873-1)*2+(D1873-1))*4+(E1873-1))*5+F1873+1,(INDEX($T$3:$AI$3,B1873)-1)*3+3)</f>
        <v>0</v>
      </c>
      <c r="L1873" s="32">
        <f t="shared" si="59"/>
        <v>4</v>
      </c>
      <c r="M1873" s="32">
        <f>INDEX(数值规划!$AL$33:$AL$42,(特技天赋!C1873-1)*2+特技天赋!D1873)</f>
        <v>4</v>
      </c>
      <c r="N1873" s="31">
        <v>72</v>
      </c>
      <c r="Q1873" s="32">
        <f>IF(特技天赋!F1873&gt;0,INDEX(数值规划!$F$32:$F$63,(特技天赋!E1873-1)*4+特技天赋!F1873),E1873)</f>
        <v>72</v>
      </c>
    </row>
    <row r="1874" spans="1:17" ht="16.5" x14ac:dyDescent="0.2">
      <c r="A1874" s="31">
        <v>1871</v>
      </c>
      <c r="B1874" s="31">
        <v>12</v>
      </c>
      <c r="C1874" s="31">
        <v>2</v>
      </c>
      <c r="D1874" s="31">
        <v>2</v>
      </c>
      <c r="E1874" s="31">
        <v>3</v>
      </c>
      <c r="F1874" s="31">
        <v>0</v>
      </c>
      <c r="G1874" s="31" t="str">
        <f t="shared" si="58"/>
        <v>水瓶座技能1_2线3号天赋解锁</v>
      </c>
      <c r="H1874" s="32">
        <f>INDEX(数值规划!$AH$33:$AK$42,(特技天赋!C1874-1)*2+特技天赋!D1874,特技天赋!E1874)</f>
        <v>67</v>
      </c>
      <c r="I1874" s="32">
        <f>INDEX(数值规划!$N$32:$Y$231,(((C1874-1)*2+(D1874-1))*4+(E1874-1))*5+F1874+1,(INDEX($T$3:$AI$3,B1874)-1)*3+1)</f>
        <v>23</v>
      </c>
      <c r="J1874" s="32">
        <f>INDEX(数值规划!$N$32:$Y$231,(((C1874-1)*2+(D1874-1))*4+(E1874-1))*5+F1874+1,(INDEX($T$3:$AI$3,B1874)-1)*3+2)</f>
        <v>45</v>
      </c>
      <c r="K1874" s="32">
        <f>INDEX(数值规划!$N$32:$Y$231,(((C1874-1)*2+(D1874-1))*4+(E1874-1))*5+F1874+1,(INDEX($T$3:$AI$3,B1874)-1)*3+3)</f>
        <v>0</v>
      </c>
      <c r="L1874" s="32">
        <f t="shared" si="59"/>
        <v>6</v>
      </c>
      <c r="M1874" s="32">
        <f>INDEX(数值规划!$AL$33:$AL$42,(特技天赋!C1874-1)*2+特技天赋!D1874)</f>
        <v>4</v>
      </c>
      <c r="N1874" s="31">
        <v>3</v>
      </c>
      <c r="Q1874" s="32">
        <f>IF(特技天赋!F1874&gt;0,INDEX(数值规划!$F$32:$F$63,(特技天赋!E1874-1)*4+特技天赋!F1874),E1874)</f>
        <v>3</v>
      </c>
    </row>
    <row r="1875" spans="1:17" ht="16.5" x14ac:dyDescent="0.2">
      <c r="A1875" s="31">
        <v>1872</v>
      </c>
      <c r="B1875" s="31">
        <v>12</v>
      </c>
      <c r="C1875" s="31">
        <v>2</v>
      </c>
      <c r="D1875" s="31">
        <v>2</v>
      </c>
      <c r="E1875" s="31">
        <v>3</v>
      </c>
      <c r="F1875" s="31">
        <v>1</v>
      </c>
      <c r="G1875" s="31" t="str">
        <f t="shared" si="58"/>
        <v>水瓶座技能1_2线3号天赋1级</v>
      </c>
      <c r="H1875" s="32">
        <f>INDEX(数值规划!$AH$33:$AK$42,(特技天赋!C1875-1)*2+特技天赋!D1875,特技天赋!E1875)</f>
        <v>67</v>
      </c>
      <c r="I1875" s="32">
        <f>INDEX(数值规划!$N$32:$Y$231,(((C1875-1)*2+(D1875-1))*4+(E1875-1))*5+F1875+1,(INDEX($T$3:$AI$3,B1875)-1)*3+1)</f>
        <v>28</v>
      </c>
      <c r="J1875" s="32">
        <f>INDEX(数值规划!$N$32:$Y$231,(((C1875-1)*2+(D1875-1))*4+(E1875-1))*5+F1875+1,(INDEX($T$3:$AI$3,B1875)-1)*3+2)</f>
        <v>55</v>
      </c>
      <c r="K1875" s="32">
        <f>INDEX(数值规划!$N$32:$Y$231,(((C1875-1)*2+(D1875-1))*4+(E1875-1))*5+F1875+1,(INDEX($T$3:$AI$3,B1875)-1)*3+3)</f>
        <v>0</v>
      </c>
      <c r="L1875" s="32">
        <f t="shared" si="59"/>
        <v>6</v>
      </c>
      <c r="M1875" s="32">
        <f>INDEX(数值规划!$AL$33:$AL$42,(特技天赋!C1875-1)*2+特技天赋!D1875)</f>
        <v>4</v>
      </c>
      <c r="N1875" s="31">
        <v>29</v>
      </c>
      <c r="Q1875" s="32">
        <f>IF(特技天赋!F1875&gt;0,INDEX(数值规划!$F$32:$F$63,(特技天赋!E1875-1)*4+特技天赋!F1875),E1875)</f>
        <v>29</v>
      </c>
    </row>
    <row r="1876" spans="1:17" ht="16.5" x14ac:dyDescent="0.2">
      <c r="A1876" s="31">
        <v>1873</v>
      </c>
      <c r="B1876" s="31">
        <v>12</v>
      </c>
      <c r="C1876" s="31">
        <v>2</v>
      </c>
      <c r="D1876" s="31">
        <v>2</v>
      </c>
      <c r="E1876" s="31">
        <v>3</v>
      </c>
      <c r="F1876" s="31">
        <v>2</v>
      </c>
      <c r="G1876" s="31" t="str">
        <f t="shared" si="58"/>
        <v>水瓶座技能1_2线3号天赋2级</v>
      </c>
      <c r="H1876" s="32">
        <f>INDEX(数值规划!$AH$33:$AK$42,(特技天赋!C1876-1)*2+特技天赋!D1876,特技天赋!E1876)</f>
        <v>67</v>
      </c>
      <c r="I1876" s="32">
        <f>INDEX(数值规划!$N$32:$Y$231,(((C1876-1)*2+(D1876-1))*4+(E1876-1))*5+F1876+1,(INDEX($T$3:$AI$3,B1876)-1)*3+1)</f>
        <v>33</v>
      </c>
      <c r="J1876" s="32">
        <f>INDEX(数值规划!$N$32:$Y$231,(((C1876-1)*2+(D1876-1))*4+(E1876-1))*5+F1876+1,(INDEX($T$3:$AI$3,B1876)-1)*3+2)</f>
        <v>65</v>
      </c>
      <c r="K1876" s="32">
        <f>INDEX(数值规划!$N$32:$Y$231,(((C1876-1)*2+(D1876-1))*4+(E1876-1))*5+F1876+1,(INDEX($T$3:$AI$3,B1876)-1)*3+3)</f>
        <v>0</v>
      </c>
      <c r="L1876" s="32">
        <f t="shared" si="59"/>
        <v>6</v>
      </c>
      <c r="M1876" s="32">
        <f>INDEX(数值规划!$AL$33:$AL$42,(特技天赋!C1876-1)*2+特技天赋!D1876)</f>
        <v>4</v>
      </c>
      <c r="N1876" s="31">
        <v>43</v>
      </c>
      <c r="Q1876" s="32">
        <f>IF(特技天赋!F1876&gt;0,INDEX(数值规划!$F$32:$F$63,(特技天赋!E1876-1)*4+特技天赋!F1876),E1876)</f>
        <v>43</v>
      </c>
    </row>
    <row r="1877" spans="1:17" ht="16.5" x14ac:dyDescent="0.2">
      <c r="A1877" s="31">
        <v>1874</v>
      </c>
      <c r="B1877" s="31">
        <v>12</v>
      </c>
      <c r="C1877" s="31">
        <v>2</v>
      </c>
      <c r="D1877" s="31">
        <v>2</v>
      </c>
      <c r="E1877" s="31">
        <v>3</v>
      </c>
      <c r="F1877" s="31">
        <v>3</v>
      </c>
      <c r="G1877" s="31" t="str">
        <f t="shared" si="58"/>
        <v>水瓶座技能1_2线3号天赋3级</v>
      </c>
      <c r="H1877" s="32">
        <f>INDEX(数值规划!$AH$33:$AK$42,(特技天赋!C1877-1)*2+特技天赋!D1877,特技天赋!E1877)</f>
        <v>67</v>
      </c>
      <c r="I1877" s="32">
        <f>INDEX(数值规划!$N$32:$Y$231,(((C1877-1)*2+(D1877-1))*4+(E1877-1))*5+F1877+1,(INDEX($T$3:$AI$3,B1877)-1)*3+1)</f>
        <v>38</v>
      </c>
      <c r="J1877" s="32">
        <f>INDEX(数值规划!$N$32:$Y$231,(((C1877-1)*2+(D1877-1))*4+(E1877-1))*5+F1877+1,(INDEX($T$3:$AI$3,B1877)-1)*3+2)</f>
        <v>75</v>
      </c>
      <c r="K1877" s="32">
        <f>INDEX(数值规划!$N$32:$Y$231,(((C1877-1)*2+(D1877-1))*4+(E1877-1))*5+F1877+1,(INDEX($T$3:$AI$3,B1877)-1)*3+3)</f>
        <v>0</v>
      </c>
      <c r="L1877" s="32">
        <f t="shared" si="59"/>
        <v>6</v>
      </c>
      <c r="M1877" s="32">
        <f>INDEX(数值规划!$AL$33:$AL$42,(特技天赋!C1877-1)*2+特技天赋!D1877)</f>
        <v>4</v>
      </c>
      <c r="N1877" s="31">
        <v>58</v>
      </c>
      <c r="Q1877" s="32">
        <f>IF(特技天赋!F1877&gt;0,INDEX(数值规划!$F$32:$F$63,(特技天赋!E1877-1)*4+特技天赋!F1877),E1877)</f>
        <v>58</v>
      </c>
    </row>
    <row r="1878" spans="1:17" ht="16.5" x14ac:dyDescent="0.2">
      <c r="A1878" s="31">
        <v>1875</v>
      </c>
      <c r="B1878" s="31">
        <v>12</v>
      </c>
      <c r="C1878" s="31">
        <v>2</v>
      </c>
      <c r="D1878" s="31">
        <v>2</v>
      </c>
      <c r="E1878" s="31">
        <v>3</v>
      </c>
      <c r="F1878" s="31">
        <v>4</v>
      </c>
      <c r="G1878" s="31" t="str">
        <f t="shared" si="58"/>
        <v>水瓶座技能1_2线3号天赋4级</v>
      </c>
      <c r="H1878" s="32">
        <f>INDEX(数值规划!$AH$33:$AK$42,(特技天赋!C1878-1)*2+特技天赋!D1878,特技天赋!E1878)</f>
        <v>67</v>
      </c>
      <c r="I1878" s="32">
        <f>INDEX(数值规划!$N$32:$Y$231,(((C1878-1)*2+(D1878-1))*4+(E1878-1))*5+F1878+1,(INDEX($T$3:$AI$3,B1878)-1)*3+1)</f>
        <v>43</v>
      </c>
      <c r="J1878" s="32">
        <f>INDEX(数值规划!$N$32:$Y$231,(((C1878-1)*2+(D1878-1))*4+(E1878-1))*5+F1878+1,(INDEX($T$3:$AI$3,B1878)-1)*3+2)</f>
        <v>85</v>
      </c>
      <c r="K1878" s="32">
        <f>INDEX(数值规划!$N$32:$Y$231,(((C1878-1)*2+(D1878-1))*4+(E1878-1))*5+F1878+1,(INDEX($T$3:$AI$3,B1878)-1)*3+3)</f>
        <v>0</v>
      </c>
      <c r="L1878" s="32">
        <f t="shared" si="59"/>
        <v>6</v>
      </c>
      <c r="M1878" s="32">
        <f>INDEX(数值规划!$AL$33:$AL$42,(特技天赋!C1878-1)*2+特技天赋!D1878)</f>
        <v>4</v>
      </c>
      <c r="N1878" s="31">
        <v>87</v>
      </c>
      <c r="Q1878" s="32">
        <f>IF(特技天赋!F1878&gt;0,INDEX(数值规划!$F$32:$F$63,(特技天赋!E1878-1)*4+特技天赋!F1878),E1878)</f>
        <v>87</v>
      </c>
    </row>
    <row r="1879" spans="1:17" ht="16.5" x14ac:dyDescent="0.2">
      <c r="A1879" s="31">
        <v>1876</v>
      </c>
      <c r="B1879" s="31">
        <v>12</v>
      </c>
      <c r="C1879" s="31">
        <v>2</v>
      </c>
      <c r="D1879" s="31">
        <v>2</v>
      </c>
      <c r="E1879" s="31">
        <v>4</v>
      </c>
      <c r="F1879" s="31">
        <v>0</v>
      </c>
      <c r="G1879" s="31" t="str">
        <f t="shared" si="58"/>
        <v>水瓶座技能1_2线4号天赋解锁</v>
      </c>
      <c r="H1879" s="32">
        <f>INDEX(数值规划!$AH$33:$AK$42,(特技天赋!C1879-1)*2+特技天赋!D1879,特技天赋!E1879)</f>
        <v>87</v>
      </c>
      <c r="I1879" s="32">
        <f>INDEX(数值规划!$N$32:$Y$231,(((C1879-1)*2+(D1879-1))*4+(E1879-1))*5+F1879+1,(INDEX($T$3:$AI$3,B1879)-1)*3+1)</f>
        <v>30</v>
      </c>
      <c r="J1879" s="32">
        <f>INDEX(数值规划!$N$32:$Y$231,(((C1879-1)*2+(D1879-1))*4+(E1879-1))*5+F1879+1,(INDEX($T$3:$AI$3,B1879)-1)*3+2)</f>
        <v>60</v>
      </c>
      <c r="K1879" s="32">
        <f>INDEX(数值规划!$N$32:$Y$231,(((C1879-1)*2+(D1879-1))*4+(E1879-1))*5+F1879+1,(INDEX($T$3:$AI$3,B1879)-1)*3+3)</f>
        <v>0</v>
      </c>
      <c r="L1879" s="32">
        <f t="shared" si="59"/>
        <v>8</v>
      </c>
      <c r="M1879" s="32">
        <f>INDEX(数值规划!$AL$33:$AL$42,(特技天赋!C1879-1)*2+特技天赋!D1879)</f>
        <v>4</v>
      </c>
      <c r="N1879" s="31">
        <v>4</v>
      </c>
      <c r="Q1879" s="32">
        <f>IF(特技天赋!F1879&gt;0,INDEX(数值规划!$F$32:$F$63,(特技天赋!E1879-1)*4+特技天赋!F1879),E1879)</f>
        <v>4</v>
      </c>
    </row>
    <row r="1880" spans="1:17" ht="16.5" x14ac:dyDescent="0.2">
      <c r="A1880" s="31">
        <v>1877</v>
      </c>
      <c r="B1880" s="31">
        <v>12</v>
      </c>
      <c r="C1880" s="31">
        <v>2</v>
      </c>
      <c r="D1880" s="31">
        <v>2</v>
      </c>
      <c r="E1880" s="31">
        <v>4</v>
      </c>
      <c r="F1880" s="31">
        <v>1</v>
      </c>
      <c r="G1880" s="31" t="str">
        <f t="shared" si="58"/>
        <v>水瓶座技能1_2线4号天赋1级</v>
      </c>
      <c r="H1880" s="32">
        <f>INDEX(数值规划!$AH$33:$AK$42,(特技天赋!C1880-1)*2+特技天赋!D1880,特技天赋!E1880)</f>
        <v>87</v>
      </c>
      <c r="I1880" s="32">
        <f>INDEX(数值规划!$N$32:$Y$231,(((C1880-1)*2+(D1880-1))*4+(E1880-1))*5+F1880+1,(INDEX($T$3:$AI$3,B1880)-1)*3+1)</f>
        <v>35</v>
      </c>
      <c r="J1880" s="32">
        <f>INDEX(数值规划!$N$32:$Y$231,(((C1880-1)*2+(D1880-1))*4+(E1880-1))*5+F1880+1,(INDEX($T$3:$AI$3,B1880)-1)*3+2)</f>
        <v>70</v>
      </c>
      <c r="K1880" s="32">
        <f>INDEX(数值规划!$N$32:$Y$231,(((C1880-1)*2+(D1880-1))*4+(E1880-1))*5+F1880+1,(INDEX($T$3:$AI$3,B1880)-1)*3+3)</f>
        <v>0</v>
      </c>
      <c r="L1880" s="32">
        <f t="shared" si="59"/>
        <v>8</v>
      </c>
      <c r="M1880" s="32">
        <f>INDEX(数值规划!$AL$33:$AL$42,(特技天赋!C1880-1)*2+特技天赋!D1880)</f>
        <v>4</v>
      </c>
      <c r="N1880" s="31">
        <v>29</v>
      </c>
      <c r="Q1880" s="32">
        <f>IF(特技天赋!F1880&gt;0,INDEX(数值规划!$F$32:$F$63,(特技天赋!E1880-1)*4+特技天赋!F1880),E1880)</f>
        <v>29</v>
      </c>
    </row>
    <row r="1881" spans="1:17" ht="16.5" x14ac:dyDescent="0.2">
      <c r="A1881" s="31">
        <v>1878</v>
      </c>
      <c r="B1881" s="31">
        <v>12</v>
      </c>
      <c r="C1881" s="31">
        <v>2</v>
      </c>
      <c r="D1881" s="31">
        <v>2</v>
      </c>
      <c r="E1881" s="31">
        <v>4</v>
      </c>
      <c r="F1881" s="31">
        <v>2</v>
      </c>
      <c r="G1881" s="31" t="str">
        <f t="shared" si="58"/>
        <v>水瓶座技能1_2线4号天赋2级</v>
      </c>
      <c r="H1881" s="32">
        <f>INDEX(数值规划!$AH$33:$AK$42,(特技天赋!C1881-1)*2+特技天赋!D1881,特技天赋!E1881)</f>
        <v>87</v>
      </c>
      <c r="I1881" s="32">
        <f>INDEX(数值规划!$N$32:$Y$231,(((C1881-1)*2+(D1881-1))*4+(E1881-1))*5+F1881+1,(INDEX($T$3:$AI$3,B1881)-1)*3+1)</f>
        <v>40</v>
      </c>
      <c r="J1881" s="32">
        <f>INDEX(数值规划!$N$32:$Y$231,(((C1881-1)*2+(D1881-1))*4+(E1881-1))*5+F1881+1,(INDEX($T$3:$AI$3,B1881)-1)*3+2)</f>
        <v>80</v>
      </c>
      <c r="K1881" s="32">
        <f>INDEX(数值规划!$N$32:$Y$231,(((C1881-1)*2+(D1881-1))*4+(E1881-1))*5+F1881+1,(INDEX($T$3:$AI$3,B1881)-1)*3+3)</f>
        <v>0</v>
      </c>
      <c r="L1881" s="32">
        <f t="shared" si="59"/>
        <v>8</v>
      </c>
      <c r="M1881" s="32">
        <f>INDEX(数值规划!$AL$33:$AL$42,(特技天赋!C1881-1)*2+特技天赋!D1881)</f>
        <v>4</v>
      </c>
      <c r="N1881" s="31">
        <v>43</v>
      </c>
      <c r="Q1881" s="32">
        <f>IF(特技天赋!F1881&gt;0,INDEX(数值规划!$F$32:$F$63,(特技天赋!E1881-1)*4+特技天赋!F1881),E1881)</f>
        <v>43</v>
      </c>
    </row>
    <row r="1882" spans="1:17" ht="16.5" x14ac:dyDescent="0.2">
      <c r="A1882" s="31">
        <v>1879</v>
      </c>
      <c r="B1882" s="31">
        <v>12</v>
      </c>
      <c r="C1882" s="31">
        <v>2</v>
      </c>
      <c r="D1882" s="31">
        <v>2</v>
      </c>
      <c r="E1882" s="31">
        <v>4</v>
      </c>
      <c r="F1882" s="31">
        <v>3</v>
      </c>
      <c r="G1882" s="31" t="str">
        <f t="shared" si="58"/>
        <v>水瓶座技能1_2线4号天赋3级</v>
      </c>
      <c r="H1882" s="32">
        <f>INDEX(数值规划!$AH$33:$AK$42,(特技天赋!C1882-1)*2+特技天赋!D1882,特技天赋!E1882)</f>
        <v>87</v>
      </c>
      <c r="I1882" s="32">
        <f>INDEX(数值规划!$N$32:$Y$231,(((C1882-1)*2+(D1882-1))*4+(E1882-1))*5+F1882+1,(INDEX($T$3:$AI$3,B1882)-1)*3+1)</f>
        <v>45</v>
      </c>
      <c r="J1882" s="32">
        <f>INDEX(数值规划!$N$32:$Y$231,(((C1882-1)*2+(D1882-1))*4+(E1882-1))*5+F1882+1,(INDEX($T$3:$AI$3,B1882)-1)*3+2)</f>
        <v>90</v>
      </c>
      <c r="K1882" s="32">
        <f>INDEX(数值规划!$N$32:$Y$231,(((C1882-1)*2+(D1882-1))*4+(E1882-1))*5+F1882+1,(INDEX($T$3:$AI$3,B1882)-1)*3+3)</f>
        <v>0</v>
      </c>
      <c r="L1882" s="32">
        <f t="shared" si="59"/>
        <v>8</v>
      </c>
      <c r="M1882" s="32">
        <f>INDEX(数值规划!$AL$33:$AL$42,(特技天赋!C1882-1)*2+特技天赋!D1882)</f>
        <v>4</v>
      </c>
      <c r="N1882" s="31">
        <v>58</v>
      </c>
      <c r="Q1882" s="32">
        <f>IF(特技天赋!F1882&gt;0,INDEX(数值规划!$F$32:$F$63,(特技天赋!E1882-1)*4+特技天赋!F1882),E1882)</f>
        <v>58</v>
      </c>
    </row>
    <row r="1883" spans="1:17" ht="16.5" x14ac:dyDescent="0.2">
      <c r="A1883" s="31">
        <v>1880</v>
      </c>
      <c r="B1883" s="31">
        <v>12</v>
      </c>
      <c r="C1883" s="31">
        <v>2</v>
      </c>
      <c r="D1883" s="31">
        <v>2</v>
      </c>
      <c r="E1883" s="31">
        <v>4</v>
      </c>
      <c r="F1883" s="31">
        <v>4</v>
      </c>
      <c r="G1883" s="31" t="str">
        <f t="shared" si="58"/>
        <v>水瓶座技能1_2线4号天赋4级</v>
      </c>
      <c r="H1883" s="32">
        <f>INDEX(数值规划!$AH$33:$AK$42,(特技天赋!C1883-1)*2+特技天赋!D1883,特技天赋!E1883)</f>
        <v>87</v>
      </c>
      <c r="I1883" s="32">
        <f>INDEX(数值规划!$N$32:$Y$231,(((C1883-1)*2+(D1883-1))*4+(E1883-1))*5+F1883+1,(INDEX($T$3:$AI$3,B1883)-1)*3+1)</f>
        <v>50</v>
      </c>
      <c r="J1883" s="32">
        <f>INDEX(数值规划!$N$32:$Y$231,(((C1883-1)*2+(D1883-1))*4+(E1883-1))*5+F1883+1,(INDEX($T$3:$AI$3,B1883)-1)*3+2)</f>
        <v>100</v>
      </c>
      <c r="K1883" s="32">
        <f>INDEX(数值规划!$N$32:$Y$231,(((C1883-1)*2+(D1883-1))*4+(E1883-1))*5+F1883+1,(INDEX($T$3:$AI$3,B1883)-1)*3+3)</f>
        <v>0</v>
      </c>
      <c r="L1883" s="32">
        <f t="shared" si="59"/>
        <v>8</v>
      </c>
      <c r="M1883" s="32">
        <f>INDEX(数值规划!$AL$33:$AL$42,(特技天赋!C1883-1)*2+特技天赋!D1883)</f>
        <v>4</v>
      </c>
      <c r="N1883" s="31">
        <v>87</v>
      </c>
      <c r="Q1883" s="32">
        <f>IF(特技天赋!F1883&gt;0,INDEX(数值规划!$F$32:$F$63,(特技天赋!E1883-1)*4+特技天赋!F1883),E1883)</f>
        <v>87</v>
      </c>
    </row>
    <row r="1884" spans="1:17" ht="16.5" x14ac:dyDescent="0.2">
      <c r="A1884" s="31">
        <v>1881</v>
      </c>
      <c r="B1884" s="31">
        <v>12</v>
      </c>
      <c r="C1884" s="31">
        <v>3</v>
      </c>
      <c r="D1884" s="31">
        <v>1</v>
      </c>
      <c r="E1884" s="31">
        <v>1</v>
      </c>
      <c r="F1884" s="31">
        <v>0</v>
      </c>
      <c r="G1884" s="31" t="str">
        <f t="shared" si="58"/>
        <v>水瓶座技能2_1线1号天赋解锁</v>
      </c>
      <c r="H1884" s="32">
        <f>INDEX(数值规划!$AH$33:$AK$42,(特技天赋!C1884-1)*2+特技天赋!D1884,特技天赋!E1884)</f>
        <v>19</v>
      </c>
      <c r="I1884" s="32">
        <f>INDEX(数值规划!$N$32:$Y$231,(((C1884-1)*2+(D1884-1))*4+(E1884-1))*5+F1884+1,(INDEX($T$3:$AI$3,B1884)-1)*3+1)</f>
        <v>4</v>
      </c>
      <c r="J1884" s="32">
        <f>INDEX(数值规划!$N$32:$Y$231,(((C1884-1)*2+(D1884-1))*4+(E1884-1))*5+F1884+1,(INDEX($T$3:$AI$3,B1884)-1)*3+2)</f>
        <v>10</v>
      </c>
      <c r="K1884" s="32">
        <f>INDEX(数值规划!$N$32:$Y$231,(((C1884-1)*2+(D1884-1))*4+(E1884-1))*5+F1884+1,(INDEX($T$3:$AI$3,B1884)-1)*3+3)</f>
        <v>16</v>
      </c>
      <c r="L1884" s="32">
        <f t="shared" si="59"/>
        <v>1</v>
      </c>
      <c r="M1884" s="32">
        <f>INDEX(数值规划!$AL$33:$AL$42,(特技天赋!C1884-1)*2+特技天赋!D1884)</f>
        <v>4</v>
      </c>
      <c r="N1884" s="31">
        <v>1</v>
      </c>
      <c r="Q1884" s="32">
        <f>IF(特技天赋!F1884&gt;0,INDEX(数值规划!$F$32:$F$63,(特技天赋!E1884-1)*4+特技天赋!F1884),E1884)</f>
        <v>1</v>
      </c>
    </row>
    <row r="1885" spans="1:17" ht="16.5" x14ac:dyDescent="0.2">
      <c r="A1885" s="31">
        <v>1882</v>
      </c>
      <c r="B1885" s="31">
        <v>12</v>
      </c>
      <c r="C1885" s="31">
        <v>3</v>
      </c>
      <c r="D1885" s="31">
        <v>1</v>
      </c>
      <c r="E1885" s="31">
        <v>1</v>
      </c>
      <c r="F1885" s="31">
        <v>1</v>
      </c>
      <c r="G1885" s="31" t="str">
        <f t="shared" si="58"/>
        <v>水瓶座技能2_1线1号天赋1级</v>
      </c>
      <c r="H1885" s="32">
        <f>INDEX(数值规划!$AH$33:$AK$42,(特技天赋!C1885-1)*2+特技天赋!D1885,特技天赋!E1885)</f>
        <v>19</v>
      </c>
      <c r="I1885" s="32">
        <f>INDEX(数值规划!$N$32:$Y$231,(((C1885-1)*2+(D1885-1))*4+(E1885-1))*5+F1885+1,(INDEX($T$3:$AI$3,B1885)-1)*3+1)</f>
        <v>6</v>
      </c>
      <c r="J1885" s="32">
        <f>INDEX(数值规划!$N$32:$Y$231,(((C1885-1)*2+(D1885-1))*4+(E1885-1))*5+F1885+1,(INDEX($T$3:$AI$3,B1885)-1)*3+2)</f>
        <v>15</v>
      </c>
      <c r="K1885" s="32">
        <f>INDEX(数值规划!$N$32:$Y$231,(((C1885-1)*2+(D1885-1))*4+(E1885-1))*5+F1885+1,(INDEX($T$3:$AI$3,B1885)-1)*3+3)</f>
        <v>24</v>
      </c>
      <c r="L1885" s="32">
        <f t="shared" si="59"/>
        <v>1</v>
      </c>
      <c r="M1885" s="32">
        <f>INDEX(数值规划!$AL$33:$AL$42,(特技天赋!C1885-1)*2+特技天赋!D1885)</f>
        <v>4</v>
      </c>
      <c r="N1885" s="31">
        <v>19</v>
      </c>
      <c r="Q1885" s="32">
        <f>IF(特技天赋!F1885&gt;0,INDEX(数值规划!$F$32:$F$63,(特技天赋!E1885-1)*4+特技天赋!F1885),E1885)</f>
        <v>19</v>
      </c>
    </row>
    <row r="1886" spans="1:17" ht="16.5" x14ac:dyDescent="0.2">
      <c r="A1886" s="31">
        <v>1883</v>
      </c>
      <c r="B1886" s="31">
        <v>12</v>
      </c>
      <c r="C1886" s="31">
        <v>3</v>
      </c>
      <c r="D1886" s="31">
        <v>1</v>
      </c>
      <c r="E1886" s="31">
        <v>1</v>
      </c>
      <c r="F1886" s="31">
        <v>2</v>
      </c>
      <c r="G1886" s="31" t="str">
        <f t="shared" si="58"/>
        <v>水瓶座技能2_1线1号天赋2级</v>
      </c>
      <c r="H1886" s="32">
        <f>INDEX(数值规划!$AH$33:$AK$42,(特技天赋!C1886-1)*2+特技天赋!D1886,特技天赋!E1886)</f>
        <v>19</v>
      </c>
      <c r="I1886" s="32">
        <f>INDEX(数值规划!$N$32:$Y$231,(((C1886-1)*2+(D1886-1))*4+(E1886-1))*5+F1886+1,(INDEX($T$3:$AI$3,B1886)-1)*3+1)</f>
        <v>8</v>
      </c>
      <c r="J1886" s="32">
        <f>INDEX(数值规划!$N$32:$Y$231,(((C1886-1)*2+(D1886-1))*4+(E1886-1))*5+F1886+1,(INDEX($T$3:$AI$3,B1886)-1)*3+2)</f>
        <v>20</v>
      </c>
      <c r="K1886" s="32">
        <f>INDEX(数值规划!$N$32:$Y$231,(((C1886-1)*2+(D1886-1))*4+(E1886-1))*5+F1886+1,(INDEX($T$3:$AI$3,B1886)-1)*3+3)</f>
        <v>32</v>
      </c>
      <c r="L1886" s="32">
        <f t="shared" si="59"/>
        <v>1</v>
      </c>
      <c r="M1886" s="32">
        <f>INDEX(数值规划!$AL$33:$AL$42,(特技天赋!C1886-1)*2+特技天赋!D1886)</f>
        <v>4</v>
      </c>
      <c r="N1886" s="31">
        <v>29</v>
      </c>
      <c r="Q1886" s="32">
        <f>IF(特技天赋!F1886&gt;0,INDEX(数值规划!$F$32:$F$63,(特技天赋!E1886-1)*4+特技天赋!F1886),E1886)</f>
        <v>29</v>
      </c>
    </row>
    <row r="1887" spans="1:17" ht="16.5" x14ac:dyDescent="0.2">
      <c r="A1887" s="31">
        <v>1884</v>
      </c>
      <c r="B1887" s="31">
        <v>12</v>
      </c>
      <c r="C1887" s="31">
        <v>3</v>
      </c>
      <c r="D1887" s="31">
        <v>1</v>
      </c>
      <c r="E1887" s="31">
        <v>1</v>
      </c>
      <c r="F1887" s="31">
        <v>3</v>
      </c>
      <c r="G1887" s="31" t="str">
        <f t="shared" si="58"/>
        <v>水瓶座技能2_1线1号天赋3级</v>
      </c>
      <c r="H1887" s="32">
        <f>INDEX(数值规划!$AH$33:$AK$42,(特技天赋!C1887-1)*2+特技天赋!D1887,特技天赋!E1887)</f>
        <v>19</v>
      </c>
      <c r="I1887" s="32">
        <f>INDEX(数值规划!$N$32:$Y$231,(((C1887-1)*2+(D1887-1))*4+(E1887-1))*5+F1887+1,(INDEX($T$3:$AI$3,B1887)-1)*3+1)</f>
        <v>10</v>
      </c>
      <c r="J1887" s="32">
        <f>INDEX(数值规划!$N$32:$Y$231,(((C1887-1)*2+(D1887-1))*4+(E1887-1))*5+F1887+1,(INDEX($T$3:$AI$3,B1887)-1)*3+2)</f>
        <v>25</v>
      </c>
      <c r="K1887" s="32">
        <f>INDEX(数值规划!$N$32:$Y$231,(((C1887-1)*2+(D1887-1))*4+(E1887-1))*5+F1887+1,(INDEX($T$3:$AI$3,B1887)-1)*3+3)</f>
        <v>40</v>
      </c>
      <c r="L1887" s="32">
        <f t="shared" si="59"/>
        <v>1</v>
      </c>
      <c r="M1887" s="32">
        <f>INDEX(数值规划!$AL$33:$AL$42,(特技天赋!C1887-1)*2+特技天赋!D1887)</f>
        <v>4</v>
      </c>
      <c r="N1887" s="31">
        <v>38</v>
      </c>
      <c r="Q1887" s="32">
        <f>IF(特技天赋!F1887&gt;0,INDEX(数值规划!$F$32:$F$63,(特技天赋!E1887-1)*4+特技天赋!F1887),E1887)</f>
        <v>38</v>
      </c>
    </row>
    <row r="1888" spans="1:17" ht="16.5" x14ac:dyDescent="0.2">
      <c r="A1888" s="31">
        <v>1885</v>
      </c>
      <c r="B1888" s="31">
        <v>12</v>
      </c>
      <c r="C1888" s="31">
        <v>3</v>
      </c>
      <c r="D1888" s="31">
        <v>1</v>
      </c>
      <c r="E1888" s="31">
        <v>1</v>
      </c>
      <c r="F1888" s="31">
        <v>4</v>
      </c>
      <c r="G1888" s="31" t="str">
        <f t="shared" si="58"/>
        <v>水瓶座技能2_1线1号天赋4级</v>
      </c>
      <c r="H1888" s="32">
        <f>INDEX(数值规划!$AH$33:$AK$42,(特技天赋!C1888-1)*2+特技天赋!D1888,特技天赋!E1888)</f>
        <v>19</v>
      </c>
      <c r="I1888" s="32">
        <f>INDEX(数值规划!$N$32:$Y$231,(((C1888-1)*2+(D1888-1))*4+(E1888-1))*5+F1888+1,(INDEX($T$3:$AI$3,B1888)-1)*3+1)</f>
        <v>12</v>
      </c>
      <c r="J1888" s="32">
        <f>INDEX(数值规划!$N$32:$Y$231,(((C1888-1)*2+(D1888-1))*4+(E1888-1))*5+F1888+1,(INDEX($T$3:$AI$3,B1888)-1)*3+2)</f>
        <v>30</v>
      </c>
      <c r="K1888" s="32">
        <f>INDEX(数值规划!$N$32:$Y$231,(((C1888-1)*2+(D1888-1))*4+(E1888-1))*5+F1888+1,(INDEX($T$3:$AI$3,B1888)-1)*3+3)</f>
        <v>48</v>
      </c>
      <c r="L1888" s="32">
        <f t="shared" si="59"/>
        <v>1</v>
      </c>
      <c r="M1888" s="32">
        <f>INDEX(数值规划!$AL$33:$AL$42,(特技天赋!C1888-1)*2+特技天赋!D1888)</f>
        <v>4</v>
      </c>
      <c r="N1888" s="31">
        <v>58</v>
      </c>
      <c r="Q1888" s="32">
        <f>IF(特技天赋!F1888&gt;0,INDEX(数值规划!$F$32:$F$63,(特技天赋!E1888-1)*4+特技天赋!F1888),E1888)</f>
        <v>58</v>
      </c>
    </row>
    <row r="1889" spans="1:17" ht="16.5" x14ac:dyDescent="0.2">
      <c r="A1889" s="31">
        <v>1886</v>
      </c>
      <c r="B1889" s="31">
        <v>12</v>
      </c>
      <c r="C1889" s="31">
        <v>3</v>
      </c>
      <c r="D1889" s="31">
        <v>1</v>
      </c>
      <c r="E1889" s="31">
        <v>2</v>
      </c>
      <c r="F1889" s="31">
        <v>0</v>
      </c>
      <c r="G1889" s="31" t="str">
        <f t="shared" si="58"/>
        <v>水瓶座技能2_1线2号天赋解锁</v>
      </c>
      <c r="H1889" s="32">
        <f>INDEX(数值规划!$AH$33:$AK$42,(特技天赋!C1889-1)*2+特技天赋!D1889,特技天赋!E1889)</f>
        <v>39</v>
      </c>
      <c r="I1889" s="32">
        <f>INDEX(数值规划!$N$32:$Y$231,(((C1889-1)*2+(D1889-1))*4+(E1889-1))*5+F1889+1,(INDEX($T$3:$AI$3,B1889)-1)*3+1)</f>
        <v>6</v>
      </c>
      <c r="J1889" s="32">
        <f>INDEX(数值规划!$N$32:$Y$231,(((C1889-1)*2+(D1889-1))*4+(E1889-1))*5+F1889+1,(INDEX($T$3:$AI$3,B1889)-1)*3+2)</f>
        <v>15</v>
      </c>
      <c r="K1889" s="32">
        <f>INDEX(数值规划!$N$32:$Y$231,(((C1889-1)*2+(D1889-1))*4+(E1889-1))*5+F1889+1,(INDEX($T$3:$AI$3,B1889)-1)*3+3)</f>
        <v>24</v>
      </c>
      <c r="L1889" s="32">
        <f t="shared" si="59"/>
        <v>3</v>
      </c>
      <c r="M1889" s="32">
        <f>INDEX(数值规划!$AL$33:$AL$42,(特技天赋!C1889-1)*2+特技天赋!D1889)</f>
        <v>4</v>
      </c>
      <c r="N1889" s="31">
        <v>2</v>
      </c>
      <c r="Q1889" s="32">
        <f>IF(特技天赋!F1889&gt;0,INDEX(数值规划!$F$32:$F$63,(特技天赋!E1889-1)*4+特技天赋!F1889),E1889)</f>
        <v>2</v>
      </c>
    </row>
    <row r="1890" spans="1:17" ht="16.5" x14ac:dyDescent="0.2">
      <c r="A1890" s="31">
        <v>1887</v>
      </c>
      <c r="B1890" s="31">
        <v>12</v>
      </c>
      <c r="C1890" s="31">
        <v>3</v>
      </c>
      <c r="D1890" s="31">
        <v>1</v>
      </c>
      <c r="E1890" s="31">
        <v>2</v>
      </c>
      <c r="F1890" s="31">
        <v>1</v>
      </c>
      <c r="G1890" s="31" t="str">
        <f t="shared" si="58"/>
        <v>水瓶座技能2_1线2号天赋1级</v>
      </c>
      <c r="H1890" s="32">
        <f>INDEX(数值规划!$AH$33:$AK$42,(特技天赋!C1890-1)*2+特技天赋!D1890,特技天赋!E1890)</f>
        <v>39</v>
      </c>
      <c r="I1890" s="32">
        <f>INDEX(数值规划!$N$32:$Y$231,(((C1890-1)*2+(D1890-1))*4+(E1890-1))*5+F1890+1,(INDEX($T$3:$AI$3,B1890)-1)*3+1)</f>
        <v>8</v>
      </c>
      <c r="J1890" s="32">
        <f>INDEX(数值规划!$N$32:$Y$231,(((C1890-1)*2+(D1890-1))*4+(E1890-1))*5+F1890+1,(INDEX($T$3:$AI$3,B1890)-1)*3+2)</f>
        <v>20</v>
      </c>
      <c r="K1890" s="32">
        <f>INDEX(数值规划!$N$32:$Y$231,(((C1890-1)*2+(D1890-1))*4+(E1890-1))*5+F1890+1,(INDEX($T$3:$AI$3,B1890)-1)*3+3)</f>
        <v>32</v>
      </c>
      <c r="L1890" s="32">
        <f t="shared" si="59"/>
        <v>3</v>
      </c>
      <c r="M1890" s="32">
        <f>INDEX(数值规划!$AL$33:$AL$42,(特技天赋!C1890-1)*2+特技天赋!D1890)</f>
        <v>4</v>
      </c>
      <c r="N1890" s="31">
        <v>24</v>
      </c>
      <c r="Q1890" s="32">
        <f>IF(特技天赋!F1890&gt;0,INDEX(数值规划!$F$32:$F$63,(特技天赋!E1890-1)*4+特技天赋!F1890),E1890)</f>
        <v>24</v>
      </c>
    </row>
    <row r="1891" spans="1:17" ht="16.5" x14ac:dyDescent="0.2">
      <c r="A1891" s="31">
        <v>1888</v>
      </c>
      <c r="B1891" s="31">
        <v>12</v>
      </c>
      <c r="C1891" s="31">
        <v>3</v>
      </c>
      <c r="D1891" s="31">
        <v>1</v>
      </c>
      <c r="E1891" s="31">
        <v>2</v>
      </c>
      <c r="F1891" s="31">
        <v>2</v>
      </c>
      <c r="G1891" s="31" t="str">
        <f t="shared" si="58"/>
        <v>水瓶座技能2_1线2号天赋2级</v>
      </c>
      <c r="H1891" s="32">
        <f>INDEX(数值规划!$AH$33:$AK$42,(特技天赋!C1891-1)*2+特技天赋!D1891,特技天赋!E1891)</f>
        <v>39</v>
      </c>
      <c r="I1891" s="32">
        <f>INDEX(数值规划!$N$32:$Y$231,(((C1891-1)*2+(D1891-1))*4+(E1891-1))*5+F1891+1,(INDEX($T$3:$AI$3,B1891)-1)*3+1)</f>
        <v>10</v>
      </c>
      <c r="J1891" s="32">
        <f>INDEX(数值规划!$N$32:$Y$231,(((C1891-1)*2+(D1891-1))*4+(E1891-1))*5+F1891+1,(INDEX($T$3:$AI$3,B1891)-1)*3+2)</f>
        <v>25</v>
      </c>
      <c r="K1891" s="32">
        <f>INDEX(数值规划!$N$32:$Y$231,(((C1891-1)*2+(D1891-1))*4+(E1891-1))*5+F1891+1,(INDEX($T$3:$AI$3,B1891)-1)*3+3)</f>
        <v>40</v>
      </c>
      <c r="L1891" s="32">
        <f t="shared" si="59"/>
        <v>3</v>
      </c>
      <c r="M1891" s="32">
        <f>INDEX(数值规划!$AL$33:$AL$42,(特技天赋!C1891-1)*2+特技天赋!D1891)</f>
        <v>4</v>
      </c>
      <c r="N1891" s="31">
        <v>36</v>
      </c>
      <c r="Q1891" s="32">
        <f>IF(特技天赋!F1891&gt;0,INDEX(数值规划!$F$32:$F$63,(特技天赋!E1891-1)*4+特技天赋!F1891),E1891)</f>
        <v>36</v>
      </c>
    </row>
    <row r="1892" spans="1:17" ht="16.5" x14ac:dyDescent="0.2">
      <c r="A1892" s="31">
        <v>1889</v>
      </c>
      <c r="B1892" s="31">
        <v>12</v>
      </c>
      <c r="C1892" s="31">
        <v>3</v>
      </c>
      <c r="D1892" s="31">
        <v>1</v>
      </c>
      <c r="E1892" s="31">
        <v>2</v>
      </c>
      <c r="F1892" s="31">
        <v>3</v>
      </c>
      <c r="G1892" s="31" t="str">
        <f t="shared" si="58"/>
        <v>水瓶座技能2_1线2号天赋3级</v>
      </c>
      <c r="H1892" s="32">
        <f>INDEX(数值规划!$AH$33:$AK$42,(特技天赋!C1892-1)*2+特技天赋!D1892,特技天赋!E1892)</f>
        <v>39</v>
      </c>
      <c r="I1892" s="32">
        <f>INDEX(数值规划!$N$32:$Y$231,(((C1892-1)*2+(D1892-1))*4+(E1892-1))*5+F1892+1,(INDEX($T$3:$AI$3,B1892)-1)*3+1)</f>
        <v>12</v>
      </c>
      <c r="J1892" s="32">
        <f>INDEX(数值规划!$N$32:$Y$231,(((C1892-1)*2+(D1892-1))*4+(E1892-1))*5+F1892+1,(INDEX($T$3:$AI$3,B1892)-1)*3+2)</f>
        <v>30</v>
      </c>
      <c r="K1892" s="32">
        <f>INDEX(数值规划!$N$32:$Y$231,(((C1892-1)*2+(D1892-1))*4+(E1892-1))*5+F1892+1,(INDEX($T$3:$AI$3,B1892)-1)*3+3)</f>
        <v>48</v>
      </c>
      <c r="L1892" s="32">
        <f t="shared" si="59"/>
        <v>3</v>
      </c>
      <c r="M1892" s="32">
        <f>INDEX(数值规划!$AL$33:$AL$42,(特技天赋!C1892-1)*2+特技天赋!D1892)</f>
        <v>4</v>
      </c>
      <c r="N1892" s="31">
        <v>48</v>
      </c>
      <c r="Q1892" s="32">
        <f>IF(特技天赋!F1892&gt;0,INDEX(数值规划!$F$32:$F$63,(特技天赋!E1892-1)*4+特技天赋!F1892),E1892)</f>
        <v>48</v>
      </c>
    </row>
    <row r="1893" spans="1:17" ht="16.5" x14ac:dyDescent="0.2">
      <c r="A1893" s="31">
        <v>1890</v>
      </c>
      <c r="B1893" s="31">
        <v>12</v>
      </c>
      <c r="C1893" s="31">
        <v>3</v>
      </c>
      <c r="D1893" s="31">
        <v>1</v>
      </c>
      <c r="E1893" s="31">
        <v>2</v>
      </c>
      <c r="F1893" s="31">
        <v>4</v>
      </c>
      <c r="G1893" s="31" t="str">
        <f t="shared" si="58"/>
        <v>水瓶座技能2_1线2号天赋4级</v>
      </c>
      <c r="H1893" s="32">
        <f>INDEX(数值规划!$AH$33:$AK$42,(特技天赋!C1893-1)*2+特技天赋!D1893,特技天赋!E1893)</f>
        <v>39</v>
      </c>
      <c r="I1893" s="32">
        <f>INDEX(数值规划!$N$32:$Y$231,(((C1893-1)*2+(D1893-1))*4+(E1893-1))*5+F1893+1,(INDEX($T$3:$AI$3,B1893)-1)*3+1)</f>
        <v>14</v>
      </c>
      <c r="J1893" s="32">
        <f>INDEX(数值规划!$N$32:$Y$231,(((C1893-1)*2+(D1893-1))*4+(E1893-1))*5+F1893+1,(INDEX($T$3:$AI$3,B1893)-1)*3+2)</f>
        <v>35</v>
      </c>
      <c r="K1893" s="32">
        <f>INDEX(数值规划!$N$32:$Y$231,(((C1893-1)*2+(D1893-1))*4+(E1893-1))*5+F1893+1,(INDEX($T$3:$AI$3,B1893)-1)*3+3)</f>
        <v>56</v>
      </c>
      <c r="L1893" s="32">
        <f t="shared" si="59"/>
        <v>3</v>
      </c>
      <c r="M1893" s="32">
        <f>INDEX(数值规划!$AL$33:$AL$42,(特技天赋!C1893-1)*2+特技天赋!D1893)</f>
        <v>4</v>
      </c>
      <c r="N1893" s="31">
        <v>72</v>
      </c>
      <c r="Q1893" s="32">
        <f>IF(特技天赋!F1893&gt;0,INDEX(数值规划!$F$32:$F$63,(特技天赋!E1893-1)*4+特技天赋!F1893),E1893)</f>
        <v>72</v>
      </c>
    </row>
    <row r="1894" spans="1:17" ht="16.5" x14ac:dyDescent="0.2">
      <c r="A1894" s="31">
        <v>1891</v>
      </c>
      <c r="B1894" s="31">
        <v>12</v>
      </c>
      <c r="C1894" s="31">
        <v>3</v>
      </c>
      <c r="D1894" s="31">
        <v>1</v>
      </c>
      <c r="E1894" s="31">
        <v>3</v>
      </c>
      <c r="F1894" s="31">
        <v>0</v>
      </c>
      <c r="G1894" s="31" t="str">
        <f t="shared" si="58"/>
        <v>水瓶座技能2_1线3号天赋解锁</v>
      </c>
      <c r="H1894" s="32">
        <f>INDEX(数值规划!$AH$33:$AK$42,(特技天赋!C1894-1)*2+特技天赋!D1894,特技天赋!E1894)</f>
        <v>59</v>
      </c>
      <c r="I1894" s="32">
        <f>INDEX(数值规划!$N$32:$Y$231,(((C1894-1)*2+(D1894-1))*4+(E1894-1))*5+F1894+1,(INDEX($T$3:$AI$3,B1894)-1)*3+1)</f>
        <v>9</v>
      </c>
      <c r="J1894" s="32">
        <f>INDEX(数值规划!$N$32:$Y$231,(((C1894-1)*2+(D1894-1))*4+(E1894-1))*5+F1894+1,(INDEX($T$3:$AI$3,B1894)-1)*3+2)</f>
        <v>23</v>
      </c>
      <c r="K1894" s="32">
        <f>INDEX(数值规划!$N$32:$Y$231,(((C1894-1)*2+(D1894-1))*4+(E1894-1))*5+F1894+1,(INDEX($T$3:$AI$3,B1894)-1)*3+3)</f>
        <v>36</v>
      </c>
      <c r="L1894" s="32">
        <f t="shared" si="59"/>
        <v>5</v>
      </c>
      <c r="M1894" s="32">
        <f>INDEX(数值规划!$AL$33:$AL$42,(特技天赋!C1894-1)*2+特技天赋!D1894)</f>
        <v>4</v>
      </c>
      <c r="N1894" s="31">
        <v>3</v>
      </c>
      <c r="Q1894" s="32">
        <f>IF(特技天赋!F1894&gt;0,INDEX(数值规划!$F$32:$F$63,(特技天赋!E1894-1)*4+特技天赋!F1894),E1894)</f>
        <v>3</v>
      </c>
    </row>
    <row r="1895" spans="1:17" ht="16.5" x14ac:dyDescent="0.2">
      <c r="A1895" s="31">
        <v>1892</v>
      </c>
      <c r="B1895" s="31">
        <v>12</v>
      </c>
      <c r="C1895" s="31">
        <v>3</v>
      </c>
      <c r="D1895" s="31">
        <v>1</v>
      </c>
      <c r="E1895" s="31">
        <v>3</v>
      </c>
      <c r="F1895" s="31">
        <v>1</v>
      </c>
      <c r="G1895" s="31" t="str">
        <f t="shared" si="58"/>
        <v>水瓶座技能2_1线3号天赋1级</v>
      </c>
      <c r="H1895" s="32">
        <f>INDEX(数值规划!$AH$33:$AK$42,(特技天赋!C1895-1)*2+特技天赋!D1895,特技天赋!E1895)</f>
        <v>59</v>
      </c>
      <c r="I1895" s="32">
        <f>INDEX(数值规划!$N$32:$Y$231,(((C1895-1)*2+(D1895-1))*4+(E1895-1))*5+F1895+1,(INDEX($T$3:$AI$3,B1895)-1)*3+1)</f>
        <v>11</v>
      </c>
      <c r="J1895" s="32">
        <f>INDEX(数值规划!$N$32:$Y$231,(((C1895-1)*2+(D1895-1))*4+(E1895-1))*5+F1895+1,(INDEX($T$3:$AI$3,B1895)-1)*3+2)</f>
        <v>28</v>
      </c>
      <c r="K1895" s="32">
        <f>INDEX(数值规划!$N$32:$Y$231,(((C1895-1)*2+(D1895-1))*4+(E1895-1))*5+F1895+1,(INDEX($T$3:$AI$3,B1895)-1)*3+3)</f>
        <v>44</v>
      </c>
      <c r="L1895" s="32">
        <f t="shared" si="59"/>
        <v>5</v>
      </c>
      <c r="M1895" s="32">
        <f>INDEX(数值规划!$AL$33:$AL$42,(特技天赋!C1895-1)*2+特技天赋!D1895)</f>
        <v>4</v>
      </c>
      <c r="N1895" s="31">
        <v>29</v>
      </c>
      <c r="Q1895" s="32">
        <f>IF(特技天赋!F1895&gt;0,INDEX(数值规划!$F$32:$F$63,(特技天赋!E1895-1)*4+特技天赋!F1895),E1895)</f>
        <v>29</v>
      </c>
    </row>
    <row r="1896" spans="1:17" ht="16.5" x14ac:dyDescent="0.2">
      <c r="A1896" s="31">
        <v>1893</v>
      </c>
      <c r="B1896" s="31">
        <v>12</v>
      </c>
      <c r="C1896" s="31">
        <v>3</v>
      </c>
      <c r="D1896" s="31">
        <v>1</v>
      </c>
      <c r="E1896" s="31">
        <v>3</v>
      </c>
      <c r="F1896" s="31">
        <v>2</v>
      </c>
      <c r="G1896" s="31" t="str">
        <f t="shared" si="58"/>
        <v>水瓶座技能2_1线3号天赋2级</v>
      </c>
      <c r="H1896" s="32">
        <f>INDEX(数值规划!$AH$33:$AK$42,(特技天赋!C1896-1)*2+特技天赋!D1896,特技天赋!E1896)</f>
        <v>59</v>
      </c>
      <c r="I1896" s="32">
        <f>INDEX(数值规划!$N$32:$Y$231,(((C1896-1)*2+(D1896-1))*4+(E1896-1))*5+F1896+1,(INDEX($T$3:$AI$3,B1896)-1)*3+1)</f>
        <v>13</v>
      </c>
      <c r="J1896" s="32">
        <f>INDEX(数值规划!$N$32:$Y$231,(((C1896-1)*2+(D1896-1))*4+(E1896-1))*5+F1896+1,(INDEX($T$3:$AI$3,B1896)-1)*3+2)</f>
        <v>33</v>
      </c>
      <c r="K1896" s="32">
        <f>INDEX(数值规划!$N$32:$Y$231,(((C1896-1)*2+(D1896-1))*4+(E1896-1))*5+F1896+1,(INDEX($T$3:$AI$3,B1896)-1)*3+3)</f>
        <v>52</v>
      </c>
      <c r="L1896" s="32">
        <f t="shared" si="59"/>
        <v>5</v>
      </c>
      <c r="M1896" s="32">
        <f>INDEX(数值规划!$AL$33:$AL$42,(特技天赋!C1896-1)*2+特技天赋!D1896)</f>
        <v>4</v>
      </c>
      <c r="N1896" s="31">
        <v>43</v>
      </c>
      <c r="Q1896" s="32">
        <f>IF(特技天赋!F1896&gt;0,INDEX(数值规划!$F$32:$F$63,(特技天赋!E1896-1)*4+特技天赋!F1896),E1896)</f>
        <v>43</v>
      </c>
    </row>
    <row r="1897" spans="1:17" ht="16.5" x14ac:dyDescent="0.2">
      <c r="A1897" s="31">
        <v>1894</v>
      </c>
      <c r="B1897" s="31">
        <v>12</v>
      </c>
      <c r="C1897" s="31">
        <v>3</v>
      </c>
      <c r="D1897" s="31">
        <v>1</v>
      </c>
      <c r="E1897" s="31">
        <v>3</v>
      </c>
      <c r="F1897" s="31">
        <v>3</v>
      </c>
      <c r="G1897" s="31" t="str">
        <f t="shared" si="58"/>
        <v>水瓶座技能2_1线3号天赋3级</v>
      </c>
      <c r="H1897" s="32">
        <f>INDEX(数值规划!$AH$33:$AK$42,(特技天赋!C1897-1)*2+特技天赋!D1897,特技天赋!E1897)</f>
        <v>59</v>
      </c>
      <c r="I1897" s="32">
        <f>INDEX(数值规划!$N$32:$Y$231,(((C1897-1)*2+(D1897-1))*4+(E1897-1))*5+F1897+1,(INDEX($T$3:$AI$3,B1897)-1)*3+1)</f>
        <v>15</v>
      </c>
      <c r="J1897" s="32">
        <f>INDEX(数值规划!$N$32:$Y$231,(((C1897-1)*2+(D1897-1))*4+(E1897-1))*5+F1897+1,(INDEX($T$3:$AI$3,B1897)-1)*3+2)</f>
        <v>38</v>
      </c>
      <c r="K1897" s="32">
        <f>INDEX(数值规划!$N$32:$Y$231,(((C1897-1)*2+(D1897-1))*4+(E1897-1))*5+F1897+1,(INDEX($T$3:$AI$3,B1897)-1)*3+3)</f>
        <v>60</v>
      </c>
      <c r="L1897" s="32">
        <f t="shared" si="59"/>
        <v>5</v>
      </c>
      <c r="M1897" s="32">
        <f>INDEX(数值规划!$AL$33:$AL$42,(特技天赋!C1897-1)*2+特技天赋!D1897)</f>
        <v>4</v>
      </c>
      <c r="N1897" s="31">
        <v>58</v>
      </c>
      <c r="Q1897" s="32">
        <f>IF(特技天赋!F1897&gt;0,INDEX(数值规划!$F$32:$F$63,(特技天赋!E1897-1)*4+特技天赋!F1897),E1897)</f>
        <v>58</v>
      </c>
    </row>
    <row r="1898" spans="1:17" ht="16.5" x14ac:dyDescent="0.2">
      <c r="A1898" s="31">
        <v>1895</v>
      </c>
      <c r="B1898" s="31">
        <v>12</v>
      </c>
      <c r="C1898" s="31">
        <v>3</v>
      </c>
      <c r="D1898" s="31">
        <v>1</v>
      </c>
      <c r="E1898" s="31">
        <v>3</v>
      </c>
      <c r="F1898" s="31">
        <v>4</v>
      </c>
      <c r="G1898" s="31" t="str">
        <f t="shared" si="58"/>
        <v>水瓶座技能2_1线3号天赋4级</v>
      </c>
      <c r="H1898" s="32">
        <f>INDEX(数值规划!$AH$33:$AK$42,(特技天赋!C1898-1)*2+特技天赋!D1898,特技天赋!E1898)</f>
        <v>59</v>
      </c>
      <c r="I1898" s="32">
        <f>INDEX(数值规划!$N$32:$Y$231,(((C1898-1)*2+(D1898-1))*4+(E1898-1))*5+F1898+1,(INDEX($T$3:$AI$3,B1898)-1)*3+1)</f>
        <v>17</v>
      </c>
      <c r="J1898" s="32">
        <f>INDEX(数值规划!$N$32:$Y$231,(((C1898-1)*2+(D1898-1))*4+(E1898-1))*5+F1898+1,(INDEX($T$3:$AI$3,B1898)-1)*3+2)</f>
        <v>43</v>
      </c>
      <c r="K1898" s="32">
        <f>INDEX(数值规划!$N$32:$Y$231,(((C1898-1)*2+(D1898-1))*4+(E1898-1))*5+F1898+1,(INDEX($T$3:$AI$3,B1898)-1)*3+3)</f>
        <v>68</v>
      </c>
      <c r="L1898" s="32">
        <f t="shared" si="59"/>
        <v>5</v>
      </c>
      <c r="M1898" s="32">
        <f>INDEX(数值规划!$AL$33:$AL$42,(特技天赋!C1898-1)*2+特技天赋!D1898)</f>
        <v>4</v>
      </c>
      <c r="N1898" s="31">
        <v>87</v>
      </c>
      <c r="Q1898" s="32">
        <f>IF(特技天赋!F1898&gt;0,INDEX(数值规划!$F$32:$F$63,(特技天赋!E1898-1)*4+特技天赋!F1898),E1898)</f>
        <v>87</v>
      </c>
    </row>
    <row r="1899" spans="1:17" ht="16.5" x14ac:dyDescent="0.2">
      <c r="A1899" s="31">
        <v>1896</v>
      </c>
      <c r="B1899" s="31">
        <v>12</v>
      </c>
      <c r="C1899" s="31">
        <v>3</v>
      </c>
      <c r="D1899" s="31">
        <v>1</v>
      </c>
      <c r="E1899" s="31">
        <v>4</v>
      </c>
      <c r="F1899" s="31">
        <v>0</v>
      </c>
      <c r="G1899" s="31" t="str">
        <f t="shared" si="58"/>
        <v>水瓶座技能2_1线4号天赋解锁</v>
      </c>
      <c r="H1899" s="32">
        <f>INDEX(数值规划!$AH$33:$AK$42,(特技天赋!C1899-1)*2+特技天赋!D1899,特技天赋!E1899)</f>
        <v>79</v>
      </c>
      <c r="I1899" s="32">
        <f>INDEX(数值规划!$N$32:$Y$231,(((C1899-1)*2+(D1899-1))*4+(E1899-1))*5+F1899+1,(INDEX($T$3:$AI$3,B1899)-1)*3+1)</f>
        <v>12</v>
      </c>
      <c r="J1899" s="32">
        <f>INDEX(数值规划!$N$32:$Y$231,(((C1899-1)*2+(D1899-1))*4+(E1899-1))*5+F1899+1,(INDEX($T$3:$AI$3,B1899)-1)*3+2)</f>
        <v>30</v>
      </c>
      <c r="K1899" s="32">
        <f>INDEX(数值规划!$N$32:$Y$231,(((C1899-1)*2+(D1899-1))*4+(E1899-1))*5+F1899+1,(INDEX($T$3:$AI$3,B1899)-1)*3+3)</f>
        <v>48</v>
      </c>
      <c r="L1899" s="32">
        <f t="shared" si="59"/>
        <v>7</v>
      </c>
      <c r="M1899" s="32">
        <f>INDEX(数值规划!$AL$33:$AL$42,(特技天赋!C1899-1)*2+特技天赋!D1899)</f>
        <v>4</v>
      </c>
      <c r="N1899" s="31">
        <v>4</v>
      </c>
      <c r="Q1899" s="32">
        <f>IF(特技天赋!F1899&gt;0,INDEX(数值规划!$F$32:$F$63,(特技天赋!E1899-1)*4+特技天赋!F1899),E1899)</f>
        <v>4</v>
      </c>
    </row>
    <row r="1900" spans="1:17" ht="16.5" x14ac:dyDescent="0.2">
      <c r="A1900" s="31">
        <v>1897</v>
      </c>
      <c r="B1900" s="31">
        <v>12</v>
      </c>
      <c r="C1900" s="31">
        <v>3</v>
      </c>
      <c r="D1900" s="31">
        <v>1</v>
      </c>
      <c r="E1900" s="31">
        <v>4</v>
      </c>
      <c r="F1900" s="31">
        <v>1</v>
      </c>
      <c r="G1900" s="31" t="str">
        <f t="shared" si="58"/>
        <v>水瓶座技能2_1线4号天赋1级</v>
      </c>
      <c r="H1900" s="32">
        <f>INDEX(数值规划!$AH$33:$AK$42,(特技天赋!C1900-1)*2+特技天赋!D1900,特技天赋!E1900)</f>
        <v>79</v>
      </c>
      <c r="I1900" s="32">
        <f>INDEX(数值规划!$N$32:$Y$231,(((C1900-1)*2+(D1900-1))*4+(E1900-1))*5+F1900+1,(INDEX($T$3:$AI$3,B1900)-1)*3+1)</f>
        <v>14</v>
      </c>
      <c r="J1900" s="32">
        <f>INDEX(数值规划!$N$32:$Y$231,(((C1900-1)*2+(D1900-1))*4+(E1900-1))*5+F1900+1,(INDEX($T$3:$AI$3,B1900)-1)*3+2)</f>
        <v>35</v>
      </c>
      <c r="K1900" s="32">
        <f>INDEX(数值规划!$N$32:$Y$231,(((C1900-1)*2+(D1900-1))*4+(E1900-1))*5+F1900+1,(INDEX($T$3:$AI$3,B1900)-1)*3+3)</f>
        <v>56</v>
      </c>
      <c r="L1900" s="32">
        <f t="shared" si="59"/>
        <v>7</v>
      </c>
      <c r="M1900" s="32">
        <f>INDEX(数值规划!$AL$33:$AL$42,(特技天赋!C1900-1)*2+特技天赋!D1900)</f>
        <v>4</v>
      </c>
      <c r="N1900" s="31">
        <v>29</v>
      </c>
      <c r="Q1900" s="32">
        <f>IF(特技天赋!F1900&gt;0,INDEX(数值规划!$F$32:$F$63,(特技天赋!E1900-1)*4+特技天赋!F1900),E1900)</f>
        <v>29</v>
      </c>
    </row>
    <row r="1901" spans="1:17" ht="16.5" x14ac:dyDescent="0.2">
      <c r="A1901" s="31">
        <v>1898</v>
      </c>
      <c r="B1901" s="31">
        <v>12</v>
      </c>
      <c r="C1901" s="31">
        <v>3</v>
      </c>
      <c r="D1901" s="31">
        <v>1</v>
      </c>
      <c r="E1901" s="31">
        <v>4</v>
      </c>
      <c r="F1901" s="31">
        <v>2</v>
      </c>
      <c r="G1901" s="31" t="str">
        <f t="shared" si="58"/>
        <v>水瓶座技能2_1线4号天赋2级</v>
      </c>
      <c r="H1901" s="32">
        <f>INDEX(数值规划!$AH$33:$AK$42,(特技天赋!C1901-1)*2+特技天赋!D1901,特技天赋!E1901)</f>
        <v>79</v>
      </c>
      <c r="I1901" s="32">
        <f>INDEX(数值规划!$N$32:$Y$231,(((C1901-1)*2+(D1901-1))*4+(E1901-1))*5+F1901+1,(INDEX($T$3:$AI$3,B1901)-1)*3+1)</f>
        <v>16</v>
      </c>
      <c r="J1901" s="32">
        <f>INDEX(数值规划!$N$32:$Y$231,(((C1901-1)*2+(D1901-1))*4+(E1901-1))*5+F1901+1,(INDEX($T$3:$AI$3,B1901)-1)*3+2)</f>
        <v>40</v>
      </c>
      <c r="K1901" s="32">
        <f>INDEX(数值规划!$N$32:$Y$231,(((C1901-1)*2+(D1901-1))*4+(E1901-1))*5+F1901+1,(INDEX($T$3:$AI$3,B1901)-1)*3+3)</f>
        <v>64</v>
      </c>
      <c r="L1901" s="32">
        <f t="shared" si="59"/>
        <v>7</v>
      </c>
      <c r="M1901" s="32">
        <f>INDEX(数值规划!$AL$33:$AL$42,(特技天赋!C1901-1)*2+特技天赋!D1901)</f>
        <v>4</v>
      </c>
      <c r="N1901" s="31">
        <v>43</v>
      </c>
      <c r="Q1901" s="32">
        <f>IF(特技天赋!F1901&gt;0,INDEX(数值规划!$F$32:$F$63,(特技天赋!E1901-1)*4+特技天赋!F1901),E1901)</f>
        <v>43</v>
      </c>
    </row>
    <row r="1902" spans="1:17" ht="16.5" x14ac:dyDescent="0.2">
      <c r="A1902" s="31">
        <v>1899</v>
      </c>
      <c r="B1902" s="31">
        <v>12</v>
      </c>
      <c r="C1902" s="31">
        <v>3</v>
      </c>
      <c r="D1902" s="31">
        <v>1</v>
      </c>
      <c r="E1902" s="31">
        <v>4</v>
      </c>
      <c r="F1902" s="31">
        <v>3</v>
      </c>
      <c r="G1902" s="31" t="str">
        <f t="shared" si="58"/>
        <v>水瓶座技能2_1线4号天赋3级</v>
      </c>
      <c r="H1902" s="32">
        <f>INDEX(数值规划!$AH$33:$AK$42,(特技天赋!C1902-1)*2+特技天赋!D1902,特技天赋!E1902)</f>
        <v>79</v>
      </c>
      <c r="I1902" s="32">
        <f>INDEX(数值规划!$N$32:$Y$231,(((C1902-1)*2+(D1902-1))*4+(E1902-1))*5+F1902+1,(INDEX($T$3:$AI$3,B1902)-1)*3+1)</f>
        <v>18</v>
      </c>
      <c r="J1902" s="32">
        <f>INDEX(数值规划!$N$32:$Y$231,(((C1902-1)*2+(D1902-1))*4+(E1902-1))*5+F1902+1,(INDEX($T$3:$AI$3,B1902)-1)*3+2)</f>
        <v>45</v>
      </c>
      <c r="K1902" s="32">
        <f>INDEX(数值规划!$N$32:$Y$231,(((C1902-1)*2+(D1902-1))*4+(E1902-1))*5+F1902+1,(INDEX($T$3:$AI$3,B1902)-1)*3+3)</f>
        <v>72</v>
      </c>
      <c r="L1902" s="32">
        <f t="shared" si="59"/>
        <v>7</v>
      </c>
      <c r="M1902" s="32">
        <f>INDEX(数值规划!$AL$33:$AL$42,(特技天赋!C1902-1)*2+特技天赋!D1902)</f>
        <v>4</v>
      </c>
      <c r="N1902" s="31">
        <v>58</v>
      </c>
      <c r="Q1902" s="32">
        <f>IF(特技天赋!F1902&gt;0,INDEX(数值规划!$F$32:$F$63,(特技天赋!E1902-1)*4+特技天赋!F1902),E1902)</f>
        <v>58</v>
      </c>
    </row>
    <row r="1903" spans="1:17" ht="16.5" x14ac:dyDescent="0.2">
      <c r="A1903" s="31">
        <v>1900</v>
      </c>
      <c r="B1903" s="31">
        <v>12</v>
      </c>
      <c r="C1903" s="31">
        <v>3</v>
      </c>
      <c r="D1903" s="31">
        <v>1</v>
      </c>
      <c r="E1903" s="31">
        <v>4</v>
      </c>
      <c r="F1903" s="31">
        <v>4</v>
      </c>
      <c r="G1903" s="31" t="str">
        <f t="shared" si="58"/>
        <v>水瓶座技能2_1线4号天赋4级</v>
      </c>
      <c r="H1903" s="32">
        <f>INDEX(数值规划!$AH$33:$AK$42,(特技天赋!C1903-1)*2+特技天赋!D1903,特技天赋!E1903)</f>
        <v>79</v>
      </c>
      <c r="I1903" s="32">
        <f>INDEX(数值规划!$N$32:$Y$231,(((C1903-1)*2+(D1903-1))*4+(E1903-1))*5+F1903+1,(INDEX($T$3:$AI$3,B1903)-1)*3+1)</f>
        <v>20</v>
      </c>
      <c r="J1903" s="32">
        <f>INDEX(数值规划!$N$32:$Y$231,(((C1903-1)*2+(D1903-1))*4+(E1903-1))*5+F1903+1,(INDEX($T$3:$AI$3,B1903)-1)*3+2)</f>
        <v>50</v>
      </c>
      <c r="K1903" s="32">
        <f>INDEX(数值规划!$N$32:$Y$231,(((C1903-1)*2+(D1903-1))*4+(E1903-1))*5+F1903+1,(INDEX($T$3:$AI$3,B1903)-1)*3+3)</f>
        <v>80</v>
      </c>
      <c r="L1903" s="32">
        <f t="shared" si="59"/>
        <v>7</v>
      </c>
      <c r="M1903" s="32">
        <f>INDEX(数值规划!$AL$33:$AL$42,(特技天赋!C1903-1)*2+特技天赋!D1903)</f>
        <v>4</v>
      </c>
      <c r="N1903" s="31">
        <v>87</v>
      </c>
      <c r="Q1903" s="32">
        <f>IF(特技天赋!F1903&gt;0,INDEX(数值规划!$F$32:$F$63,(特技天赋!E1903-1)*4+特技天赋!F1903),E1903)</f>
        <v>87</v>
      </c>
    </row>
    <row r="1904" spans="1:17" ht="16.5" x14ac:dyDescent="0.2">
      <c r="A1904" s="31">
        <v>1901</v>
      </c>
      <c r="B1904" s="31">
        <v>12</v>
      </c>
      <c r="C1904" s="31">
        <v>3</v>
      </c>
      <c r="D1904" s="31">
        <v>2</v>
      </c>
      <c r="E1904" s="31">
        <v>1</v>
      </c>
      <c r="F1904" s="31">
        <v>0</v>
      </c>
      <c r="G1904" s="31" t="str">
        <f t="shared" si="58"/>
        <v>水瓶座技能2_2线1号天赋解锁</v>
      </c>
      <c r="H1904" s="32">
        <f>INDEX(数值规划!$AH$33:$AK$42,(特技天赋!C1904-1)*2+特技天赋!D1904,特技天赋!E1904)</f>
        <v>29</v>
      </c>
      <c r="I1904" s="32">
        <f>INDEX(数值规划!$N$32:$Y$231,(((C1904-1)*2+(D1904-1))*4+(E1904-1))*5+F1904+1,(INDEX($T$3:$AI$3,B1904)-1)*3+1)</f>
        <v>20</v>
      </c>
      <c r="J1904" s="32">
        <f>INDEX(数值规划!$N$32:$Y$231,(((C1904-1)*2+(D1904-1))*4+(E1904-1))*5+F1904+1,(INDEX($T$3:$AI$3,B1904)-1)*3+2)</f>
        <v>10</v>
      </c>
      <c r="K1904" s="32">
        <f>INDEX(数值规划!$N$32:$Y$231,(((C1904-1)*2+(D1904-1))*4+(E1904-1))*5+F1904+1,(INDEX($T$3:$AI$3,B1904)-1)*3+3)</f>
        <v>0</v>
      </c>
      <c r="L1904" s="32">
        <f t="shared" si="59"/>
        <v>2</v>
      </c>
      <c r="M1904" s="32">
        <f>INDEX(数值规划!$AL$33:$AL$42,(特技天赋!C1904-1)*2+特技天赋!D1904)</f>
        <v>5</v>
      </c>
      <c r="N1904" s="31">
        <v>1</v>
      </c>
      <c r="Q1904" s="32">
        <f>IF(特技天赋!F1904&gt;0,INDEX(数值规划!$F$32:$F$63,(特技天赋!E1904-1)*4+特技天赋!F1904),E1904)</f>
        <v>1</v>
      </c>
    </row>
    <row r="1905" spans="1:17" ht="16.5" x14ac:dyDescent="0.2">
      <c r="A1905" s="31">
        <v>1902</v>
      </c>
      <c r="B1905" s="31">
        <v>12</v>
      </c>
      <c r="C1905" s="31">
        <v>3</v>
      </c>
      <c r="D1905" s="31">
        <v>2</v>
      </c>
      <c r="E1905" s="31">
        <v>1</v>
      </c>
      <c r="F1905" s="31">
        <v>1</v>
      </c>
      <c r="G1905" s="31" t="str">
        <f t="shared" si="58"/>
        <v>水瓶座技能2_2线1号天赋1级</v>
      </c>
      <c r="H1905" s="32">
        <f>INDEX(数值规划!$AH$33:$AK$42,(特技天赋!C1905-1)*2+特技天赋!D1905,特技天赋!E1905)</f>
        <v>29</v>
      </c>
      <c r="I1905" s="32">
        <f>INDEX(数值规划!$N$32:$Y$231,(((C1905-1)*2+(D1905-1))*4+(E1905-1))*5+F1905+1,(INDEX($T$3:$AI$3,B1905)-1)*3+1)</f>
        <v>30</v>
      </c>
      <c r="J1905" s="32">
        <f>INDEX(数值规划!$N$32:$Y$231,(((C1905-1)*2+(D1905-1))*4+(E1905-1))*5+F1905+1,(INDEX($T$3:$AI$3,B1905)-1)*3+2)</f>
        <v>15</v>
      </c>
      <c r="K1905" s="32">
        <f>INDEX(数值规划!$N$32:$Y$231,(((C1905-1)*2+(D1905-1))*4+(E1905-1))*5+F1905+1,(INDEX($T$3:$AI$3,B1905)-1)*3+3)</f>
        <v>0</v>
      </c>
      <c r="L1905" s="32">
        <f t="shared" si="59"/>
        <v>2</v>
      </c>
      <c r="M1905" s="32">
        <f>INDEX(数值规划!$AL$33:$AL$42,(特技天赋!C1905-1)*2+特技天赋!D1905)</f>
        <v>5</v>
      </c>
      <c r="N1905" s="31">
        <v>19</v>
      </c>
      <c r="Q1905" s="32">
        <f>IF(特技天赋!F1905&gt;0,INDEX(数值规划!$F$32:$F$63,(特技天赋!E1905-1)*4+特技天赋!F1905),E1905)</f>
        <v>19</v>
      </c>
    </row>
    <row r="1906" spans="1:17" ht="16.5" x14ac:dyDescent="0.2">
      <c r="A1906" s="31">
        <v>1903</v>
      </c>
      <c r="B1906" s="31">
        <v>12</v>
      </c>
      <c r="C1906" s="31">
        <v>3</v>
      </c>
      <c r="D1906" s="31">
        <v>2</v>
      </c>
      <c r="E1906" s="31">
        <v>1</v>
      </c>
      <c r="F1906" s="31">
        <v>2</v>
      </c>
      <c r="G1906" s="31" t="str">
        <f t="shared" si="58"/>
        <v>水瓶座技能2_2线1号天赋2级</v>
      </c>
      <c r="H1906" s="32">
        <f>INDEX(数值规划!$AH$33:$AK$42,(特技天赋!C1906-1)*2+特技天赋!D1906,特技天赋!E1906)</f>
        <v>29</v>
      </c>
      <c r="I1906" s="32">
        <f>INDEX(数值规划!$N$32:$Y$231,(((C1906-1)*2+(D1906-1))*4+(E1906-1))*5+F1906+1,(INDEX($T$3:$AI$3,B1906)-1)*3+1)</f>
        <v>40</v>
      </c>
      <c r="J1906" s="32">
        <f>INDEX(数值规划!$N$32:$Y$231,(((C1906-1)*2+(D1906-1))*4+(E1906-1))*5+F1906+1,(INDEX($T$3:$AI$3,B1906)-1)*3+2)</f>
        <v>20</v>
      </c>
      <c r="K1906" s="32">
        <f>INDEX(数值规划!$N$32:$Y$231,(((C1906-1)*2+(D1906-1))*4+(E1906-1))*5+F1906+1,(INDEX($T$3:$AI$3,B1906)-1)*3+3)</f>
        <v>0</v>
      </c>
      <c r="L1906" s="32">
        <f t="shared" si="59"/>
        <v>2</v>
      </c>
      <c r="M1906" s="32">
        <f>INDEX(数值规划!$AL$33:$AL$42,(特技天赋!C1906-1)*2+特技天赋!D1906)</f>
        <v>5</v>
      </c>
      <c r="N1906" s="31">
        <v>29</v>
      </c>
      <c r="Q1906" s="32">
        <f>IF(特技天赋!F1906&gt;0,INDEX(数值规划!$F$32:$F$63,(特技天赋!E1906-1)*4+特技天赋!F1906),E1906)</f>
        <v>29</v>
      </c>
    </row>
    <row r="1907" spans="1:17" ht="16.5" x14ac:dyDescent="0.2">
      <c r="A1907" s="31">
        <v>1904</v>
      </c>
      <c r="B1907" s="31">
        <v>12</v>
      </c>
      <c r="C1907" s="31">
        <v>3</v>
      </c>
      <c r="D1907" s="31">
        <v>2</v>
      </c>
      <c r="E1907" s="31">
        <v>1</v>
      </c>
      <c r="F1907" s="31">
        <v>3</v>
      </c>
      <c r="G1907" s="31" t="str">
        <f t="shared" si="58"/>
        <v>水瓶座技能2_2线1号天赋3级</v>
      </c>
      <c r="H1907" s="32">
        <f>INDEX(数值规划!$AH$33:$AK$42,(特技天赋!C1907-1)*2+特技天赋!D1907,特技天赋!E1907)</f>
        <v>29</v>
      </c>
      <c r="I1907" s="32">
        <f>INDEX(数值规划!$N$32:$Y$231,(((C1907-1)*2+(D1907-1))*4+(E1907-1))*5+F1907+1,(INDEX($T$3:$AI$3,B1907)-1)*3+1)</f>
        <v>50</v>
      </c>
      <c r="J1907" s="32">
        <f>INDEX(数值规划!$N$32:$Y$231,(((C1907-1)*2+(D1907-1))*4+(E1907-1))*5+F1907+1,(INDEX($T$3:$AI$3,B1907)-1)*3+2)</f>
        <v>25</v>
      </c>
      <c r="K1907" s="32">
        <f>INDEX(数值规划!$N$32:$Y$231,(((C1907-1)*2+(D1907-1))*4+(E1907-1))*5+F1907+1,(INDEX($T$3:$AI$3,B1907)-1)*3+3)</f>
        <v>0</v>
      </c>
      <c r="L1907" s="32">
        <f t="shared" si="59"/>
        <v>2</v>
      </c>
      <c r="M1907" s="32">
        <f>INDEX(数值规划!$AL$33:$AL$42,(特技天赋!C1907-1)*2+特技天赋!D1907)</f>
        <v>5</v>
      </c>
      <c r="N1907" s="31">
        <v>38</v>
      </c>
      <c r="Q1907" s="32">
        <f>IF(特技天赋!F1907&gt;0,INDEX(数值规划!$F$32:$F$63,(特技天赋!E1907-1)*4+特技天赋!F1907),E1907)</f>
        <v>38</v>
      </c>
    </row>
    <row r="1908" spans="1:17" ht="16.5" x14ac:dyDescent="0.2">
      <c r="A1908" s="31">
        <v>1905</v>
      </c>
      <c r="B1908" s="31">
        <v>12</v>
      </c>
      <c r="C1908" s="31">
        <v>3</v>
      </c>
      <c r="D1908" s="31">
        <v>2</v>
      </c>
      <c r="E1908" s="31">
        <v>1</v>
      </c>
      <c r="F1908" s="31">
        <v>4</v>
      </c>
      <c r="G1908" s="31" t="str">
        <f t="shared" si="58"/>
        <v>水瓶座技能2_2线1号天赋4级</v>
      </c>
      <c r="H1908" s="32">
        <f>INDEX(数值规划!$AH$33:$AK$42,(特技天赋!C1908-1)*2+特技天赋!D1908,特技天赋!E1908)</f>
        <v>29</v>
      </c>
      <c r="I1908" s="32">
        <f>INDEX(数值规划!$N$32:$Y$231,(((C1908-1)*2+(D1908-1))*4+(E1908-1))*5+F1908+1,(INDEX($T$3:$AI$3,B1908)-1)*3+1)</f>
        <v>60</v>
      </c>
      <c r="J1908" s="32">
        <f>INDEX(数值规划!$N$32:$Y$231,(((C1908-1)*2+(D1908-1))*4+(E1908-1))*5+F1908+1,(INDEX($T$3:$AI$3,B1908)-1)*3+2)</f>
        <v>30</v>
      </c>
      <c r="K1908" s="32">
        <f>INDEX(数值规划!$N$32:$Y$231,(((C1908-1)*2+(D1908-1))*4+(E1908-1))*5+F1908+1,(INDEX($T$3:$AI$3,B1908)-1)*3+3)</f>
        <v>0</v>
      </c>
      <c r="L1908" s="32">
        <f t="shared" si="59"/>
        <v>2</v>
      </c>
      <c r="M1908" s="32">
        <f>INDEX(数值规划!$AL$33:$AL$42,(特技天赋!C1908-1)*2+特技天赋!D1908)</f>
        <v>5</v>
      </c>
      <c r="N1908" s="31">
        <v>58</v>
      </c>
      <c r="Q1908" s="32">
        <f>IF(特技天赋!F1908&gt;0,INDEX(数值规划!$F$32:$F$63,(特技天赋!E1908-1)*4+特技天赋!F1908),E1908)</f>
        <v>58</v>
      </c>
    </row>
    <row r="1909" spans="1:17" ht="16.5" x14ac:dyDescent="0.2">
      <c r="A1909" s="31">
        <v>1906</v>
      </c>
      <c r="B1909" s="31">
        <v>12</v>
      </c>
      <c r="C1909" s="31">
        <v>3</v>
      </c>
      <c r="D1909" s="31">
        <v>2</v>
      </c>
      <c r="E1909" s="31">
        <v>2</v>
      </c>
      <c r="F1909" s="31">
        <v>0</v>
      </c>
      <c r="G1909" s="31" t="str">
        <f t="shared" si="58"/>
        <v>水瓶座技能2_2线2号天赋解锁</v>
      </c>
      <c r="H1909" s="32">
        <f>INDEX(数值规划!$AH$33:$AK$42,(特技天赋!C1909-1)*2+特技天赋!D1909,特技天赋!E1909)</f>
        <v>49</v>
      </c>
      <c r="I1909" s="32">
        <f>INDEX(数值规划!$N$32:$Y$231,(((C1909-1)*2+(D1909-1))*4+(E1909-1))*5+F1909+1,(INDEX($T$3:$AI$3,B1909)-1)*3+1)</f>
        <v>30</v>
      </c>
      <c r="J1909" s="32">
        <f>INDEX(数值规划!$N$32:$Y$231,(((C1909-1)*2+(D1909-1))*4+(E1909-1))*5+F1909+1,(INDEX($T$3:$AI$3,B1909)-1)*3+2)</f>
        <v>15</v>
      </c>
      <c r="K1909" s="32">
        <f>INDEX(数值规划!$N$32:$Y$231,(((C1909-1)*2+(D1909-1))*4+(E1909-1))*5+F1909+1,(INDEX($T$3:$AI$3,B1909)-1)*3+3)</f>
        <v>0</v>
      </c>
      <c r="L1909" s="32">
        <f t="shared" si="59"/>
        <v>4</v>
      </c>
      <c r="M1909" s="32">
        <f>INDEX(数值规划!$AL$33:$AL$42,(特技天赋!C1909-1)*2+特技天赋!D1909)</f>
        <v>5</v>
      </c>
      <c r="N1909" s="31">
        <v>2</v>
      </c>
      <c r="Q1909" s="32">
        <f>IF(特技天赋!F1909&gt;0,INDEX(数值规划!$F$32:$F$63,(特技天赋!E1909-1)*4+特技天赋!F1909),E1909)</f>
        <v>2</v>
      </c>
    </row>
    <row r="1910" spans="1:17" ht="16.5" x14ac:dyDescent="0.2">
      <c r="A1910" s="31">
        <v>1907</v>
      </c>
      <c r="B1910" s="31">
        <v>12</v>
      </c>
      <c r="C1910" s="31">
        <v>3</v>
      </c>
      <c r="D1910" s="31">
        <v>2</v>
      </c>
      <c r="E1910" s="31">
        <v>2</v>
      </c>
      <c r="F1910" s="31">
        <v>1</v>
      </c>
      <c r="G1910" s="31" t="str">
        <f t="shared" si="58"/>
        <v>水瓶座技能2_2线2号天赋1级</v>
      </c>
      <c r="H1910" s="32">
        <f>INDEX(数值规划!$AH$33:$AK$42,(特技天赋!C1910-1)*2+特技天赋!D1910,特技天赋!E1910)</f>
        <v>49</v>
      </c>
      <c r="I1910" s="32">
        <f>INDEX(数值规划!$N$32:$Y$231,(((C1910-1)*2+(D1910-1))*4+(E1910-1))*5+F1910+1,(INDEX($T$3:$AI$3,B1910)-1)*3+1)</f>
        <v>40</v>
      </c>
      <c r="J1910" s="32">
        <f>INDEX(数值规划!$N$32:$Y$231,(((C1910-1)*2+(D1910-1))*4+(E1910-1))*5+F1910+1,(INDEX($T$3:$AI$3,B1910)-1)*3+2)</f>
        <v>20</v>
      </c>
      <c r="K1910" s="32">
        <f>INDEX(数值规划!$N$32:$Y$231,(((C1910-1)*2+(D1910-1))*4+(E1910-1))*5+F1910+1,(INDEX($T$3:$AI$3,B1910)-1)*3+3)</f>
        <v>0</v>
      </c>
      <c r="L1910" s="32">
        <f t="shared" si="59"/>
        <v>4</v>
      </c>
      <c r="M1910" s="32">
        <f>INDEX(数值规划!$AL$33:$AL$42,(特技天赋!C1910-1)*2+特技天赋!D1910)</f>
        <v>5</v>
      </c>
      <c r="N1910" s="31">
        <v>24</v>
      </c>
      <c r="Q1910" s="32">
        <f>IF(特技天赋!F1910&gt;0,INDEX(数值规划!$F$32:$F$63,(特技天赋!E1910-1)*4+特技天赋!F1910),E1910)</f>
        <v>24</v>
      </c>
    </row>
    <row r="1911" spans="1:17" ht="16.5" x14ac:dyDescent="0.2">
      <c r="A1911" s="31">
        <v>1908</v>
      </c>
      <c r="B1911" s="31">
        <v>12</v>
      </c>
      <c r="C1911" s="31">
        <v>3</v>
      </c>
      <c r="D1911" s="31">
        <v>2</v>
      </c>
      <c r="E1911" s="31">
        <v>2</v>
      </c>
      <c r="F1911" s="31">
        <v>2</v>
      </c>
      <c r="G1911" s="31" t="str">
        <f t="shared" si="58"/>
        <v>水瓶座技能2_2线2号天赋2级</v>
      </c>
      <c r="H1911" s="32">
        <f>INDEX(数值规划!$AH$33:$AK$42,(特技天赋!C1911-1)*2+特技天赋!D1911,特技天赋!E1911)</f>
        <v>49</v>
      </c>
      <c r="I1911" s="32">
        <f>INDEX(数值规划!$N$32:$Y$231,(((C1911-1)*2+(D1911-1))*4+(E1911-1))*5+F1911+1,(INDEX($T$3:$AI$3,B1911)-1)*3+1)</f>
        <v>50</v>
      </c>
      <c r="J1911" s="32">
        <f>INDEX(数值规划!$N$32:$Y$231,(((C1911-1)*2+(D1911-1))*4+(E1911-1))*5+F1911+1,(INDEX($T$3:$AI$3,B1911)-1)*3+2)</f>
        <v>25</v>
      </c>
      <c r="K1911" s="32">
        <f>INDEX(数值规划!$N$32:$Y$231,(((C1911-1)*2+(D1911-1))*4+(E1911-1))*5+F1911+1,(INDEX($T$3:$AI$3,B1911)-1)*3+3)</f>
        <v>0</v>
      </c>
      <c r="L1911" s="32">
        <f t="shared" si="59"/>
        <v>4</v>
      </c>
      <c r="M1911" s="32">
        <f>INDEX(数值规划!$AL$33:$AL$42,(特技天赋!C1911-1)*2+特技天赋!D1911)</f>
        <v>5</v>
      </c>
      <c r="N1911" s="31">
        <v>36</v>
      </c>
      <c r="Q1911" s="32">
        <f>IF(特技天赋!F1911&gt;0,INDEX(数值规划!$F$32:$F$63,(特技天赋!E1911-1)*4+特技天赋!F1911),E1911)</f>
        <v>36</v>
      </c>
    </row>
    <row r="1912" spans="1:17" ht="16.5" x14ac:dyDescent="0.2">
      <c r="A1912" s="31">
        <v>1909</v>
      </c>
      <c r="B1912" s="31">
        <v>12</v>
      </c>
      <c r="C1912" s="31">
        <v>3</v>
      </c>
      <c r="D1912" s="31">
        <v>2</v>
      </c>
      <c r="E1912" s="31">
        <v>2</v>
      </c>
      <c r="F1912" s="31">
        <v>3</v>
      </c>
      <c r="G1912" s="31" t="str">
        <f t="shared" si="58"/>
        <v>水瓶座技能2_2线2号天赋3级</v>
      </c>
      <c r="H1912" s="32">
        <f>INDEX(数值规划!$AH$33:$AK$42,(特技天赋!C1912-1)*2+特技天赋!D1912,特技天赋!E1912)</f>
        <v>49</v>
      </c>
      <c r="I1912" s="32">
        <f>INDEX(数值规划!$N$32:$Y$231,(((C1912-1)*2+(D1912-1))*4+(E1912-1))*5+F1912+1,(INDEX($T$3:$AI$3,B1912)-1)*3+1)</f>
        <v>60</v>
      </c>
      <c r="J1912" s="32">
        <f>INDEX(数值规划!$N$32:$Y$231,(((C1912-1)*2+(D1912-1))*4+(E1912-1))*5+F1912+1,(INDEX($T$3:$AI$3,B1912)-1)*3+2)</f>
        <v>30</v>
      </c>
      <c r="K1912" s="32">
        <f>INDEX(数值规划!$N$32:$Y$231,(((C1912-1)*2+(D1912-1))*4+(E1912-1))*5+F1912+1,(INDEX($T$3:$AI$3,B1912)-1)*3+3)</f>
        <v>0</v>
      </c>
      <c r="L1912" s="32">
        <f t="shared" si="59"/>
        <v>4</v>
      </c>
      <c r="M1912" s="32">
        <f>INDEX(数值规划!$AL$33:$AL$42,(特技天赋!C1912-1)*2+特技天赋!D1912)</f>
        <v>5</v>
      </c>
      <c r="N1912" s="31">
        <v>48</v>
      </c>
      <c r="Q1912" s="32">
        <f>IF(特技天赋!F1912&gt;0,INDEX(数值规划!$F$32:$F$63,(特技天赋!E1912-1)*4+特技天赋!F1912),E1912)</f>
        <v>48</v>
      </c>
    </row>
    <row r="1913" spans="1:17" ht="16.5" x14ac:dyDescent="0.2">
      <c r="A1913" s="31">
        <v>1910</v>
      </c>
      <c r="B1913" s="31">
        <v>12</v>
      </c>
      <c r="C1913" s="31">
        <v>3</v>
      </c>
      <c r="D1913" s="31">
        <v>2</v>
      </c>
      <c r="E1913" s="31">
        <v>2</v>
      </c>
      <c r="F1913" s="31">
        <v>4</v>
      </c>
      <c r="G1913" s="31" t="str">
        <f t="shared" si="58"/>
        <v>水瓶座技能2_2线2号天赋4级</v>
      </c>
      <c r="H1913" s="32">
        <f>INDEX(数值规划!$AH$33:$AK$42,(特技天赋!C1913-1)*2+特技天赋!D1913,特技天赋!E1913)</f>
        <v>49</v>
      </c>
      <c r="I1913" s="32">
        <f>INDEX(数值规划!$N$32:$Y$231,(((C1913-1)*2+(D1913-1))*4+(E1913-1))*5+F1913+1,(INDEX($T$3:$AI$3,B1913)-1)*3+1)</f>
        <v>70</v>
      </c>
      <c r="J1913" s="32">
        <f>INDEX(数值规划!$N$32:$Y$231,(((C1913-1)*2+(D1913-1))*4+(E1913-1))*5+F1913+1,(INDEX($T$3:$AI$3,B1913)-1)*3+2)</f>
        <v>35</v>
      </c>
      <c r="K1913" s="32">
        <f>INDEX(数值规划!$N$32:$Y$231,(((C1913-1)*2+(D1913-1))*4+(E1913-1))*5+F1913+1,(INDEX($T$3:$AI$3,B1913)-1)*3+3)</f>
        <v>0</v>
      </c>
      <c r="L1913" s="32">
        <f t="shared" si="59"/>
        <v>4</v>
      </c>
      <c r="M1913" s="32">
        <f>INDEX(数值规划!$AL$33:$AL$42,(特技天赋!C1913-1)*2+特技天赋!D1913)</f>
        <v>5</v>
      </c>
      <c r="N1913" s="31">
        <v>72</v>
      </c>
      <c r="Q1913" s="32">
        <f>IF(特技天赋!F1913&gt;0,INDEX(数值规划!$F$32:$F$63,(特技天赋!E1913-1)*4+特技天赋!F1913),E1913)</f>
        <v>72</v>
      </c>
    </row>
    <row r="1914" spans="1:17" ht="16.5" x14ac:dyDescent="0.2">
      <c r="A1914" s="31">
        <v>1911</v>
      </c>
      <c r="B1914" s="31">
        <v>12</v>
      </c>
      <c r="C1914" s="31">
        <v>3</v>
      </c>
      <c r="D1914" s="31">
        <v>2</v>
      </c>
      <c r="E1914" s="31">
        <v>3</v>
      </c>
      <c r="F1914" s="31">
        <v>0</v>
      </c>
      <c r="G1914" s="31" t="str">
        <f t="shared" si="58"/>
        <v>水瓶座技能2_2线3号天赋解锁</v>
      </c>
      <c r="H1914" s="32">
        <f>INDEX(数值规划!$AH$33:$AK$42,(特技天赋!C1914-1)*2+特技天赋!D1914,特技天赋!E1914)</f>
        <v>69</v>
      </c>
      <c r="I1914" s="32">
        <f>INDEX(数值规划!$N$32:$Y$231,(((C1914-1)*2+(D1914-1))*4+(E1914-1))*5+F1914+1,(INDEX($T$3:$AI$3,B1914)-1)*3+1)</f>
        <v>45</v>
      </c>
      <c r="J1914" s="32">
        <f>INDEX(数值规划!$N$32:$Y$231,(((C1914-1)*2+(D1914-1))*4+(E1914-1))*5+F1914+1,(INDEX($T$3:$AI$3,B1914)-1)*3+2)</f>
        <v>23</v>
      </c>
      <c r="K1914" s="32">
        <f>INDEX(数值规划!$N$32:$Y$231,(((C1914-1)*2+(D1914-1))*4+(E1914-1))*5+F1914+1,(INDEX($T$3:$AI$3,B1914)-1)*3+3)</f>
        <v>0</v>
      </c>
      <c r="L1914" s="32">
        <f t="shared" si="59"/>
        <v>6</v>
      </c>
      <c r="M1914" s="32">
        <f>INDEX(数值规划!$AL$33:$AL$42,(特技天赋!C1914-1)*2+特技天赋!D1914)</f>
        <v>5</v>
      </c>
      <c r="N1914" s="31">
        <v>3</v>
      </c>
      <c r="Q1914" s="32">
        <f>IF(特技天赋!F1914&gt;0,INDEX(数值规划!$F$32:$F$63,(特技天赋!E1914-1)*4+特技天赋!F1914),E1914)</f>
        <v>3</v>
      </c>
    </row>
    <row r="1915" spans="1:17" ht="16.5" x14ac:dyDescent="0.2">
      <c r="A1915" s="31">
        <v>1912</v>
      </c>
      <c r="B1915" s="31">
        <v>12</v>
      </c>
      <c r="C1915" s="31">
        <v>3</v>
      </c>
      <c r="D1915" s="31">
        <v>2</v>
      </c>
      <c r="E1915" s="31">
        <v>3</v>
      </c>
      <c r="F1915" s="31">
        <v>1</v>
      </c>
      <c r="G1915" s="31" t="str">
        <f t="shared" si="58"/>
        <v>水瓶座技能2_2线3号天赋1级</v>
      </c>
      <c r="H1915" s="32">
        <f>INDEX(数值规划!$AH$33:$AK$42,(特技天赋!C1915-1)*2+特技天赋!D1915,特技天赋!E1915)</f>
        <v>69</v>
      </c>
      <c r="I1915" s="32">
        <f>INDEX(数值规划!$N$32:$Y$231,(((C1915-1)*2+(D1915-1))*4+(E1915-1))*5+F1915+1,(INDEX($T$3:$AI$3,B1915)-1)*3+1)</f>
        <v>55</v>
      </c>
      <c r="J1915" s="32">
        <f>INDEX(数值规划!$N$32:$Y$231,(((C1915-1)*2+(D1915-1))*4+(E1915-1))*5+F1915+1,(INDEX($T$3:$AI$3,B1915)-1)*3+2)</f>
        <v>28</v>
      </c>
      <c r="K1915" s="32">
        <f>INDEX(数值规划!$N$32:$Y$231,(((C1915-1)*2+(D1915-1))*4+(E1915-1))*5+F1915+1,(INDEX($T$3:$AI$3,B1915)-1)*3+3)</f>
        <v>0</v>
      </c>
      <c r="L1915" s="32">
        <f t="shared" si="59"/>
        <v>6</v>
      </c>
      <c r="M1915" s="32">
        <f>INDEX(数值规划!$AL$33:$AL$42,(特技天赋!C1915-1)*2+特技天赋!D1915)</f>
        <v>5</v>
      </c>
      <c r="N1915" s="31">
        <v>29</v>
      </c>
      <c r="Q1915" s="32">
        <f>IF(特技天赋!F1915&gt;0,INDEX(数值规划!$F$32:$F$63,(特技天赋!E1915-1)*4+特技天赋!F1915),E1915)</f>
        <v>29</v>
      </c>
    </row>
    <row r="1916" spans="1:17" ht="16.5" x14ac:dyDescent="0.2">
      <c r="A1916" s="31">
        <v>1913</v>
      </c>
      <c r="B1916" s="31">
        <v>12</v>
      </c>
      <c r="C1916" s="31">
        <v>3</v>
      </c>
      <c r="D1916" s="31">
        <v>2</v>
      </c>
      <c r="E1916" s="31">
        <v>3</v>
      </c>
      <c r="F1916" s="31">
        <v>2</v>
      </c>
      <c r="G1916" s="31" t="str">
        <f t="shared" si="58"/>
        <v>水瓶座技能2_2线3号天赋2级</v>
      </c>
      <c r="H1916" s="32">
        <f>INDEX(数值规划!$AH$33:$AK$42,(特技天赋!C1916-1)*2+特技天赋!D1916,特技天赋!E1916)</f>
        <v>69</v>
      </c>
      <c r="I1916" s="32">
        <f>INDEX(数值规划!$N$32:$Y$231,(((C1916-1)*2+(D1916-1))*4+(E1916-1))*5+F1916+1,(INDEX($T$3:$AI$3,B1916)-1)*3+1)</f>
        <v>65</v>
      </c>
      <c r="J1916" s="32">
        <f>INDEX(数值规划!$N$32:$Y$231,(((C1916-1)*2+(D1916-1))*4+(E1916-1))*5+F1916+1,(INDEX($T$3:$AI$3,B1916)-1)*3+2)</f>
        <v>33</v>
      </c>
      <c r="K1916" s="32">
        <f>INDEX(数值规划!$N$32:$Y$231,(((C1916-1)*2+(D1916-1))*4+(E1916-1))*5+F1916+1,(INDEX($T$3:$AI$3,B1916)-1)*3+3)</f>
        <v>0</v>
      </c>
      <c r="L1916" s="32">
        <f t="shared" si="59"/>
        <v>6</v>
      </c>
      <c r="M1916" s="32">
        <f>INDEX(数值规划!$AL$33:$AL$42,(特技天赋!C1916-1)*2+特技天赋!D1916)</f>
        <v>5</v>
      </c>
      <c r="N1916" s="31">
        <v>43</v>
      </c>
      <c r="Q1916" s="32">
        <f>IF(特技天赋!F1916&gt;0,INDEX(数值规划!$F$32:$F$63,(特技天赋!E1916-1)*4+特技天赋!F1916),E1916)</f>
        <v>43</v>
      </c>
    </row>
    <row r="1917" spans="1:17" ht="16.5" x14ac:dyDescent="0.2">
      <c r="A1917" s="31">
        <v>1914</v>
      </c>
      <c r="B1917" s="31">
        <v>12</v>
      </c>
      <c r="C1917" s="31">
        <v>3</v>
      </c>
      <c r="D1917" s="31">
        <v>2</v>
      </c>
      <c r="E1917" s="31">
        <v>3</v>
      </c>
      <c r="F1917" s="31">
        <v>3</v>
      </c>
      <c r="G1917" s="31" t="str">
        <f t="shared" si="58"/>
        <v>水瓶座技能2_2线3号天赋3级</v>
      </c>
      <c r="H1917" s="32">
        <f>INDEX(数值规划!$AH$33:$AK$42,(特技天赋!C1917-1)*2+特技天赋!D1917,特技天赋!E1917)</f>
        <v>69</v>
      </c>
      <c r="I1917" s="32">
        <f>INDEX(数值规划!$N$32:$Y$231,(((C1917-1)*2+(D1917-1))*4+(E1917-1))*5+F1917+1,(INDEX($T$3:$AI$3,B1917)-1)*3+1)</f>
        <v>75</v>
      </c>
      <c r="J1917" s="32">
        <f>INDEX(数值规划!$N$32:$Y$231,(((C1917-1)*2+(D1917-1))*4+(E1917-1))*5+F1917+1,(INDEX($T$3:$AI$3,B1917)-1)*3+2)</f>
        <v>38</v>
      </c>
      <c r="K1917" s="32">
        <f>INDEX(数值规划!$N$32:$Y$231,(((C1917-1)*2+(D1917-1))*4+(E1917-1))*5+F1917+1,(INDEX($T$3:$AI$3,B1917)-1)*3+3)</f>
        <v>0</v>
      </c>
      <c r="L1917" s="32">
        <f t="shared" si="59"/>
        <v>6</v>
      </c>
      <c r="M1917" s="32">
        <f>INDEX(数值规划!$AL$33:$AL$42,(特技天赋!C1917-1)*2+特技天赋!D1917)</f>
        <v>5</v>
      </c>
      <c r="N1917" s="31">
        <v>58</v>
      </c>
      <c r="Q1917" s="32">
        <f>IF(特技天赋!F1917&gt;0,INDEX(数值规划!$F$32:$F$63,(特技天赋!E1917-1)*4+特技天赋!F1917),E1917)</f>
        <v>58</v>
      </c>
    </row>
    <row r="1918" spans="1:17" ht="16.5" x14ac:dyDescent="0.2">
      <c r="A1918" s="31">
        <v>1915</v>
      </c>
      <c r="B1918" s="31">
        <v>12</v>
      </c>
      <c r="C1918" s="31">
        <v>3</v>
      </c>
      <c r="D1918" s="31">
        <v>2</v>
      </c>
      <c r="E1918" s="31">
        <v>3</v>
      </c>
      <c r="F1918" s="31">
        <v>4</v>
      </c>
      <c r="G1918" s="31" t="str">
        <f t="shared" si="58"/>
        <v>水瓶座技能2_2线3号天赋4级</v>
      </c>
      <c r="H1918" s="32">
        <f>INDEX(数值规划!$AH$33:$AK$42,(特技天赋!C1918-1)*2+特技天赋!D1918,特技天赋!E1918)</f>
        <v>69</v>
      </c>
      <c r="I1918" s="32">
        <f>INDEX(数值规划!$N$32:$Y$231,(((C1918-1)*2+(D1918-1))*4+(E1918-1))*5+F1918+1,(INDEX($T$3:$AI$3,B1918)-1)*3+1)</f>
        <v>85</v>
      </c>
      <c r="J1918" s="32">
        <f>INDEX(数值规划!$N$32:$Y$231,(((C1918-1)*2+(D1918-1))*4+(E1918-1))*5+F1918+1,(INDEX($T$3:$AI$3,B1918)-1)*3+2)</f>
        <v>43</v>
      </c>
      <c r="K1918" s="32">
        <f>INDEX(数值规划!$N$32:$Y$231,(((C1918-1)*2+(D1918-1))*4+(E1918-1))*5+F1918+1,(INDEX($T$3:$AI$3,B1918)-1)*3+3)</f>
        <v>0</v>
      </c>
      <c r="L1918" s="32">
        <f t="shared" si="59"/>
        <v>6</v>
      </c>
      <c r="M1918" s="32">
        <f>INDEX(数值规划!$AL$33:$AL$42,(特技天赋!C1918-1)*2+特技天赋!D1918)</f>
        <v>5</v>
      </c>
      <c r="N1918" s="31">
        <v>87</v>
      </c>
      <c r="Q1918" s="32">
        <f>IF(特技天赋!F1918&gt;0,INDEX(数值规划!$F$32:$F$63,(特技天赋!E1918-1)*4+特技天赋!F1918),E1918)</f>
        <v>87</v>
      </c>
    </row>
    <row r="1919" spans="1:17" ht="16.5" x14ac:dyDescent="0.2">
      <c r="A1919" s="31">
        <v>1916</v>
      </c>
      <c r="B1919" s="31">
        <v>12</v>
      </c>
      <c r="C1919" s="31">
        <v>3</v>
      </c>
      <c r="D1919" s="31">
        <v>2</v>
      </c>
      <c r="E1919" s="31">
        <v>4</v>
      </c>
      <c r="F1919" s="31">
        <v>0</v>
      </c>
      <c r="G1919" s="31" t="str">
        <f t="shared" si="58"/>
        <v>水瓶座技能2_2线4号天赋解锁</v>
      </c>
      <c r="H1919" s="32">
        <f>INDEX(数值规划!$AH$33:$AK$42,(特技天赋!C1919-1)*2+特技天赋!D1919,特技天赋!E1919)</f>
        <v>89</v>
      </c>
      <c r="I1919" s="32">
        <f>INDEX(数值规划!$N$32:$Y$231,(((C1919-1)*2+(D1919-1))*4+(E1919-1))*5+F1919+1,(INDEX($T$3:$AI$3,B1919)-1)*3+1)</f>
        <v>60</v>
      </c>
      <c r="J1919" s="32">
        <f>INDEX(数值规划!$N$32:$Y$231,(((C1919-1)*2+(D1919-1))*4+(E1919-1))*5+F1919+1,(INDEX($T$3:$AI$3,B1919)-1)*3+2)</f>
        <v>30</v>
      </c>
      <c r="K1919" s="32">
        <f>INDEX(数值规划!$N$32:$Y$231,(((C1919-1)*2+(D1919-1))*4+(E1919-1))*5+F1919+1,(INDEX($T$3:$AI$3,B1919)-1)*3+3)</f>
        <v>0</v>
      </c>
      <c r="L1919" s="32">
        <f t="shared" si="59"/>
        <v>8</v>
      </c>
      <c r="M1919" s="32">
        <f>INDEX(数值规划!$AL$33:$AL$42,(特技天赋!C1919-1)*2+特技天赋!D1919)</f>
        <v>5</v>
      </c>
      <c r="N1919" s="31">
        <v>4</v>
      </c>
      <c r="Q1919" s="32">
        <f>IF(特技天赋!F1919&gt;0,INDEX(数值规划!$F$32:$F$63,(特技天赋!E1919-1)*4+特技天赋!F1919),E1919)</f>
        <v>4</v>
      </c>
    </row>
    <row r="1920" spans="1:17" ht="16.5" x14ac:dyDescent="0.2">
      <c r="A1920" s="31">
        <v>1917</v>
      </c>
      <c r="B1920" s="31">
        <v>12</v>
      </c>
      <c r="C1920" s="31">
        <v>3</v>
      </c>
      <c r="D1920" s="31">
        <v>2</v>
      </c>
      <c r="E1920" s="31">
        <v>4</v>
      </c>
      <c r="F1920" s="31">
        <v>1</v>
      </c>
      <c r="G1920" s="31" t="str">
        <f t="shared" si="58"/>
        <v>水瓶座技能2_2线4号天赋1级</v>
      </c>
      <c r="H1920" s="32">
        <f>INDEX(数值规划!$AH$33:$AK$42,(特技天赋!C1920-1)*2+特技天赋!D1920,特技天赋!E1920)</f>
        <v>89</v>
      </c>
      <c r="I1920" s="32">
        <f>INDEX(数值规划!$N$32:$Y$231,(((C1920-1)*2+(D1920-1))*4+(E1920-1))*5+F1920+1,(INDEX($T$3:$AI$3,B1920)-1)*3+1)</f>
        <v>70</v>
      </c>
      <c r="J1920" s="32">
        <f>INDEX(数值规划!$N$32:$Y$231,(((C1920-1)*2+(D1920-1))*4+(E1920-1))*5+F1920+1,(INDEX($T$3:$AI$3,B1920)-1)*3+2)</f>
        <v>35</v>
      </c>
      <c r="K1920" s="32">
        <f>INDEX(数值规划!$N$32:$Y$231,(((C1920-1)*2+(D1920-1))*4+(E1920-1))*5+F1920+1,(INDEX($T$3:$AI$3,B1920)-1)*3+3)</f>
        <v>0</v>
      </c>
      <c r="L1920" s="32">
        <f t="shared" si="59"/>
        <v>8</v>
      </c>
      <c r="M1920" s="32">
        <f>INDEX(数值规划!$AL$33:$AL$42,(特技天赋!C1920-1)*2+特技天赋!D1920)</f>
        <v>5</v>
      </c>
      <c r="N1920" s="31">
        <v>29</v>
      </c>
      <c r="Q1920" s="32">
        <f>IF(特技天赋!F1920&gt;0,INDEX(数值规划!$F$32:$F$63,(特技天赋!E1920-1)*4+特技天赋!F1920),E1920)</f>
        <v>29</v>
      </c>
    </row>
    <row r="1921" spans="1:17" ht="16.5" x14ac:dyDescent="0.2">
      <c r="A1921" s="31">
        <v>1918</v>
      </c>
      <c r="B1921" s="31">
        <v>12</v>
      </c>
      <c r="C1921" s="31">
        <v>3</v>
      </c>
      <c r="D1921" s="31">
        <v>2</v>
      </c>
      <c r="E1921" s="31">
        <v>4</v>
      </c>
      <c r="F1921" s="31">
        <v>2</v>
      </c>
      <c r="G1921" s="31" t="str">
        <f t="shared" si="58"/>
        <v>水瓶座技能2_2线4号天赋2级</v>
      </c>
      <c r="H1921" s="32">
        <f>INDEX(数值规划!$AH$33:$AK$42,(特技天赋!C1921-1)*2+特技天赋!D1921,特技天赋!E1921)</f>
        <v>89</v>
      </c>
      <c r="I1921" s="32">
        <f>INDEX(数值规划!$N$32:$Y$231,(((C1921-1)*2+(D1921-1))*4+(E1921-1))*5+F1921+1,(INDEX($T$3:$AI$3,B1921)-1)*3+1)</f>
        <v>80</v>
      </c>
      <c r="J1921" s="32">
        <f>INDEX(数值规划!$N$32:$Y$231,(((C1921-1)*2+(D1921-1))*4+(E1921-1))*5+F1921+1,(INDEX($T$3:$AI$3,B1921)-1)*3+2)</f>
        <v>40</v>
      </c>
      <c r="K1921" s="32">
        <f>INDEX(数值规划!$N$32:$Y$231,(((C1921-1)*2+(D1921-1))*4+(E1921-1))*5+F1921+1,(INDEX($T$3:$AI$3,B1921)-1)*3+3)</f>
        <v>0</v>
      </c>
      <c r="L1921" s="32">
        <f t="shared" si="59"/>
        <v>8</v>
      </c>
      <c r="M1921" s="32">
        <f>INDEX(数值规划!$AL$33:$AL$42,(特技天赋!C1921-1)*2+特技天赋!D1921)</f>
        <v>5</v>
      </c>
      <c r="N1921" s="31">
        <v>43</v>
      </c>
      <c r="Q1921" s="32">
        <f>IF(特技天赋!F1921&gt;0,INDEX(数值规划!$F$32:$F$63,(特技天赋!E1921-1)*4+特技天赋!F1921),E1921)</f>
        <v>43</v>
      </c>
    </row>
    <row r="1922" spans="1:17" ht="16.5" x14ac:dyDescent="0.2">
      <c r="A1922" s="31">
        <v>1919</v>
      </c>
      <c r="B1922" s="31">
        <v>12</v>
      </c>
      <c r="C1922" s="31">
        <v>3</v>
      </c>
      <c r="D1922" s="31">
        <v>2</v>
      </c>
      <c r="E1922" s="31">
        <v>4</v>
      </c>
      <c r="F1922" s="31">
        <v>3</v>
      </c>
      <c r="G1922" s="31" t="str">
        <f t="shared" si="58"/>
        <v>水瓶座技能2_2线4号天赋3级</v>
      </c>
      <c r="H1922" s="32">
        <f>INDEX(数值规划!$AH$33:$AK$42,(特技天赋!C1922-1)*2+特技天赋!D1922,特技天赋!E1922)</f>
        <v>89</v>
      </c>
      <c r="I1922" s="32">
        <f>INDEX(数值规划!$N$32:$Y$231,(((C1922-1)*2+(D1922-1))*4+(E1922-1))*5+F1922+1,(INDEX($T$3:$AI$3,B1922)-1)*3+1)</f>
        <v>90</v>
      </c>
      <c r="J1922" s="32">
        <f>INDEX(数值规划!$N$32:$Y$231,(((C1922-1)*2+(D1922-1))*4+(E1922-1))*5+F1922+1,(INDEX($T$3:$AI$3,B1922)-1)*3+2)</f>
        <v>45</v>
      </c>
      <c r="K1922" s="32">
        <f>INDEX(数值规划!$N$32:$Y$231,(((C1922-1)*2+(D1922-1))*4+(E1922-1))*5+F1922+1,(INDEX($T$3:$AI$3,B1922)-1)*3+3)</f>
        <v>0</v>
      </c>
      <c r="L1922" s="32">
        <f t="shared" si="59"/>
        <v>8</v>
      </c>
      <c r="M1922" s="32">
        <f>INDEX(数值规划!$AL$33:$AL$42,(特技天赋!C1922-1)*2+特技天赋!D1922)</f>
        <v>5</v>
      </c>
      <c r="N1922" s="31">
        <v>58</v>
      </c>
      <c r="Q1922" s="32">
        <f>IF(特技天赋!F1922&gt;0,INDEX(数值规划!$F$32:$F$63,(特技天赋!E1922-1)*4+特技天赋!F1922),E1922)</f>
        <v>58</v>
      </c>
    </row>
    <row r="1923" spans="1:17" ht="16.5" x14ac:dyDescent="0.2">
      <c r="A1923" s="31">
        <v>1920</v>
      </c>
      <c r="B1923" s="31">
        <v>12</v>
      </c>
      <c r="C1923" s="31">
        <v>3</v>
      </c>
      <c r="D1923" s="31">
        <v>2</v>
      </c>
      <c r="E1923" s="31">
        <v>4</v>
      </c>
      <c r="F1923" s="31">
        <v>4</v>
      </c>
      <c r="G1923" s="31" t="str">
        <f t="shared" si="58"/>
        <v>水瓶座技能2_2线4号天赋4级</v>
      </c>
      <c r="H1923" s="32">
        <f>INDEX(数值规划!$AH$33:$AK$42,(特技天赋!C1923-1)*2+特技天赋!D1923,特技天赋!E1923)</f>
        <v>89</v>
      </c>
      <c r="I1923" s="32">
        <f>INDEX(数值规划!$N$32:$Y$231,(((C1923-1)*2+(D1923-1))*4+(E1923-1))*5+F1923+1,(INDEX($T$3:$AI$3,B1923)-1)*3+1)</f>
        <v>100</v>
      </c>
      <c r="J1923" s="32">
        <f>INDEX(数值规划!$N$32:$Y$231,(((C1923-1)*2+(D1923-1))*4+(E1923-1))*5+F1923+1,(INDEX($T$3:$AI$3,B1923)-1)*3+2)</f>
        <v>50</v>
      </c>
      <c r="K1923" s="32">
        <f>INDEX(数值规划!$N$32:$Y$231,(((C1923-1)*2+(D1923-1))*4+(E1923-1))*5+F1923+1,(INDEX($T$3:$AI$3,B1923)-1)*3+3)</f>
        <v>0</v>
      </c>
      <c r="L1923" s="32">
        <f t="shared" si="59"/>
        <v>8</v>
      </c>
      <c r="M1923" s="32">
        <f>INDEX(数值规划!$AL$33:$AL$42,(特技天赋!C1923-1)*2+特技天赋!D1923)</f>
        <v>5</v>
      </c>
      <c r="N1923" s="31">
        <v>87</v>
      </c>
      <c r="Q1923" s="32">
        <f>IF(特技天赋!F1923&gt;0,INDEX(数值规划!$F$32:$F$63,(特技天赋!E1923-1)*4+特技天赋!F1923),E1923)</f>
        <v>87</v>
      </c>
    </row>
    <row r="1924" spans="1:17" ht="16.5" x14ac:dyDescent="0.2">
      <c r="A1924" s="31">
        <v>1921</v>
      </c>
      <c r="B1924" s="31">
        <v>12</v>
      </c>
      <c r="C1924" s="31">
        <v>4</v>
      </c>
      <c r="D1924" s="31">
        <v>1</v>
      </c>
      <c r="E1924" s="31">
        <v>1</v>
      </c>
      <c r="F1924" s="31">
        <v>0</v>
      </c>
      <c r="G1924" s="31" t="str">
        <f t="shared" si="58"/>
        <v>水瓶座技能3_1线1号天赋解锁</v>
      </c>
      <c r="H1924" s="32">
        <f>INDEX(数值规划!$AH$33:$AK$42,(特技天赋!C1924-1)*2+特技天赋!D1924,特技天赋!E1924)</f>
        <v>21</v>
      </c>
      <c r="I1924" s="32">
        <f>INDEX(数值规划!$N$32:$Y$231,(((C1924-1)*2+(D1924-1))*4+(E1924-1))*5+F1924+1,(INDEX($T$3:$AI$3,B1924)-1)*3+1)</f>
        <v>16</v>
      </c>
      <c r="J1924" s="32">
        <f>INDEX(数值规划!$N$32:$Y$231,(((C1924-1)*2+(D1924-1))*4+(E1924-1))*5+F1924+1,(INDEX($T$3:$AI$3,B1924)-1)*3+2)</f>
        <v>10</v>
      </c>
      <c r="K1924" s="32">
        <f>INDEX(数值规划!$N$32:$Y$231,(((C1924-1)*2+(D1924-1))*4+(E1924-1))*5+F1924+1,(INDEX($T$3:$AI$3,B1924)-1)*3+3)</f>
        <v>4</v>
      </c>
      <c r="L1924" s="32">
        <f t="shared" si="59"/>
        <v>1</v>
      </c>
      <c r="M1924" s="32">
        <f>INDEX(数值规划!$AL$33:$AL$42,(特技天赋!C1924-1)*2+特技天赋!D1924)</f>
        <v>5</v>
      </c>
      <c r="N1924" s="31">
        <v>1</v>
      </c>
      <c r="Q1924" s="32">
        <f>IF(特技天赋!F1924&gt;0,INDEX(数值规划!$F$32:$F$63,(特技天赋!E1924-1)*4+特技天赋!F1924),E1924)</f>
        <v>1</v>
      </c>
    </row>
    <row r="1925" spans="1:17" ht="16.5" x14ac:dyDescent="0.2">
      <c r="A1925" s="31">
        <v>1922</v>
      </c>
      <c r="B1925" s="31">
        <v>12</v>
      </c>
      <c r="C1925" s="31">
        <v>4</v>
      </c>
      <c r="D1925" s="31">
        <v>1</v>
      </c>
      <c r="E1925" s="31">
        <v>1</v>
      </c>
      <c r="F1925" s="31">
        <v>1</v>
      </c>
      <c r="G1925" s="31" t="str">
        <f t="shared" ref="G1925:G1988" si="60">INDEX($T$4:$AI$4,B1925)&amp;INDEX($T$5:$X$5,C1925)&amp;"_"&amp;D1925&amp;"线"&amp;E1925&amp;"号天赋"&amp;IF(F1925&gt;0,F1925&amp;"级","解锁")</f>
        <v>水瓶座技能3_1线1号天赋1级</v>
      </c>
      <c r="H1925" s="32">
        <f>INDEX(数值规划!$AH$33:$AK$42,(特技天赋!C1925-1)*2+特技天赋!D1925,特技天赋!E1925)</f>
        <v>21</v>
      </c>
      <c r="I1925" s="32">
        <f>INDEX(数值规划!$N$32:$Y$231,(((C1925-1)*2+(D1925-1))*4+(E1925-1))*5+F1925+1,(INDEX($T$3:$AI$3,B1925)-1)*3+1)</f>
        <v>24</v>
      </c>
      <c r="J1925" s="32">
        <f>INDEX(数值规划!$N$32:$Y$231,(((C1925-1)*2+(D1925-1))*4+(E1925-1))*5+F1925+1,(INDEX($T$3:$AI$3,B1925)-1)*3+2)</f>
        <v>15</v>
      </c>
      <c r="K1925" s="32">
        <f>INDEX(数值规划!$N$32:$Y$231,(((C1925-1)*2+(D1925-1))*4+(E1925-1))*5+F1925+1,(INDEX($T$3:$AI$3,B1925)-1)*3+3)</f>
        <v>6</v>
      </c>
      <c r="L1925" s="32">
        <f t="shared" ref="L1925:L1988" si="61">(E1925-1)*2+D1925</f>
        <v>1</v>
      </c>
      <c r="M1925" s="32">
        <f>INDEX(数值规划!$AL$33:$AL$42,(特技天赋!C1925-1)*2+特技天赋!D1925)</f>
        <v>5</v>
      </c>
      <c r="N1925" s="31">
        <v>19</v>
      </c>
      <c r="Q1925" s="32">
        <f>IF(特技天赋!F1925&gt;0,INDEX(数值规划!$F$32:$F$63,(特技天赋!E1925-1)*4+特技天赋!F1925),E1925)</f>
        <v>19</v>
      </c>
    </row>
    <row r="1926" spans="1:17" ht="16.5" x14ac:dyDescent="0.2">
      <c r="A1926" s="31">
        <v>1923</v>
      </c>
      <c r="B1926" s="31">
        <v>12</v>
      </c>
      <c r="C1926" s="31">
        <v>4</v>
      </c>
      <c r="D1926" s="31">
        <v>1</v>
      </c>
      <c r="E1926" s="31">
        <v>1</v>
      </c>
      <c r="F1926" s="31">
        <v>2</v>
      </c>
      <c r="G1926" s="31" t="str">
        <f t="shared" si="60"/>
        <v>水瓶座技能3_1线1号天赋2级</v>
      </c>
      <c r="H1926" s="32">
        <f>INDEX(数值规划!$AH$33:$AK$42,(特技天赋!C1926-1)*2+特技天赋!D1926,特技天赋!E1926)</f>
        <v>21</v>
      </c>
      <c r="I1926" s="32">
        <f>INDEX(数值规划!$N$32:$Y$231,(((C1926-1)*2+(D1926-1))*4+(E1926-1))*5+F1926+1,(INDEX($T$3:$AI$3,B1926)-1)*3+1)</f>
        <v>32</v>
      </c>
      <c r="J1926" s="32">
        <f>INDEX(数值规划!$N$32:$Y$231,(((C1926-1)*2+(D1926-1))*4+(E1926-1))*5+F1926+1,(INDEX($T$3:$AI$3,B1926)-1)*3+2)</f>
        <v>20</v>
      </c>
      <c r="K1926" s="32">
        <f>INDEX(数值规划!$N$32:$Y$231,(((C1926-1)*2+(D1926-1))*4+(E1926-1))*5+F1926+1,(INDEX($T$3:$AI$3,B1926)-1)*3+3)</f>
        <v>8</v>
      </c>
      <c r="L1926" s="32">
        <f t="shared" si="61"/>
        <v>1</v>
      </c>
      <c r="M1926" s="32">
        <f>INDEX(数值规划!$AL$33:$AL$42,(特技天赋!C1926-1)*2+特技天赋!D1926)</f>
        <v>5</v>
      </c>
      <c r="N1926" s="31">
        <v>29</v>
      </c>
      <c r="Q1926" s="32">
        <f>IF(特技天赋!F1926&gt;0,INDEX(数值规划!$F$32:$F$63,(特技天赋!E1926-1)*4+特技天赋!F1926),E1926)</f>
        <v>29</v>
      </c>
    </row>
    <row r="1927" spans="1:17" ht="16.5" x14ac:dyDescent="0.2">
      <c r="A1927" s="31">
        <v>1924</v>
      </c>
      <c r="B1927" s="31">
        <v>12</v>
      </c>
      <c r="C1927" s="31">
        <v>4</v>
      </c>
      <c r="D1927" s="31">
        <v>1</v>
      </c>
      <c r="E1927" s="31">
        <v>1</v>
      </c>
      <c r="F1927" s="31">
        <v>3</v>
      </c>
      <c r="G1927" s="31" t="str">
        <f t="shared" si="60"/>
        <v>水瓶座技能3_1线1号天赋3级</v>
      </c>
      <c r="H1927" s="32">
        <f>INDEX(数值规划!$AH$33:$AK$42,(特技天赋!C1927-1)*2+特技天赋!D1927,特技天赋!E1927)</f>
        <v>21</v>
      </c>
      <c r="I1927" s="32">
        <f>INDEX(数值规划!$N$32:$Y$231,(((C1927-1)*2+(D1927-1))*4+(E1927-1))*5+F1927+1,(INDEX($T$3:$AI$3,B1927)-1)*3+1)</f>
        <v>40</v>
      </c>
      <c r="J1927" s="32">
        <f>INDEX(数值规划!$N$32:$Y$231,(((C1927-1)*2+(D1927-1))*4+(E1927-1))*5+F1927+1,(INDEX($T$3:$AI$3,B1927)-1)*3+2)</f>
        <v>25</v>
      </c>
      <c r="K1927" s="32">
        <f>INDEX(数值规划!$N$32:$Y$231,(((C1927-1)*2+(D1927-1))*4+(E1927-1))*5+F1927+1,(INDEX($T$3:$AI$3,B1927)-1)*3+3)</f>
        <v>10</v>
      </c>
      <c r="L1927" s="32">
        <f t="shared" si="61"/>
        <v>1</v>
      </c>
      <c r="M1927" s="32">
        <f>INDEX(数值规划!$AL$33:$AL$42,(特技天赋!C1927-1)*2+特技天赋!D1927)</f>
        <v>5</v>
      </c>
      <c r="N1927" s="31">
        <v>38</v>
      </c>
      <c r="Q1927" s="32">
        <f>IF(特技天赋!F1927&gt;0,INDEX(数值规划!$F$32:$F$63,(特技天赋!E1927-1)*4+特技天赋!F1927),E1927)</f>
        <v>38</v>
      </c>
    </row>
    <row r="1928" spans="1:17" ht="16.5" x14ac:dyDescent="0.2">
      <c r="A1928" s="31">
        <v>1925</v>
      </c>
      <c r="B1928" s="31">
        <v>12</v>
      </c>
      <c r="C1928" s="31">
        <v>4</v>
      </c>
      <c r="D1928" s="31">
        <v>1</v>
      </c>
      <c r="E1928" s="31">
        <v>1</v>
      </c>
      <c r="F1928" s="31">
        <v>4</v>
      </c>
      <c r="G1928" s="31" t="str">
        <f t="shared" si="60"/>
        <v>水瓶座技能3_1线1号天赋4级</v>
      </c>
      <c r="H1928" s="32">
        <f>INDEX(数值规划!$AH$33:$AK$42,(特技天赋!C1928-1)*2+特技天赋!D1928,特技天赋!E1928)</f>
        <v>21</v>
      </c>
      <c r="I1928" s="32">
        <f>INDEX(数值规划!$N$32:$Y$231,(((C1928-1)*2+(D1928-1))*4+(E1928-1))*5+F1928+1,(INDEX($T$3:$AI$3,B1928)-1)*3+1)</f>
        <v>48</v>
      </c>
      <c r="J1928" s="32">
        <f>INDEX(数值规划!$N$32:$Y$231,(((C1928-1)*2+(D1928-1))*4+(E1928-1))*5+F1928+1,(INDEX($T$3:$AI$3,B1928)-1)*3+2)</f>
        <v>30</v>
      </c>
      <c r="K1928" s="32">
        <f>INDEX(数值规划!$N$32:$Y$231,(((C1928-1)*2+(D1928-1))*4+(E1928-1))*5+F1928+1,(INDEX($T$3:$AI$3,B1928)-1)*3+3)</f>
        <v>12</v>
      </c>
      <c r="L1928" s="32">
        <f t="shared" si="61"/>
        <v>1</v>
      </c>
      <c r="M1928" s="32">
        <f>INDEX(数值规划!$AL$33:$AL$42,(特技天赋!C1928-1)*2+特技天赋!D1928)</f>
        <v>5</v>
      </c>
      <c r="N1928" s="31">
        <v>58</v>
      </c>
      <c r="Q1928" s="32">
        <f>IF(特技天赋!F1928&gt;0,INDEX(数值规划!$F$32:$F$63,(特技天赋!E1928-1)*4+特技天赋!F1928),E1928)</f>
        <v>58</v>
      </c>
    </row>
    <row r="1929" spans="1:17" ht="16.5" x14ac:dyDescent="0.2">
      <c r="A1929" s="31">
        <v>1926</v>
      </c>
      <c r="B1929" s="31">
        <v>12</v>
      </c>
      <c r="C1929" s="31">
        <v>4</v>
      </c>
      <c r="D1929" s="31">
        <v>1</v>
      </c>
      <c r="E1929" s="31">
        <v>2</v>
      </c>
      <c r="F1929" s="31">
        <v>0</v>
      </c>
      <c r="G1929" s="31" t="str">
        <f t="shared" si="60"/>
        <v>水瓶座技能3_1线2号天赋解锁</v>
      </c>
      <c r="H1929" s="32">
        <f>INDEX(数值规划!$AH$33:$AK$42,(特技天赋!C1929-1)*2+特技天赋!D1929,特技天赋!E1929)</f>
        <v>41</v>
      </c>
      <c r="I1929" s="32">
        <f>INDEX(数值规划!$N$32:$Y$231,(((C1929-1)*2+(D1929-1))*4+(E1929-1))*5+F1929+1,(INDEX($T$3:$AI$3,B1929)-1)*3+1)</f>
        <v>24</v>
      </c>
      <c r="J1929" s="32">
        <f>INDEX(数值规划!$N$32:$Y$231,(((C1929-1)*2+(D1929-1))*4+(E1929-1))*5+F1929+1,(INDEX($T$3:$AI$3,B1929)-1)*3+2)</f>
        <v>15</v>
      </c>
      <c r="K1929" s="32">
        <f>INDEX(数值规划!$N$32:$Y$231,(((C1929-1)*2+(D1929-1))*4+(E1929-1))*5+F1929+1,(INDEX($T$3:$AI$3,B1929)-1)*3+3)</f>
        <v>6</v>
      </c>
      <c r="L1929" s="32">
        <f t="shared" si="61"/>
        <v>3</v>
      </c>
      <c r="M1929" s="32">
        <f>INDEX(数值规划!$AL$33:$AL$42,(特技天赋!C1929-1)*2+特技天赋!D1929)</f>
        <v>5</v>
      </c>
      <c r="N1929" s="31">
        <v>2</v>
      </c>
      <c r="Q1929" s="32">
        <f>IF(特技天赋!F1929&gt;0,INDEX(数值规划!$F$32:$F$63,(特技天赋!E1929-1)*4+特技天赋!F1929),E1929)</f>
        <v>2</v>
      </c>
    </row>
    <row r="1930" spans="1:17" ht="16.5" x14ac:dyDescent="0.2">
      <c r="A1930" s="31">
        <v>1927</v>
      </c>
      <c r="B1930" s="31">
        <v>12</v>
      </c>
      <c r="C1930" s="31">
        <v>4</v>
      </c>
      <c r="D1930" s="31">
        <v>1</v>
      </c>
      <c r="E1930" s="31">
        <v>2</v>
      </c>
      <c r="F1930" s="31">
        <v>1</v>
      </c>
      <c r="G1930" s="31" t="str">
        <f t="shared" si="60"/>
        <v>水瓶座技能3_1线2号天赋1级</v>
      </c>
      <c r="H1930" s="32">
        <f>INDEX(数值规划!$AH$33:$AK$42,(特技天赋!C1930-1)*2+特技天赋!D1930,特技天赋!E1930)</f>
        <v>41</v>
      </c>
      <c r="I1930" s="32">
        <f>INDEX(数值规划!$N$32:$Y$231,(((C1930-1)*2+(D1930-1))*4+(E1930-1))*5+F1930+1,(INDEX($T$3:$AI$3,B1930)-1)*3+1)</f>
        <v>32</v>
      </c>
      <c r="J1930" s="32">
        <f>INDEX(数值规划!$N$32:$Y$231,(((C1930-1)*2+(D1930-1))*4+(E1930-1))*5+F1930+1,(INDEX($T$3:$AI$3,B1930)-1)*3+2)</f>
        <v>20</v>
      </c>
      <c r="K1930" s="32">
        <f>INDEX(数值规划!$N$32:$Y$231,(((C1930-1)*2+(D1930-1))*4+(E1930-1))*5+F1930+1,(INDEX($T$3:$AI$3,B1930)-1)*3+3)</f>
        <v>8</v>
      </c>
      <c r="L1930" s="32">
        <f t="shared" si="61"/>
        <v>3</v>
      </c>
      <c r="M1930" s="32">
        <f>INDEX(数值规划!$AL$33:$AL$42,(特技天赋!C1930-1)*2+特技天赋!D1930)</f>
        <v>5</v>
      </c>
      <c r="N1930" s="31">
        <v>24</v>
      </c>
      <c r="Q1930" s="32">
        <f>IF(特技天赋!F1930&gt;0,INDEX(数值规划!$F$32:$F$63,(特技天赋!E1930-1)*4+特技天赋!F1930),E1930)</f>
        <v>24</v>
      </c>
    </row>
    <row r="1931" spans="1:17" ht="16.5" x14ac:dyDescent="0.2">
      <c r="A1931" s="31">
        <v>1928</v>
      </c>
      <c r="B1931" s="31">
        <v>12</v>
      </c>
      <c r="C1931" s="31">
        <v>4</v>
      </c>
      <c r="D1931" s="31">
        <v>1</v>
      </c>
      <c r="E1931" s="31">
        <v>2</v>
      </c>
      <c r="F1931" s="31">
        <v>2</v>
      </c>
      <c r="G1931" s="31" t="str">
        <f t="shared" si="60"/>
        <v>水瓶座技能3_1线2号天赋2级</v>
      </c>
      <c r="H1931" s="32">
        <f>INDEX(数值规划!$AH$33:$AK$42,(特技天赋!C1931-1)*2+特技天赋!D1931,特技天赋!E1931)</f>
        <v>41</v>
      </c>
      <c r="I1931" s="32">
        <f>INDEX(数值规划!$N$32:$Y$231,(((C1931-1)*2+(D1931-1))*4+(E1931-1))*5+F1931+1,(INDEX($T$3:$AI$3,B1931)-1)*3+1)</f>
        <v>40</v>
      </c>
      <c r="J1931" s="32">
        <f>INDEX(数值规划!$N$32:$Y$231,(((C1931-1)*2+(D1931-1))*4+(E1931-1))*5+F1931+1,(INDEX($T$3:$AI$3,B1931)-1)*3+2)</f>
        <v>25</v>
      </c>
      <c r="K1931" s="32">
        <f>INDEX(数值规划!$N$32:$Y$231,(((C1931-1)*2+(D1931-1))*4+(E1931-1))*5+F1931+1,(INDEX($T$3:$AI$3,B1931)-1)*3+3)</f>
        <v>10</v>
      </c>
      <c r="L1931" s="32">
        <f t="shared" si="61"/>
        <v>3</v>
      </c>
      <c r="M1931" s="32">
        <f>INDEX(数值规划!$AL$33:$AL$42,(特技天赋!C1931-1)*2+特技天赋!D1931)</f>
        <v>5</v>
      </c>
      <c r="N1931" s="31">
        <v>36</v>
      </c>
      <c r="Q1931" s="32">
        <f>IF(特技天赋!F1931&gt;0,INDEX(数值规划!$F$32:$F$63,(特技天赋!E1931-1)*4+特技天赋!F1931),E1931)</f>
        <v>36</v>
      </c>
    </row>
    <row r="1932" spans="1:17" ht="16.5" x14ac:dyDescent="0.2">
      <c r="A1932" s="31">
        <v>1929</v>
      </c>
      <c r="B1932" s="31">
        <v>12</v>
      </c>
      <c r="C1932" s="31">
        <v>4</v>
      </c>
      <c r="D1932" s="31">
        <v>1</v>
      </c>
      <c r="E1932" s="31">
        <v>2</v>
      </c>
      <c r="F1932" s="31">
        <v>3</v>
      </c>
      <c r="G1932" s="31" t="str">
        <f t="shared" si="60"/>
        <v>水瓶座技能3_1线2号天赋3级</v>
      </c>
      <c r="H1932" s="32">
        <f>INDEX(数值规划!$AH$33:$AK$42,(特技天赋!C1932-1)*2+特技天赋!D1932,特技天赋!E1932)</f>
        <v>41</v>
      </c>
      <c r="I1932" s="32">
        <f>INDEX(数值规划!$N$32:$Y$231,(((C1932-1)*2+(D1932-1))*4+(E1932-1))*5+F1932+1,(INDEX($T$3:$AI$3,B1932)-1)*3+1)</f>
        <v>48</v>
      </c>
      <c r="J1932" s="32">
        <f>INDEX(数值规划!$N$32:$Y$231,(((C1932-1)*2+(D1932-1))*4+(E1932-1))*5+F1932+1,(INDEX($T$3:$AI$3,B1932)-1)*3+2)</f>
        <v>30</v>
      </c>
      <c r="K1932" s="32">
        <f>INDEX(数值规划!$N$32:$Y$231,(((C1932-1)*2+(D1932-1))*4+(E1932-1))*5+F1932+1,(INDEX($T$3:$AI$3,B1932)-1)*3+3)</f>
        <v>12</v>
      </c>
      <c r="L1932" s="32">
        <f t="shared" si="61"/>
        <v>3</v>
      </c>
      <c r="M1932" s="32">
        <f>INDEX(数值规划!$AL$33:$AL$42,(特技天赋!C1932-1)*2+特技天赋!D1932)</f>
        <v>5</v>
      </c>
      <c r="N1932" s="31">
        <v>48</v>
      </c>
      <c r="Q1932" s="32">
        <f>IF(特技天赋!F1932&gt;0,INDEX(数值规划!$F$32:$F$63,(特技天赋!E1932-1)*4+特技天赋!F1932),E1932)</f>
        <v>48</v>
      </c>
    </row>
    <row r="1933" spans="1:17" ht="16.5" x14ac:dyDescent="0.2">
      <c r="A1933" s="31">
        <v>1930</v>
      </c>
      <c r="B1933" s="31">
        <v>12</v>
      </c>
      <c r="C1933" s="31">
        <v>4</v>
      </c>
      <c r="D1933" s="31">
        <v>1</v>
      </c>
      <c r="E1933" s="31">
        <v>2</v>
      </c>
      <c r="F1933" s="31">
        <v>4</v>
      </c>
      <c r="G1933" s="31" t="str">
        <f t="shared" si="60"/>
        <v>水瓶座技能3_1线2号天赋4级</v>
      </c>
      <c r="H1933" s="32">
        <f>INDEX(数值规划!$AH$33:$AK$42,(特技天赋!C1933-1)*2+特技天赋!D1933,特技天赋!E1933)</f>
        <v>41</v>
      </c>
      <c r="I1933" s="32">
        <f>INDEX(数值规划!$N$32:$Y$231,(((C1933-1)*2+(D1933-1))*4+(E1933-1))*5+F1933+1,(INDEX($T$3:$AI$3,B1933)-1)*3+1)</f>
        <v>56</v>
      </c>
      <c r="J1933" s="32">
        <f>INDEX(数值规划!$N$32:$Y$231,(((C1933-1)*2+(D1933-1))*4+(E1933-1))*5+F1933+1,(INDEX($T$3:$AI$3,B1933)-1)*3+2)</f>
        <v>35</v>
      </c>
      <c r="K1933" s="32">
        <f>INDEX(数值规划!$N$32:$Y$231,(((C1933-1)*2+(D1933-1))*4+(E1933-1))*5+F1933+1,(INDEX($T$3:$AI$3,B1933)-1)*3+3)</f>
        <v>14</v>
      </c>
      <c r="L1933" s="32">
        <f t="shared" si="61"/>
        <v>3</v>
      </c>
      <c r="M1933" s="32">
        <f>INDEX(数值规划!$AL$33:$AL$42,(特技天赋!C1933-1)*2+特技天赋!D1933)</f>
        <v>5</v>
      </c>
      <c r="N1933" s="31">
        <v>72</v>
      </c>
      <c r="Q1933" s="32">
        <f>IF(特技天赋!F1933&gt;0,INDEX(数值规划!$F$32:$F$63,(特技天赋!E1933-1)*4+特技天赋!F1933),E1933)</f>
        <v>72</v>
      </c>
    </row>
    <row r="1934" spans="1:17" ht="16.5" x14ac:dyDescent="0.2">
      <c r="A1934" s="31">
        <v>1931</v>
      </c>
      <c r="B1934" s="31">
        <v>12</v>
      </c>
      <c r="C1934" s="31">
        <v>4</v>
      </c>
      <c r="D1934" s="31">
        <v>1</v>
      </c>
      <c r="E1934" s="31">
        <v>3</v>
      </c>
      <c r="F1934" s="31">
        <v>0</v>
      </c>
      <c r="G1934" s="31" t="str">
        <f t="shared" si="60"/>
        <v>水瓶座技能3_1线3号天赋解锁</v>
      </c>
      <c r="H1934" s="32">
        <f>INDEX(数值规划!$AH$33:$AK$42,(特技天赋!C1934-1)*2+特技天赋!D1934,特技天赋!E1934)</f>
        <v>61</v>
      </c>
      <c r="I1934" s="32">
        <f>INDEX(数值规划!$N$32:$Y$231,(((C1934-1)*2+(D1934-1))*4+(E1934-1))*5+F1934+1,(INDEX($T$3:$AI$3,B1934)-1)*3+1)</f>
        <v>36</v>
      </c>
      <c r="J1934" s="32">
        <f>INDEX(数值规划!$N$32:$Y$231,(((C1934-1)*2+(D1934-1))*4+(E1934-1))*5+F1934+1,(INDEX($T$3:$AI$3,B1934)-1)*3+2)</f>
        <v>23</v>
      </c>
      <c r="K1934" s="32">
        <f>INDEX(数值规划!$N$32:$Y$231,(((C1934-1)*2+(D1934-1))*4+(E1934-1))*5+F1934+1,(INDEX($T$3:$AI$3,B1934)-1)*3+3)</f>
        <v>9</v>
      </c>
      <c r="L1934" s="32">
        <f t="shared" si="61"/>
        <v>5</v>
      </c>
      <c r="M1934" s="32">
        <f>INDEX(数值规划!$AL$33:$AL$42,(特技天赋!C1934-1)*2+特技天赋!D1934)</f>
        <v>5</v>
      </c>
      <c r="N1934" s="31">
        <v>3</v>
      </c>
      <c r="Q1934" s="32">
        <f>IF(特技天赋!F1934&gt;0,INDEX(数值规划!$F$32:$F$63,(特技天赋!E1934-1)*4+特技天赋!F1934),E1934)</f>
        <v>3</v>
      </c>
    </row>
    <row r="1935" spans="1:17" ht="16.5" x14ac:dyDescent="0.2">
      <c r="A1935" s="31">
        <v>1932</v>
      </c>
      <c r="B1935" s="31">
        <v>12</v>
      </c>
      <c r="C1935" s="31">
        <v>4</v>
      </c>
      <c r="D1935" s="31">
        <v>1</v>
      </c>
      <c r="E1935" s="31">
        <v>3</v>
      </c>
      <c r="F1935" s="31">
        <v>1</v>
      </c>
      <c r="G1935" s="31" t="str">
        <f t="shared" si="60"/>
        <v>水瓶座技能3_1线3号天赋1级</v>
      </c>
      <c r="H1935" s="32">
        <f>INDEX(数值规划!$AH$33:$AK$42,(特技天赋!C1935-1)*2+特技天赋!D1935,特技天赋!E1935)</f>
        <v>61</v>
      </c>
      <c r="I1935" s="32">
        <f>INDEX(数值规划!$N$32:$Y$231,(((C1935-1)*2+(D1935-1))*4+(E1935-1))*5+F1935+1,(INDEX($T$3:$AI$3,B1935)-1)*3+1)</f>
        <v>44</v>
      </c>
      <c r="J1935" s="32">
        <f>INDEX(数值规划!$N$32:$Y$231,(((C1935-1)*2+(D1935-1))*4+(E1935-1))*5+F1935+1,(INDEX($T$3:$AI$3,B1935)-1)*3+2)</f>
        <v>28</v>
      </c>
      <c r="K1935" s="32">
        <f>INDEX(数值规划!$N$32:$Y$231,(((C1935-1)*2+(D1935-1))*4+(E1935-1))*5+F1935+1,(INDEX($T$3:$AI$3,B1935)-1)*3+3)</f>
        <v>11</v>
      </c>
      <c r="L1935" s="32">
        <f t="shared" si="61"/>
        <v>5</v>
      </c>
      <c r="M1935" s="32">
        <f>INDEX(数值规划!$AL$33:$AL$42,(特技天赋!C1935-1)*2+特技天赋!D1935)</f>
        <v>5</v>
      </c>
      <c r="N1935" s="31">
        <v>29</v>
      </c>
      <c r="Q1935" s="32">
        <f>IF(特技天赋!F1935&gt;0,INDEX(数值规划!$F$32:$F$63,(特技天赋!E1935-1)*4+特技天赋!F1935),E1935)</f>
        <v>29</v>
      </c>
    </row>
    <row r="1936" spans="1:17" ht="16.5" x14ac:dyDescent="0.2">
      <c r="A1936" s="31">
        <v>1933</v>
      </c>
      <c r="B1936" s="31">
        <v>12</v>
      </c>
      <c r="C1936" s="31">
        <v>4</v>
      </c>
      <c r="D1936" s="31">
        <v>1</v>
      </c>
      <c r="E1936" s="31">
        <v>3</v>
      </c>
      <c r="F1936" s="31">
        <v>2</v>
      </c>
      <c r="G1936" s="31" t="str">
        <f t="shared" si="60"/>
        <v>水瓶座技能3_1线3号天赋2级</v>
      </c>
      <c r="H1936" s="32">
        <f>INDEX(数值规划!$AH$33:$AK$42,(特技天赋!C1936-1)*2+特技天赋!D1936,特技天赋!E1936)</f>
        <v>61</v>
      </c>
      <c r="I1936" s="32">
        <f>INDEX(数值规划!$N$32:$Y$231,(((C1936-1)*2+(D1936-1))*4+(E1936-1))*5+F1936+1,(INDEX($T$3:$AI$3,B1936)-1)*3+1)</f>
        <v>52</v>
      </c>
      <c r="J1936" s="32">
        <f>INDEX(数值规划!$N$32:$Y$231,(((C1936-1)*2+(D1936-1))*4+(E1936-1))*5+F1936+1,(INDEX($T$3:$AI$3,B1936)-1)*3+2)</f>
        <v>33</v>
      </c>
      <c r="K1936" s="32">
        <f>INDEX(数值规划!$N$32:$Y$231,(((C1936-1)*2+(D1936-1))*4+(E1936-1))*5+F1936+1,(INDEX($T$3:$AI$3,B1936)-1)*3+3)</f>
        <v>13</v>
      </c>
      <c r="L1936" s="32">
        <f t="shared" si="61"/>
        <v>5</v>
      </c>
      <c r="M1936" s="32">
        <f>INDEX(数值规划!$AL$33:$AL$42,(特技天赋!C1936-1)*2+特技天赋!D1936)</f>
        <v>5</v>
      </c>
      <c r="N1936" s="31">
        <v>43</v>
      </c>
      <c r="Q1936" s="32">
        <f>IF(特技天赋!F1936&gt;0,INDEX(数值规划!$F$32:$F$63,(特技天赋!E1936-1)*4+特技天赋!F1936),E1936)</f>
        <v>43</v>
      </c>
    </row>
    <row r="1937" spans="1:17" ht="16.5" x14ac:dyDescent="0.2">
      <c r="A1937" s="31">
        <v>1934</v>
      </c>
      <c r="B1937" s="31">
        <v>12</v>
      </c>
      <c r="C1937" s="31">
        <v>4</v>
      </c>
      <c r="D1937" s="31">
        <v>1</v>
      </c>
      <c r="E1937" s="31">
        <v>3</v>
      </c>
      <c r="F1937" s="31">
        <v>3</v>
      </c>
      <c r="G1937" s="31" t="str">
        <f t="shared" si="60"/>
        <v>水瓶座技能3_1线3号天赋3级</v>
      </c>
      <c r="H1937" s="32">
        <f>INDEX(数值规划!$AH$33:$AK$42,(特技天赋!C1937-1)*2+特技天赋!D1937,特技天赋!E1937)</f>
        <v>61</v>
      </c>
      <c r="I1937" s="32">
        <f>INDEX(数值规划!$N$32:$Y$231,(((C1937-1)*2+(D1937-1))*4+(E1937-1))*5+F1937+1,(INDEX($T$3:$AI$3,B1937)-1)*3+1)</f>
        <v>60</v>
      </c>
      <c r="J1937" s="32">
        <f>INDEX(数值规划!$N$32:$Y$231,(((C1937-1)*2+(D1937-1))*4+(E1937-1))*5+F1937+1,(INDEX($T$3:$AI$3,B1937)-1)*3+2)</f>
        <v>38</v>
      </c>
      <c r="K1937" s="32">
        <f>INDEX(数值规划!$N$32:$Y$231,(((C1937-1)*2+(D1937-1))*4+(E1937-1))*5+F1937+1,(INDEX($T$3:$AI$3,B1937)-1)*3+3)</f>
        <v>15</v>
      </c>
      <c r="L1937" s="32">
        <f t="shared" si="61"/>
        <v>5</v>
      </c>
      <c r="M1937" s="32">
        <f>INDEX(数值规划!$AL$33:$AL$42,(特技天赋!C1937-1)*2+特技天赋!D1937)</f>
        <v>5</v>
      </c>
      <c r="N1937" s="31">
        <v>58</v>
      </c>
      <c r="Q1937" s="32">
        <f>IF(特技天赋!F1937&gt;0,INDEX(数值规划!$F$32:$F$63,(特技天赋!E1937-1)*4+特技天赋!F1937),E1937)</f>
        <v>58</v>
      </c>
    </row>
    <row r="1938" spans="1:17" ht="16.5" x14ac:dyDescent="0.2">
      <c r="A1938" s="31">
        <v>1935</v>
      </c>
      <c r="B1938" s="31">
        <v>12</v>
      </c>
      <c r="C1938" s="31">
        <v>4</v>
      </c>
      <c r="D1938" s="31">
        <v>1</v>
      </c>
      <c r="E1938" s="31">
        <v>3</v>
      </c>
      <c r="F1938" s="31">
        <v>4</v>
      </c>
      <c r="G1938" s="31" t="str">
        <f t="shared" si="60"/>
        <v>水瓶座技能3_1线3号天赋4级</v>
      </c>
      <c r="H1938" s="32">
        <f>INDEX(数值规划!$AH$33:$AK$42,(特技天赋!C1938-1)*2+特技天赋!D1938,特技天赋!E1938)</f>
        <v>61</v>
      </c>
      <c r="I1938" s="32">
        <f>INDEX(数值规划!$N$32:$Y$231,(((C1938-1)*2+(D1938-1))*4+(E1938-1))*5+F1938+1,(INDEX($T$3:$AI$3,B1938)-1)*3+1)</f>
        <v>68</v>
      </c>
      <c r="J1938" s="32">
        <f>INDEX(数值规划!$N$32:$Y$231,(((C1938-1)*2+(D1938-1))*4+(E1938-1))*5+F1938+1,(INDEX($T$3:$AI$3,B1938)-1)*3+2)</f>
        <v>43</v>
      </c>
      <c r="K1938" s="32">
        <f>INDEX(数值规划!$N$32:$Y$231,(((C1938-1)*2+(D1938-1))*4+(E1938-1))*5+F1938+1,(INDEX($T$3:$AI$3,B1938)-1)*3+3)</f>
        <v>17</v>
      </c>
      <c r="L1938" s="32">
        <f t="shared" si="61"/>
        <v>5</v>
      </c>
      <c r="M1938" s="32">
        <f>INDEX(数值规划!$AL$33:$AL$42,(特技天赋!C1938-1)*2+特技天赋!D1938)</f>
        <v>5</v>
      </c>
      <c r="N1938" s="31">
        <v>87</v>
      </c>
      <c r="Q1938" s="32">
        <f>IF(特技天赋!F1938&gt;0,INDEX(数值规划!$F$32:$F$63,(特技天赋!E1938-1)*4+特技天赋!F1938),E1938)</f>
        <v>87</v>
      </c>
    </row>
    <row r="1939" spans="1:17" ht="16.5" x14ac:dyDescent="0.2">
      <c r="A1939" s="31">
        <v>1936</v>
      </c>
      <c r="B1939" s="31">
        <v>12</v>
      </c>
      <c r="C1939" s="31">
        <v>4</v>
      </c>
      <c r="D1939" s="31">
        <v>1</v>
      </c>
      <c r="E1939" s="31">
        <v>4</v>
      </c>
      <c r="F1939" s="31">
        <v>0</v>
      </c>
      <c r="G1939" s="31" t="str">
        <f t="shared" si="60"/>
        <v>水瓶座技能3_1线4号天赋解锁</v>
      </c>
      <c r="H1939" s="32">
        <f>INDEX(数值规划!$AH$33:$AK$42,(特技天赋!C1939-1)*2+特技天赋!D1939,特技天赋!E1939)</f>
        <v>81</v>
      </c>
      <c r="I1939" s="32">
        <f>INDEX(数值规划!$N$32:$Y$231,(((C1939-1)*2+(D1939-1))*4+(E1939-1))*5+F1939+1,(INDEX($T$3:$AI$3,B1939)-1)*3+1)</f>
        <v>48</v>
      </c>
      <c r="J1939" s="32">
        <f>INDEX(数值规划!$N$32:$Y$231,(((C1939-1)*2+(D1939-1))*4+(E1939-1))*5+F1939+1,(INDEX($T$3:$AI$3,B1939)-1)*3+2)</f>
        <v>30</v>
      </c>
      <c r="K1939" s="32">
        <f>INDEX(数值规划!$N$32:$Y$231,(((C1939-1)*2+(D1939-1))*4+(E1939-1))*5+F1939+1,(INDEX($T$3:$AI$3,B1939)-1)*3+3)</f>
        <v>12</v>
      </c>
      <c r="L1939" s="32">
        <f t="shared" si="61"/>
        <v>7</v>
      </c>
      <c r="M1939" s="32">
        <f>INDEX(数值规划!$AL$33:$AL$42,(特技天赋!C1939-1)*2+特技天赋!D1939)</f>
        <v>5</v>
      </c>
      <c r="N1939" s="31">
        <v>4</v>
      </c>
      <c r="Q1939" s="32">
        <f>IF(特技天赋!F1939&gt;0,INDEX(数值规划!$F$32:$F$63,(特技天赋!E1939-1)*4+特技天赋!F1939),E1939)</f>
        <v>4</v>
      </c>
    </row>
    <row r="1940" spans="1:17" ht="16.5" x14ac:dyDescent="0.2">
      <c r="A1940" s="31">
        <v>1937</v>
      </c>
      <c r="B1940" s="31">
        <v>12</v>
      </c>
      <c r="C1940" s="31">
        <v>4</v>
      </c>
      <c r="D1940" s="31">
        <v>1</v>
      </c>
      <c r="E1940" s="31">
        <v>4</v>
      </c>
      <c r="F1940" s="31">
        <v>1</v>
      </c>
      <c r="G1940" s="31" t="str">
        <f t="shared" si="60"/>
        <v>水瓶座技能3_1线4号天赋1级</v>
      </c>
      <c r="H1940" s="32">
        <f>INDEX(数值规划!$AH$33:$AK$42,(特技天赋!C1940-1)*2+特技天赋!D1940,特技天赋!E1940)</f>
        <v>81</v>
      </c>
      <c r="I1940" s="32">
        <f>INDEX(数值规划!$N$32:$Y$231,(((C1940-1)*2+(D1940-1))*4+(E1940-1))*5+F1940+1,(INDEX($T$3:$AI$3,B1940)-1)*3+1)</f>
        <v>56</v>
      </c>
      <c r="J1940" s="32">
        <f>INDEX(数值规划!$N$32:$Y$231,(((C1940-1)*2+(D1940-1))*4+(E1940-1))*5+F1940+1,(INDEX($T$3:$AI$3,B1940)-1)*3+2)</f>
        <v>35</v>
      </c>
      <c r="K1940" s="32">
        <f>INDEX(数值规划!$N$32:$Y$231,(((C1940-1)*2+(D1940-1))*4+(E1940-1))*5+F1940+1,(INDEX($T$3:$AI$3,B1940)-1)*3+3)</f>
        <v>14</v>
      </c>
      <c r="L1940" s="32">
        <f t="shared" si="61"/>
        <v>7</v>
      </c>
      <c r="M1940" s="32">
        <f>INDEX(数值规划!$AL$33:$AL$42,(特技天赋!C1940-1)*2+特技天赋!D1940)</f>
        <v>5</v>
      </c>
      <c r="N1940" s="31">
        <v>29</v>
      </c>
      <c r="Q1940" s="32">
        <f>IF(特技天赋!F1940&gt;0,INDEX(数值规划!$F$32:$F$63,(特技天赋!E1940-1)*4+特技天赋!F1940),E1940)</f>
        <v>29</v>
      </c>
    </row>
    <row r="1941" spans="1:17" ht="16.5" x14ac:dyDescent="0.2">
      <c r="A1941" s="31">
        <v>1938</v>
      </c>
      <c r="B1941" s="31">
        <v>12</v>
      </c>
      <c r="C1941" s="31">
        <v>4</v>
      </c>
      <c r="D1941" s="31">
        <v>1</v>
      </c>
      <c r="E1941" s="31">
        <v>4</v>
      </c>
      <c r="F1941" s="31">
        <v>2</v>
      </c>
      <c r="G1941" s="31" t="str">
        <f t="shared" si="60"/>
        <v>水瓶座技能3_1线4号天赋2级</v>
      </c>
      <c r="H1941" s="32">
        <f>INDEX(数值规划!$AH$33:$AK$42,(特技天赋!C1941-1)*2+特技天赋!D1941,特技天赋!E1941)</f>
        <v>81</v>
      </c>
      <c r="I1941" s="32">
        <f>INDEX(数值规划!$N$32:$Y$231,(((C1941-1)*2+(D1941-1))*4+(E1941-1))*5+F1941+1,(INDEX($T$3:$AI$3,B1941)-1)*3+1)</f>
        <v>64</v>
      </c>
      <c r="J1941" s="32">
        <f>INDEX(数值规划!$N$32:$Y$231,(((C1941-1)*2+(D1941-1))*4+(E1941-1))*5+F1941+1,(INDEX($T$3:$AI$3,B1941)-1)*3+2)</f>
        <v>40</v>
      </c>
      <c r="K1941" s="32">
        <f>INDEX(数值规划!$N$32:$Y$231,(((C1941-1)*2+(D1941-1))*4+(E1941-1))*5+F1941+1,(INDEX($T$3:$AI$3,B1941)-1)*3+3)</f>
        <v>16</v>
      </c>
      <c r="L1941" s="32">
        <f t="shared" si="61"/>
        <v>7</v>
      </c>
      <c r="M1941" s="32">
        <f>INDEX(数值规划!$AL$33:$AL$42,(特技天赋!C1941-1)*2+特技天赋!D1941)</f>
        <v>5</v>
      </c>
      <c r="N1941" s="31">
        <v>43</v>
      </c>
      <c r="Q1941" s="32">
        <f>IF(特技天赋!F1941&gt;0,INDEX(数值规划!$F$32:$F$63,(特技天赋!E1941-1)*4+特技天赋!F1941),E1941)</f>
        <v>43</v>
      </c>
    </row>
    <row r="1942" spans="1:17" ht="16.5" x14ac:dyDescent="0.2">
      <c r="A1942" s="31">
        <v>1939</v>
      </c>
      <c r="B1942" s="31">
        <v>12</v>
      </c>
      <c r="C1942" s="31">
        <v>4</v>
      </c>
      <c r="D1942" s="31">
        <v>1</v>
      </c>
      <c r="E1942" s="31">
        <v>4</v>
      </c>
      <c r="F1942" s="31">
        <v>3</v>
      </c>
      <c r="G1942" s="31" t="str">
        <f t="shared" si="60"/>
        <v>水瓶座技能3_1线4号天赋3级</v>
      </c>
      <c r="H1942" s="32">
        <f>INDEX(数值规划!$AH$33:$AK$42,(特技天赋!C1942-1)*2+特技天赋!D1942,特技天赋!E1942)</f>
        <v>81</v>
      </c>
      <c r="I1942" s="32">
        <f>INDEX(数值规划!$N$32:$Y$231,(((C1942-1)*2+(D1942-1))*4+(E1942-1))*5+F1942+1,(INDEX($T$3:$AI$3,B1942)-1)*3+1)</f>
        <v>72</v>
      </c>
      <c r="J1942" s="32">
        <f>INDEX(数值规划!$N$32:$Y$231,(((C1942-1)*2+(D1942-1))*4+(E1942-1))*5+F1942+1,(INDEX($T$3:$AI$3,B1942)-1)*3+2)</f>
        <v>45</v>
      </c>
      <c r="K1942" s="32">
        <f>INDEX(数值规划!$N$32:$Y$231,(((C1942-1)*2+(D1942-1))*4+(E1942-1))*5+F1942+1,(INDEX($T$3:$AI$3,B1942)-1)*3+3)</f>
        <v>18</v>
      </c>
      <c r="L1942" s="32">
        <f t="shared" si="61"/>
        <v>7</v>
      </c>
      <c r="M1942" s="32">
        <f>INDEX(数值规划!$AL$33:$AL$42,(特技天赋!C1942-1)*2+特技天赋!D1942)</f>
        <v>5</v>
      </c>
      <c r="N1942" s="31">
        <v>58</v>
      </c>
      <c r="Q1942" s="32">
        <f>IF(特技天赋!F1942&gt;0,INDEX(数值规划!$F$32:$F$63,(特技天赋!E1942-1)*4+特技天赋!F1942),E1942)</f>
        <v>58</v>
      </c>
    </row>
    <row r="1943" spans="1:17" ht="16.5" x14ac:dyDescent="0.2">
      <c r="A1943" s="31">
        <v>1940</v>
      </c>
      <c r="B1943" s="31">
        <v>12</v>
      </c>
      <c r="C1943" s="31">
        <v>4</v>
      </c>
      <c r="D1943" s="31">
        <v>1</v>
      </c>
      <c r="E1943" s="31">
        <v>4</v>
      </c>
      <c r="F1943" s="31">
        <v>4</v>
      </c>
      <c r="G1943" s="31" t="str">
        <f t="shared" si="60"/>
        <v>水瓶座技能3_1线4号天赋4级</v>
      </c>
      <c r="H1943" s="32">
        <f>INDEX(数值规划!$AH$33:$AK$42,(特技天赋!C1943-1)*2+特技天赋!D1943,特技天赋!E1943)</f>
        <v>81</v>
      </c>
      <c r="I1943" s="32">
        <f>INDEX(数值规划!$N$32:$Y$231,(((C1943-1)*2+(D1943-1))*4+(E1943-1))*5+F1943+1,(INDEX($T$3:$AI$3,B1943)-1)*3+1)</f>
        <v>80</v>
      </c>
      <c r="J1943" s="32">
        <f>INDEX(数值规划!$N$32:$Y$231,(((C1943-1)*2+(D1943-1))*4+(E1943-1))*5+F1943+1,(INDEX($T$3:$AI$3,B1943)-1)*3+2)</f>
        <v>50</v>
      </c>
      <c r="K1943" s="32">
        <f>INDEX(数值规划!$N$32:$Y$231,(((C1943-1)*2+(D1943-1))*4+(E1943-1))*5+F1943+1,(INDEX($T$3:$AI$3,B1943)-1)*3+3)</f>
        <v>20</v>
      </c>
      <c r="L1943" s="32">
        <f t="shared" si="61"/>
        <v>7</v>
      </c>
      <c r="M1943" s="32">
        <f>INDEX(数值规划!$AL$33:$AL$42,(特技天赋!C1943-1)*2+特技天赋!D1943)</f>
        <v>5</v>
      </c>
      <c r="N1943" s="31">
        <v>87</v>
      </c>
      <c r="Q1943" s="32">
        <f>IF(特技天赋!F1943&gt;0,INDEX(数值规划!$F$32:$F$63,(特技天赋!E1943-1)*4+特技天赋!F1943),E1943)</f>
        <v>87</v>
      </c>
    </row>
    <row r="1944" spans="1:17" ht="16.5" x14ac:dyDescent="0.2">
      <c r="A1944" s="31">
        <v>1941</v>
      </c>
      <c r="B1944" s="31">
        <v>12</v>
      </c>
      <c r="C1944" s="31">
        <v>4</v>
      </c>
      <c r="D1944" s="31">
        <v>2</v>
      </c>
      <c r="E1944" s="31">
        <v>1</v>
      </c>
      <c r="F1944" s="31">
        <v>0</v>
      </c>
      <c r="G1944" s="31" t="str">
        <f t="shared" si="60"/>
        <v>水瓶座技能3_2线1号天赋解锁</v>
      </c>
      <c r="H1944" s="32">
        <f>INDEX(数值规划!$AH$33:$AK$42,(特技天赋!C1944-1)*2+特技天赋!D1944,特技天赋!E1944)</f>
        <v>31</v>
      </c>
      <c r="I1944" s="32">
        <f>INDEX(数值规划!$N$32:$Y$231,(((C1944-1)*2+(D1944-1))*4+(E1944-1))*5+F1944+1,(INDEX($T$3:$AI$3,B1944)-1)*3+1)</f>
        <v>0</v>
      </c>
      <c r="J1944" s="32">
        <f>INDEX(数值规划!$N$32:$Y$231,(((C1944-1)*2+(D1944-1))*4+(E1944-1))*5+F1944+1,(INDEX($T$3:$AI$3,B1944)-1)*3+2)</f>
        <v>10</v>
      </c>
      <c r="K1944" s="32">
        <f>INDEX(数值规划!$N$32:$Y$231,(((C1944-1)*2+(D1944-1))*4+(E1944-1))*5+F1944+1,(INDEX($T$3:$AI$3,B1944)-1)*3+3)</f>
        <v>20</v>
      </c>
      <c r="L1944" s="32">
        <f t="shared" si="61"/>
        <v>2</v>
      </c>
      <c r="M1944" s="32">
        <f>INDEX(数值规划!$AL$33:$AL$42,(特技天赋!C1944-1)*2+特技天赋!D1944)</f>
        <v>6</v>
      </c>
      <c r="N1944" s="31">
        <v>1</v>
      </c>
      <c r="Q1944" s="32">
        <f>IF(特技天赋!F1944&gt;0,INDEX(数值规划!$F$32:$F$63,(特技天赋!E1944-1)*4+特技天赋!F1944),E1944)</f>
        <v>1</v>
      </c>
    </row>
    <row r="1945" spans="1:17" ht="16.5" x14ac:dyDescent="0.2">
      <c r="A1945" s="31">
        <v>1942</v>
      </c>
      <c r="B1945" s="31">
        <v>12</v>
      </c>
      <c r="C1945" s="31">
        <v>4</v>
      </c>
      <c r="D1945" s="31">
        <v>2</v>
      </c>
      <c r="E1945" s="31">
        <v>1</v>
      </c>
      <c r="F1945" s="31">
        <v>1</v>
      </c>
      <c r="G1945" s="31" t="str">
        <f t="shared" si="60"/>
        <v>水瓶座技能3_2线1号天赋1级</v>
      </c>
      <c r="H1945" s="32">
        <f>INDEX(数值规划!$AH$33:$AK$42,(特技天赋!C1945-1)*2+特技天赋!D1945,特技天赋!E1945)</f>
        <v>31</v>
      </c>
      <c r="I1945" s="32">
        <f>INDEX(数值规划!$N$32:$Y$231,(((C1945-1)*2+(D1945-1))*4+(E1945-1))*5+F1945+1,(INDEX($T$3:$AI$3,B1945)-1)*3+1)</f>
        <v>0</v>
      </c>
      <c r="J1945" s="32">
        <f>INDEX(数值规划!$N$32:$Y$231,(((C1945-1)*2+(D1945-1))*4+(E1945-1))*5+F1945+1,(INDEX($T$3:$AI$3,B1945)-1)*3+2)</f>
        <v>15</v>
      </c>
      <c r="K1945" s="32">
        <f>INDEX(数值规划!$N$32:$Y$231,(((C1945-1)*2+(D1945-1))*4+(E1945-1))*5+F1945+1,(INDEX($T$3:$AI$3,B1945)-1)*3+3)</f>
        <v>30</v>
      </c>
      <c r="L1945" s="32">
        <f t="shared" si="61"/>
        <v>2</v>
      </c>
      <c r="M1945" s="32">
        <f>INDEX(数值规划!$AL$33:$AL$42,(特技天赋!C1945-1)*2+特技天赋!D1945)</f>
        <v>6</v>
      </c>
      <c r="N1945" s="31">
        <v>19</v>
      </c>
      <c r="Q1945" s="32">
        <f>IF(特技天赋!F1945&gt;0,INDEX(数值规划!$F$32:$F$63,(特技天赋!E1945-1)*4+特技天赋!F1945),E1945)</f>
        <v>19</v>
      </c>
    </row>
    <row r="1946" spans="1:17" ht="16.5" x14ac:dyDescent="0.2">
      <c r="A1946" s="31">
        <v>1943</v>
      </c>
      <c r="B1946" s="31">
        <v>12</v>
      </c>
      <c r="C1946" s="31">
        <v>4</v>
      </c>
      <c r="D1946" s="31">
        <v>2</v>
      </c>
      <c r="E1946" s="31">
        <v>1</v>
      </c>
      <c r="F1946" s="31">
        <v>2</v>
      </c>
      <c r="G1946" s="31" t="str">
        <f t="shared" si="60"/>
        <v>水瓶座技能3_2线1号天赋2级</v>
      </c>
      <c r="H1946" s="32">
        <f>INDEX(数值规划!$AH$33:$AK$42,(特技天赋!C1946-1)*2+特技天赋!D1946,特技天赋!E1946)</f>
        <v>31</v>
      </c>
      <c r="I1946" s="32">
        <f>INDEX(数值规划!$N$32:$Y$231,(((C1946-1)*2+(D1946-1))*4+(E1946-1))*5+F1946+1,(INDEX($T$3:$AI$3,B1946)-1)*3+1)</f>
        <v>0</v>
      </c>
      <c r="J1946" s="32">
        <f>INDEX(数值规划!$N$32:$Y$231,(((C1946-1)*2+(D1946-1))*4+(E1946-1))*5+F1946+1,(INDEX($T$3:$AI$3,B1946)-1)*3+2)</f>
        <v>20</v>
      </c>
      <c r="K1946" s="32">
        <f>INDEX(数值规划!$N$32:$Y$231,(((C1946-1)*2+(D1946-1))*4+(E1946-1))*5+F1946+1,(INDEX($T$3:$AI$3,B1946)-1)*3+3)</f>
        <v>40</v>
      </c>
      <c r="L1946" s="32">
        <f t="shared" si="61"/>
        <v>2</v>
      </c>
      <c r="M1946" s="32">
        <f>INDEX(数值规划!$AL$33:$AL$42,(特技天赋!C1946-1)*2+特技天赋!D1946)</f>
        <v>6</v>
      </c>
      <c r="N1946" s="31">
        <v>29</v>
      </c>
      <c r="Q1946" s="32">
        <f>IF(特技天赋!F1946&gt;0,INDEX(数值规划!$F$32:$F$63,(特技天赋!E1946-1)*4+特技天赋!F1946),E1946)</f>
        <v>29</v>
      </c>
    </row>
    <row r="1947" spans="1:17" ht="16.5" x14ac:dyDescent="0.2">
      <c r="A1947" s="31">
        <v>1944</v>
      </c>
      <c r="B1947" s="31">
        <v>12</v>
      </c>
      <c r="C1947" s="31">
        <v>4</v>
      </c>
      <c r="D1947" s="31">
        <v>2</v>
      </c>
      <c r="E1947" s="31">
        <v>1</v>
      </c>
      <c r="F1947" s="31">
        <v>3</v>
      </c>
      <c r="G1947" s="31" t="str">
        <f t="shared" si="60"/>
        <v>水瓶座技能3_2线1号天赋3级</v>
      </c>
      <c r="H1947" s="32">
        <f>INDEX(数值规划!$AH$33:$AK$42,(特技天赋!C1947-1)*2+特技天赋!D1947,特技天赋!E1947)</f>
        <v>31</v>
      </c>
      <c r="I1947" s="32">
        <f>INDEX(数值规划!$N$32:$Y$231,(((C1947-1)*2+(D1947-1))*4+(E1947-1))*5+F1947+1,(INDEX($T$3:$AI$3,B1947)-1)*3+1)</f>
        <v>0</v>
      </c>
      <c r="J1947" s="32">
        <f>INDEX(数值规划!$N$32:$Y$231,(((C1947-1)*2+(D1947-1))*4+(E1947-1))*5+F1947+1,(INDEX($T$3:$AI$3,B1947)-1)*3+2)</f>
        <v>25</v>
      </c>
      <c r="K1947" s="32">
        <f>INDEX(数值规划!$N$32:$Y$231,(((C1947-1)*2+(D1947-1))*4+(E1947-1))*5+F1947+1,(INDEX($T$3:$AI$3,B1947)-1)*3+3)</f>
        <v>50</v>
      </c>
      <c r="L1947" s="32">
        <f t="shared" si="61"/>
        <v>2</v>
      </c>
      <c r="M1947" s="32">
        <f>INDEX(数值规划!$AL$33:$AL$42,(特技天赋!C1947-1)*2+特技天赋!D1947)</f>
        <v>6</v>
      </c>
      <c r="N1947" s="31">
        <v>38</v>
      </c>
      <c r="Q1947" s="32">
        <f>IF(特技天赋!F1947&gt;0,INDEX(数值规划!$F$32:$F$63,(特技天赋!E1947-1)*4+特技天赋!F1947),E1947)</f>
        <v>38</v>
      </c>
    </row>
    <row r="1948" spans="1:17" ht="16.5" x14ac:dyDescent="0.2">
      <c r="A1948" s="31">
        <v>1945</v>
      </c>
      <c r="B1948" s="31">
        <v>12</v>
      </c>
      <c r="C1948" s="31">
        <v>4</v>
      </c>
      <c r="D1948" s="31">
        <v>2</v>
      </c>
      <c r="E1948" s="31">
        <v>1</v>
      </c>
      <c r="F1948" s="31">
        <v>4</v>
      </c>
      <c r="G1948" s="31" t="str">
        <f t="shared" si="60"/>
        <v>水瓶座技能3_2线1号天赋4级</v>
      </c>
      <c r="H1948" s="32">
        <f>INDEX(数值规划!$AH$33:$AK$42,(特技天赋!C1948-1)*2+特技天赋!D1948,特技天赋!E1948)</f>
        <v>31</v>
      </c>
      <c r="I1948" s="32">
        <f>INDEX(数值规划!$N$32:$Y$231,(((C1948-1)*2+(D1948-1))*4+(E1948-1))*5+F1948+1,(INDEX($T$3:$AI$3,B1948)-1)*3+1)</f>
        <v>0</v>
      </c>
      <c r="J1948" s="32">
        <f>INDEX(数值规划!$N$32:$Y$231,(((C1948-1)*2+(D1948-1))*4+(E1948-1))*5+F1948+1,(INDEX($T$3:$AI$3,B1948)-1)*3+2)</f>
        <v>30</v>
      </c>
      <c r="K1948" s="32">
        <f>INDEX(数值规划!$N$32:$Y$231,(((C1948-1)*2+(D1948-1))*4+(E1948-1))*5+F1948+1,(INDEX($T$3:$AI$3,B1948)-1)*3+3)</f>
        <v>60</v>
      </c>
      <c r="L1948" s="32">
        <f t="shared" si="61"/>
        <v>2</v>
      </c>
      <c r="M1948" s="32">
        <f>INDEX(数值规划!$AL$33:$AL$42,(特技天赋!C1948-1)*2+特技天赋!D1948)</f>
        <v>6</v>
      </c>
      <c r="N1948" s="31">
        <v>58</v>
      </c>
      <c r="Q1948" s="32">
        <f>IF(特技天赋!F1948&gt;0,INDEX(数值规划!$F$32:$F$63,(特技天赋!E1948-1)*4+特技天赋!F1948),E1948)</f>
        <v>58</v>
      </c>
    </row>
    <row r="1949" spans="1:17" ht="16.5" x14ac:dyDescent="0.2">
      <c r="A1949" s="31">
        <v>1946</v>
      </c>
      <c r="B1949" s="31">
        <v>12</v>
      </c>
      <c r="C1949" s="31">
        <v>4</v>
      </c>
      <c r="D1949" s="31">
        <v>2</v>
      </c>
      <c r="E1949" s="31">
        <v>2</v>
      </c>
      <c r="F1949" s="31">
        <v>0</v>
      </c>
      <c r="G1949" s="31" t="str">
        <f t="shared" si="60"/>
        <v>水瓶座技能3_2线2号天赋解锁</v>
      </c>
      <c r="H1949" s="32">
        <f>INDEX(数值规划!$AH$33:$AK$42,(特技天赋!C1949-1)*2+特技天赋!D1949,特技天赋!E1949)</f>
        <v>51</v>
      </c>
      <c r="I1949" s="32">
        <f>INDEX(数值规划!$N$32:$Y$231,(((C1949-1)*2+(D1949-1))*4+(E1949-1))*5+F1949+1,(INDEX($T$3:$AI$3,B1949)-1)*3+1)</f>
        <v>0</v>
      </c>
      <c r="J1949" s="32">
        <f>INDEX(数值规划!$N$32:$Y$231,(((C1949-1)*2+(D1949-1))*4+(E1949-1))*5+F1949+1,(INDEX($T$3:$AI$3,B1949)-1)*3+2)</f>
        <v>15</v>
      </c>
      <c r="K1949" s="32">
        <f>INDEX(数值规划!$N$32:$Y$231,(((C1949-1)*2+(D1949-1))*4+(E1949-1))*5+F1949+1,(INDEX($T$3:$AI$3,B1949)-1)*3+3)</f>
        <v>30</v>
      </c>
      <c r="L1949" s="32">
        <f t="shared" si="61"/>
        <v>4</v>
      </c>
      <c r="M1949" s="32">
        <f>INDEX(数值规划!$AL$33:$AL$42,(特技天赋!C1949-1)*2+特技天赋!D1949)</f>
        <v>6</v>
      </c>
      <c r="N1949" s="31">
        <v>2</v>
      </c>
      <c r="Q1949" s="32">
        <f>IF(特技天赋!F1949&gt;0,INDEX(数值规划!$F$32:$F$63,(特技天赋!E1949-1)*4+特技天赋!F1949),E1949)</f>
        <v>2</v>
      </c>
    </row>
    <row r="1950" spans="1:17" ht="16.5" x14ac:dyDescent="0.2">
      <c r="A1950" s="31">
        <v>1947</v>
      </c>
      <c r="B1950" s="31">
        <v>12</v>
      </c>
      <c r="C1950" s="31">
        <v>4</v>
      </c>
      <c r="D1950" s="31">
        <v>2</v>
      </c>
      <c r="E1950" s="31">
        <v>2</v>
      </c>
      <c r="F1950" s="31">
        <v>1</v>
      </c>
      <c r="G1950" s="31" t="str">
        <f t="shared" si="60"/>
        <v>水瓶座技能3_2线2号天赋1级</v>
      </c>
      <c r="H1950" s="32">
        <f>INDEX(数值规划!$AH$33:$AK$42,(特技天赋!C1950-1)*2+特技天赋!D1950,特技天赋!E1950)</f>
        <v>51</v>
      </c>
      <c r="I1950" s="32">
        <f>INDEX(数值规划!$N$32:$Y$231,(((C1950-1)*2+(D1950-1))*4+(E1950-1))*5+F1950+1,(INDEX($T$3:$AI$3,B1950)-1)*3+1)</f>
        <v>0</v>
      </c>
      <c r="J1950" s="32">
        <f>INDEX(数值规划!$N$32:$Y$231,(((C1950-1)*2+(D1950-1))*4+(E1950-1))*5+F1950+1,(INDEX($T$3:$AI$3,B1950)-1)*3+2)</f>
        <v>20</v>
      </c>
      <c r="K1950" s="32">
        <f>INDEX(数值规划!$N$32:$Y$231,(((C1950-1)*2+(D1950-1))*4+(E1950-1))*5+F1950+1,(INDEX($T$3:$AI$3,B1950)-1)*3+3)</f>
        <v>40</v>
      </c>
      <c r="L1950" s="32">
        <f t="shared" si="61"/>
        <v>4</v>
      </c>
      <c r="M1950" s="32">
        <f>INDEX(数值规划!$AL$33:$AL$42,(特技天赋!C1950-1)*2+特技天赋!D1950)</f>
        <v>6</v>
      </c>
      <c r="N1950" s="31">
        <v>24</v>
      </c>
      <c r="Q1950" s="32">
        <f>IF(特技天赋!F1950&gt;0,INDEX(数值规划!$F$32:$F$63,(特技天赋!E1950-1)*4+特技天赋!F1950),E1950)</f>
        <v>24</v>
      </c>
    </row>
    <row r="1951" spans="1:17" ht="16.5" x14ac:dyDescent="0.2">
      <c r="A1951" s="31">
        <v>1948</v>
      </c>
      <c r="B1951" s="31">
        <v>12</v>
      </c>
      <c r="C1951" s="31">
        <v>4</v>
      </c>
      <c r="D1951" s="31">
        <v>2</v>
      </c>
      <c r="E1951" s="31">
        <v>2</v>
      </c>
      <c r="F1951" s="31">
        <v>2</v>
      </c>
      <c r="G1951" s="31" t="str">
        <f t="shared" si="60"/>
        <v>水瓶座技能3_2线2号天赋2级</v>
      </c>
      <c r="H1951" s="32">
        <f>INDEX(数值规划!$AH$33:$AK$42,(特技天赋!C1951-1)*2+特技天赋!D1951,特技天赋!E1951)</f>
        <v>51</v>
      </c>
      <c r="I1951" s="32">
        <f>INDEX(数值规划!$N$32:$Y$231,(((C1951-1)*2+(D1951-1))*4+(E1951-1))*5+F1951+1,(INDEX($T$3:$AI$3,B1951)-1)*3+1)</f>
        <v>0</v>
      </c>
      <c r="J1951" s="32">
        <f>INDEX(数值规划!$N$32:$Y$231,(((C1951-1)*2+(D1951-1))*4+(E1951-1))*5+F1951+1,(INDEX($T$3:$AI$3,B1951)-1)*3+2)</f>
        <v>25</v>
      </c>
      <c r="K1951" s="32">
        <f>INDEX(数值规划!$N$32:$Y$231,(((C1951-1)*2+(D1951-1))*4+(E1951-1))*5+F1951+1,(INDEX($T$3:$AI$3,B1951)-1)*3+3)</f>
        <v>50</v>
      </c>
      <c r="L1951" s="32">
        <f t="shared" si="61"/>
        <v>4</v>
      </c>
      <c r="M1951" s="32">
        <f>INDEX(数值规划!$AL$33:$AL$42,(特技天赋!C1951-1)*2+特技天赋!D1951)</f>
        <v>6</v>
      </c>
      <c r="N1951" s="31">
        <v>36</v>
      </c>
      <c r="Q1951" s="32">
        <f>IF(特技天赋!F1951&gt;0,INDEX(数值规划!$F$32:$F$63,(特技天赋!E1951-1)*4+特技天赋!F1951),E1951)</f>
        <v>36</v>
      </c>
    </row>
    <row r="1952" spans="1:17" ht="16.5" x14ac:dyDescent="0.2">
      <c r="A1952" s="31">
        <v>1949</v>
      </c>
      <c r="B1952" s="31">
        <v>12</v>
      </c>
      <c r="C1952" s="31">
        <v>4</v>
      </c>
      <c r="D1952" s="31">
        <v>2</v>
      </c>
      <c r="E1952" s="31">
        <v>2</v>
      </c>
      <c r="F1952" s="31">
        <v>3</v>
      </c>
      <c r="G1952" s="31" t="str">
        <f t="shared" si="60"/>
        <v>水瓶座技能3_2线2号天赋3级</v>
      </c>
      <c r="H1952" s="32">
        <f>INDEX(数值规划!$AH$33:$AK$42,(特技天赋!C1952-1)*2+特技天赋!D1952,特技天赋!E1952)</f>
        <v>51</v>
      </c>
      <c r="I1952" s="32">
        <f>INDEX(数值规划!$N$32:$Y$231,(((C1952-1)*2+(D1952-1))*4+(E1952-1))*5+F1952+1,(INDEX($T$3:$AI$3,B1952)-1)*3+1)</f>
        <v>0</v>
      </c>
      <c r="J1952" s="32">
        <f>INDEX(数值规划!$N$32:$Y$231,(((C1952-1)*2+(D1952-1))*4+(E1952-1))*5+F1952+1,(INDEX($T$3:$AI$3,B1952)-1)*3+2)</f>
        <v>30</v>
      </c>
      <c r="K1952" s="32">
        <f>INDEX(数值规划!$N$32:$Y$231,(((C1952-1)*2+(D1952-1))*4+(E1952-1))*5+F1952+1,(INDEX($T$3:$AI$3,B1952)-1)*3+3)</f>
        <v>60</v>
      </c>
      <c r="L1952" s="32">
        <f t="shared" si="61"/>
        <v>4</v>
      </c>
      <c r="M1952" s="32">
        <f>INDEX(数值规划!$AL$33:$AL$42,(特技天赋!C1952-1)*2+特技天赋!D1952)</f>
        <v>6</v>
      </c>
      <c r="N1952" s="31">
        <v>48</v>
      </c>
      <c r="Q1952" s="32">
        <f>IF(特技天赋!F1952&gt;0,INDEX(数值规划!$F$32:$F$63,(特技天赋!E1952-1)*4+特技天赋!F1952),E1952)</f>
        <v>48</v>
      </c>
    </row>
    <row r="1953" spans="1:17" ht="16.5" x14ac:dyDescent="0.2">
      <c r="A1953" s="31">
        <v>1950</v>
      </c>
      <c r="B1953" s="31">
        <v>12</v>
      </c>
      <c r="C1953" s="31">
        <v>4</v>
      </c>
      <c r="D1953" s="31">
        <v>2</v>
      </c>
      <c r="E1953" s="31">
        <v>2</v>
      </c>
      <c r="F1953" s="31">
        <v>4</v>
      </c>
      <c r="G1953" s="31" t="str">
        <f t="shared" si="60"/>
        <v>水瓶座技能3_2线2号天赋4级</v>
      </c>
      <c r="H1953" s="32">
        <f>INDEX(数值规划!$AH$33:$AK$42,(特技天赋!C1953-1)*2+特技天赋!D1953,特技天赋!E1953)</f>
        <v>51</v>
      </c>
      <c r="I1953" s="32">
        <f>INDEX(数值规划!$N$32:$Y$231,(((C1953-1)*2+(D1953-1))*4+(E1953-1))*5+F1953+1,(INDEX($T$3:$AI$3,B1953)-1)*3+1)</f>
        <v>0</v>
      </c>
      <c r="J1953" s="32">
        <f>INDEX(数值规划!$N$32:$Y$231,(((C1953-1)*2+(D1953-1))*4+(E1953-1))*5+F1953+1,(INDEX($T$3:$AI$3,B1953)-1)*3+2)</f>
        <v>35</v>
      </c>
      <c r="K1953" s="32">
        <f>INDEX(数值规划!$N$32:$Y$231,(((C1953-1)*2+(D1953-1))*4+(E1953-1))*5+F1953+1,(INDEX($T$3:$AI$3,B1953)-1)*3+3)</f>
        <v>70</v>
      </c>
      <c r="L1953" s="32">
        <f t="shared" si="61"/>
        <v>4</v>
      </c>
      <c r="M1953" s="32">
        <f>INDEX(数值规划!$AL$33:$AL$42,(特技天赋!C1953-1)*2+特技天赋!D1953)</f>
        <v>6</v>
      </c>
      <c r="N1953" s="31">
        <v>72</v>
      </c>
      <c r="Q1953" s="32">
        <f>IF(特技天赋!F1953&gt;0,INDEX(数值规划!$F$32:$F$63,(特技天赋!E1953-1)*4+特技天赋!F1953),E1953)</f>
        <v>72</v>
      </c>
    </row>
    <row r="1954" spans="1:17" ht="16.5" x14ac:dyDescent="0.2">
      <c r="A1954" s="31">
        <v>1951</v>
      </c>
      <c r="B1954" s="31">
        <v>12</v>
      </c>
      <c r="C1954" s="31">
        <v>4</v>
      </c>
      <c r="D1954" s="31">
        <v>2</v>
      </c>
      <c r="E1954" s="31">
        <v>3</v>
      </c>
      <c r="F1954" s="31">
        <v>0</v>
      </c>
      <c r="G1954" s="31" t="str">
        <f t="shared" si="60"/>
        <v>水瓶座技能3_2线3号天赋解锁</v>
      </c>
      <c r="H1954" s="32">
        <f>INDEX(数值规划!$AH$33:$AK$42,(特技天赋!C1954-1)*2+特技天赋!D1954,特技天赋!E1954)</f>
        <v>71</v>
      </c>
      <c r="I1954" s="32">
        <f>INDEX(数值规划!$N$32:$Y$231,(((C1954-1)*2+(D1954-1))*4+(E1954-1))*5+F1954+1,(INDEX($T$3:$AI$3,B1954)-1)*3+1)</f>
        <v>0</v>
      </c>
      <c r="J1954" s="32">
        <f>INDEX(数值规划!$N$32:$Y$231,(((C1954-1)*2+(D1954-1))*4+(E1954-1))*5+F1954+1,(INDEX($T$3:$AI$3,B1954)-1)*3+2)</f>
        <v>23</v>
      </c>
      <c r="K1954" s="32">
        <f>INDEX(数值规划!$N$32:$Y$231,(((C1954-1)*2+(D1954-1))*4+(E1954-1))*5+F1954+1,(INDEX($T$3:$AI$3,B1954)-1)*3+3)</f>
        <v>45</v>
      </c>
      <c r="L1954" s="32">
        <f t="shared" si="61"/>
        <v>6</v>
      </c>
      <c r="M1954" s="32">
        <f>INDEX(数值规划!$AL$33:$AL$42,(特技天赋!C1954-1)*2+特技天赋!D1954)</f>
        <v>6</v>
      </c>
      <c r="N1954" s="31">
        <v>3</v>
      </c>
      <c r="Q1954" s="32">
        <f>IF(特技天赋!F1954&gt;0,INDEX(数值规划!$F$32:$F$63,(特技天赋!E1954-1)*4+特技天赋!F1954),E1954)</f>
        <v>3</v>
      </c>
    </row>
    <row r="1955" spans="1:17" ht="16.5" x14ac:dyDescent="0.2">
      <c r="A1955" s="31">
        <v>1952</v>
      </c>
      <c r="B1955" s="31">
        <v>12</v>
      </c>
      <c r="C1955" s="31">
        <v>4</v>
      </c>
      <c r="D1955" s="31">
        <v>2</v>
      </c>
      <c r="E1955" s="31">
        <v>3</v>
      </c>
      <c r="F1955" s="31">
        <v>1</v>
      </c>
      <c r="G1955" s="31" t="str">
        <f t="shared" si="60"/>
        <v>水瓶座技能3_2线3号天赋1级</v>
      </c>
      <c r="H1955" s="32">
        <f>INDEX(数值规划!$AH$33:$AK$42,(特技天赋!C1955-1)*2+特技天赋!D1955,特技天赋!E1955)</f>
        <v>71</v>
      </c>
      <c r="I1955" s="32">
        <f>INDEX(数值规划!$N$32:$Y$231,(((C1955-1)*2+(D1955-1))*4+(E1955-1))*5+F1955+1,(INDEX($T$3:$AI$3,B1955)-1)*3+1)</f>
        <v>0</v>
      </c>
      <c r="J1955" s="32">
        <f>INDEX(数值规划!$N$32:$Y$231,(((C1955-1)*2+(D1955-1))*4+(E1955-1))*5+F1955+1,(INDEX($T$3:$AI$3,B1955)-1)*3+2)</f>
        <v>28</v>
      </c>
      <c r="K1955" s="32">
        <f>INDEX(数值规划!$N$32:$Y$231,(((C1955-1)*2+(D1955-1))*4+(E1955-1))*5+F1955+1,(INDEX($T$3:$AI$3,B1955)-1)*3+3)</f>
        <v>55</v>
      </c>
      <c r="L1955" s="32">
        <f t="shared" si="61"/>
        <v>6</v>
      </c>
      <c r="M1955" s="32">
        <f>INDEX(数值规划!$AL$33:$AL$42,(特技天赋!C1955-1)*2+特技天赋!D1955)</f>
        <v>6</v>
      </c>
      <c r="N1955" s="31">
        <v>29</v>
      </c>
      <c r="Q1955" s="32">
        <f>IF(特技天赋!F1955&gt;0,INDEX(数值规划!$F$32:$F$63,(特技天赋!E1955-1)*4+特技天赋!F1955),E1955)</f>
        <v>29</v>
      </c>
    </row>
    <row r="1956" spans="1:17" ht="16.5" x14ac:dyDescent="0.2">
      <c r="A1956" s="31">
        <v>1953</v>
      </c>
      <c r="B1956" s="31">
        <v>12</v>
      </c>
      <c r="C1956" s="31">
        <v>4</v>
      </c>
      <c r="D1956" s="31">
        <v>2</v>
      </c>
      <c r="E1956" s="31">
        <v>3</v>
      </c>
      <c r="F1956" s="31">
        <v>2</v>
      </c>
      <c r="G1956" s="31" t="str">
        <f t="shared" si="60"/>
        <v>水瓶座技能3_2线3号天赋2级</v>
      </c>
      <c r="H1956" s="32">
        <f>INDEX(数值规划!$AH$33:$AK$42,(特技天赋!C1956-1)*2+特技天赋!D1956,特技天赋!E1956)</f>
        <v>71</v>
      </c>
      <c r="I1956" s="32">
        <f>INDEX(数值规划!$N$32:$Y$231,(((C1956-1)*2+(D1956-1))*4+(E1956-1))*5+F1956+1,(INDEX($T$3:$AI$3,B1956)-1)*3+1)</f>
        <v>0</v>
      </c>
      <c r="J1956" s="32">
        <f>INDEX(数值规划!$N$32:$Y$231,(((C1956-1)*2+(D1956-1))*4+(E1956-1))*5+F1956+1,(INDEX($T$3:$AI$3,B1956)-1)*3+2)</f>
        <v>33</v>
      </c>
      <c r="K1956" s="32">
        <f>INDEX(数值规划!$N$32:$Y$231,(((C1956-1)*2+(D1956-1))*4+(E1956-1))*5+F1956+1,(INDEX($T$3:$AI$3,B1956)-1)*3+3)</f>
        <v>65</v>
      </c>
      <c r="L1956" s="32">
        <f t="shared" si="61"/>
        <v>6</v>
      </c>
      <c r="M1956" s="32">
        <f>INDEX(数值规划!$AL$33:$AL$42,(特技天赋!C1956-1)*2+特技天赋!D1956)</f>
        <v>6</v>
      </c>
      <c r="N1956" s="31">
        <v>43</v>
      </c>
      <c r="Q1956" s="32">
        <f>IF(特技天赋!F1956&gt;0,INDEX(数值规划!$F$32:$F$63,(特技天赋!E1956-1)*4+特技天赋!F1956),E1956)</f>
        <v>43</v>
      </c>
    </row>
    <row r="1957" spans="1:17" ht="16.5" x14ac:dyDescent="0.2">
      <c r="A1957" s="31">
        <v>1954</v>
      </c>
      <c r="B1957" s="31">
        <v>12</v>
      </c>
      <c r="C1957" s="31">
        <v>4</v>
      </c>
      <c r="D1957" s="31">
        <v>2</v>
      </c>
      <c r="E1957" s="31">
        <v>3</v>
      </c>
      <c r="F1957" s="31">
        <v>3</v>
      </c>
      <c r="G1957" s="31" t="str">
        <f t="shared" si="60"/>
        <v>水瓶座技能3_2线3号天赋3级</v>
      </c>
      <c r="H1957" s="32">
        <f>INDEX(数值规划!$AH$33:$AK$42,(特技天赋!C1957-1)*2+特技天赋!D1957,特技天赋!E1957)</f>
        <v>71</v>
      </c>
      <c r="I1957" s="32">
        <f>INDEX(数值规划!$N$32:$Y$231,(((C1957-1)*2+(D1957-1))*4+(E1957-1))*5+F1957+1,(INDEX($T$3:$AI$3,B1957)-1)*3+1)</f>
        <v>0</v>
      </c>
      <c r="J1957" s="32">
        <f>INDEX(数值规划!$N$32:$Y$231,(((C1957-1)*2+(D1957-1))*4+(E1957-1))*5+F1957+1,(INDEX($T$3:$AI$3,B1957)-1)*3+2)</f>
        <v>38</v>
      </c>
      <c r="K1957" s="32">
        <f>INDEX(数值规划!$N$32:$Y$231,(((C1957-1)*2+(D1957-1))*4+(E1957-1))*5+F1957+1,(INDEX($T$3:$AI$3,B1957)-1)*3+3)</f>
        <v>75</v>
      </c>
      <c r="L1957" s="32">
        <f t="shared" si="61"/>
        <v>6</v>
      </c>
      <c r="M1957" s="32">
        <f>INDEX(数值规划!$AL$33:$AL$42,(特技天赋!C1957-1)*2+特技天赋!D1957)</f>
        <v>6</v>
      </c>
      <c r="N1957" s="31">
        <v>58</v>
      </c>
      <c r="Q1957" s="32">
        <f>IF(特技天赋!F1957&gt;0,INDEX(数值规划!$F$32:$F$63,(特技天赋!E1957-1)*4+特技天赋!F1957),E1957)</f>
        <v>58</v>
      </c>
    </row>
    <row r="1958" spans="1:17" ht="16.5" x14ac:dyDescent="0.2">
      <c r="A1958" s="31">
        <v>1955</v>
      </c>
      <c r="B1958" s="31">
        <v>12</v>
      </c>
      <c r="C1958" s="31">
        <v>4</v>
      </c>
      <c r="D1958" s="31">
        <v>2</v>
      </c>
      <c r="E1958" s="31">
        <v>3</v>
      </c>
      <c r="F1958" s="31">
        <v>4</v>
      </c>
      <c r="G1958" s="31" t="str">
        <f t="shared" si="60"/>
        <v>水瓶座技能3_2线3号天赋4级</v>
      </c>
      <c r="H1958" s="32">
        <f>INDEX(数值规划!$AH$33:$AK$42,(特技天赋!C1958-1)*2+特技天赋!D1958,特技天赋!E1958)</f>
        <v>71</v>
      </c>
      <c r="I1958" s="32">
        <f>INDEX(数值规划!$N$32:$Y$231,(((C1958-1)*2+(D1958-1))*4+(E1958-1))*5+F1958+1,(INDEX($T$3:$AI$3,B1958)-1)*3+1)</f>
        <v>0</v>
      </c>
      <c r="J1958" s="32">
        <f>INDEX(数值规划!$N$32:$Y$231,(((C1958-1)*2+(D1958-1))*4+(E1958-1))*5+F1958+1,(INDEX($T$3:$AI$3,B1958)-1)*3+2)</f>
        <v>43</v>
      </c>
      <c r="K1958" s="32">
        <f>INDEX(数值规划!$N$32:$Y$231,(((C1958-1)*2+(D1958-1))*4+(E1958-1))*5+F1958+1,(INDEX($T$3:$AI$3,B1958)-1)*3+3)</f>
        <v>85</v>
      </c>
      <c r="L1958" s="32">
        <f t="shared" si="61"/>
        <v>6</v>
      </c>
      <c r="M1958" s="32">
        <f>INDEX(数值规划!$AL$33:$AL$42,(特技天赋!C1958-1)*2+特技天赋!D1958)</f>
        <v>6</v>
      </c>
      <c r="N1958" s="31">
        <v>87</v>
      </c>
      <c r="Q1958" s="32">
        <f>IF(特技天赋!F1958&gt;0,INDEX(数值规划!$F$32:$F$63,(特技天赋!E1958-1)*4+特技天赋!F1958),E1958)</f>
        <v>87</v>
      </c>
    </row>
    <row r="1959" spans="1:17" ht="16.5" x14ac:dyDescent="0.2">
      <c r="A1959" s="31">
        <v>1956</v>
      </c>
      <c r="B1959" s="31">
        <v>12</v>
      </c>
      <c r="C1959" s="31">
        <v>4</v>
      </c>
      <c r="D1959" s="31">
        <v>2</v>
      </c>
      <c r="E1959" s="31">
        <v>4</v>
      </c>
      <c r="F1959" s="31">
        <v>0</v>
      </c>
      <c r="G1959" s="31" t="str">
        <f t="shared" si="60"/>
        <v>水瓶座技能3_2线4号天赋解锁</v>
      </c>
      <c r="H1959" s="32">
        <f>INDEX(数值规划!$AH$33:$AK$42,(特技天赋!C1959-1)*2+特技天赋!D1959,特技天赋!E1959)</f>
        <v>91</v>
      </c>
      <c r="I1959" s="32">
        <f>INDEX(数值规划!$N$32:$Y$231,(((C1959-1)*2+(D1959-1))*4+(E1959-1))*5+F1959+1,(INDEX($T$3:$AI$3,B1959)-1)*3+1)</f>
        <v>0</v>
      </c>
      <c r="J1959" s="32">
        <f>INDEX(数值规划!$N$32:$Y$231,(((C1959-1)*2+(D1959-1))*4+(E1959-1))*5+F1959+1,(INDEX($T$3:$AI$3,B1959)-1)*3+2)</f>
        <v>30</v>
      </c>
      <c r="K1959" s="32">
        <f>INDEX(数值规划!$N$32:$Y$231,(((C1959-1)*2+(D1959-1))*4+(E1959-1))*5+F1959+1,(INDEX($T$3:$AI$3,B1959)-1)*3+3)</f>
        <v>60</v>
      </c>
      <c r="L1959" s="32">
        <f t="shared" si="61"/>
        <v>8</v>
      </c>
      <c r="M1959" s="32">
        <f>INDEX(数值规划!$AL$33:$AL$42,(特技天赋!C1959-1)*2+特技天赋!D1959)</f>
        <v>6</v>
      </c>
      <c r="N1959" s="31">
        <v>4</v>
      </c>
      <c r="Q1959" s="32">
        <f>IF(特技天赋!F1959&gt;0,INDEX(数值规划!$F$32:$F$63,(特技天赋!E1959-1)*4+特技天赋!F1959),E1959)</f>
        <v>4</v>
      </c>
    </row>
    <row r="1960" spans="1:17" ht="16.5" x14ac:dyDescent="0.2">
      <c r="A1960" s="31">
        <v>1957</v>
      </c>
      <c r="B1960" s="31">
        <v>12</v>
      </c>
      <c r="C1960" s="31">
        <v>4</v>
      </c>
      <c r="D1960" s="31">
        <v>2</v>
      </c>
      <c r="E1960" s="31">
        <v>4</v>
      </c>
      <c r="F1960" s="31">
        <v>1</v>
      </c>
      <c r="G1960" s="31" t="str">
        <f t="shared" si="60"/>
        <v>水瓶座技能3_2线4号天赋1级</v>
      </c>
      <c r="H1960" s="32">
        <f>INDEX(数值规划!$AH$33:$AK$42,(特技天赋!C1960-1)*2+特技天赋!D1960,特技天赋!E1960)</f>
        <v>91</v>
      </c>
      <c r="I1960" s="32">
        <f>INDEX(数值规划!$N$32:$Y$231,(((C1960-1)*2+(D1960-1))*4+(E1960-1))*5+F1960+1,(INDEX($T$3:$AI$3,B1960)-1)*3+1)</f>
        <v>0</v>
      </c>
      <c r="J1960" s="32">
        <f>INDEX(数值规划!$N$32:$Y$231,(((C1960-1)*2+(D1960-1))*4+(E1960-1))*5+F1960+1,(INDEX($T$3:$AI$3,B1960)-1)*3+2)</f>
        <v>35</v>
      </c>
      <c r="K1960" s="32">
        <f>INDEX(数值规划!$N$32:$Y$231,(((C1960-1)*2+(D1960-1))*4+(E1960-1))*5+F1960+1,(INDEX($T$3:$AI$3,B1960)-1)*3+3)</f>
        <v>70</v>
      </c>
      <c r="L1960" s="32">
        <f t="shared" si="61"/>
        <v>8</v>
      </c>
      <c r="M1960" s="32">
        <f>INDEX(数值规划!$AL$33:$AL$42,(特技天赋!C1960-1)*2+特技天赋!D1960)</f>
        <v>6</v>
      </c>
      <c r="N1960" s="31">
        <v>29</v>
      </c>
      <c r="Q1960" s="32">
        <f>IF(特技天赋!F1960&gt;0,INDEX(数值规划!$F$32:$F$63,(特技天赋!E1960-1)*4+特技天赋!F1960),E1960)</f>
        <v>29</v>
      </c>
    </row>
    <row r="1961" spans="1:17" ht="16.5" x14ac:dyDescent="0.2">
      <c r="A1961" s="31">
        <v>1958</v>
      </c>
      <c r="B1961" s="31">
        <v>12</v>
      </c>
      <c r="C1961" s="31">
        <v>4</v>
      </c>
      <c r="D1961" s="31">
        <v>2</v>
      </c>
      <c r="E1961" s="31">
        <v>4</v>
      </c>
      <c r="F1961" s="31">
        <v>2</v>
      </c>
      <c r="G1961" s="31" t="str">
        <f t="shared" si="60"/>
        <v>水瓶座技能3_2线4号天赋2级</v>
      </c>
      <c r="H1961" s="32">
        <f>INDEX(数值规划!$AH$33:$AK$42,(特技天赋!C1961-1)*2+特技天赋!D1961,特技天赋!E1961)</f>
        <v>91</v>
      </c>
      <c r="I1961" s="32">
        <f>INDEX(数值规划!$N$32:$Y$231,(((C1961-1)*2+(D1961-1))*4+(E1961-1))*5+F1961+1,(INDEX($T$3:$AI$3,B1961)-1)*3+1)</f>
        <v>0</v>
      </c>
      <c r="J1961" s="32">
        <f>INDEX(数值规划!$N$32:$Y$231,(((C1961-1)*2+(D1961-1))*4+(E1961-1))*5+F1961+1,(INDEX($T$3:$AI$3,B1961)-1)*3+2)</f>
        <v>40</v>
      </c>
      <c r="K1961" s="32">
        <f>INDEX(数值规划!$N$32:$Y$231,(((C1961-1)*2+(D1961-1))*4+(E1961-1))*5+F1961+1,(INDEX($T$3:$AI$3,B1961)-1)*3+3)</f>
        <v>80</v>
      </c>
      <c r="L1961" s="32">
        <f t="shared" si="61"/>
        <v>8</v>
      </c>
      <c r="M1961" s="32">
        <f>INDEX(数值规划!$AL$33:$AL$42,(特技天赋!C1961-1)*2+特技天赋!D1961)</f>
        <v>6</v>
      </c>
      <c r="N1961" s="31">
        <v>43</v>
      </c>
      <c r="Q1961" s="32">
        <f>IF(特技天赋!F1961&gt;0,INDEX(数值规划!$F$32:$F$63,(特技天赋!E1961-1)*4+特技天赋!F1961),E1961)</f>
        <v>43</v>
      </c>
    </row>
    <row r="1962" spans="1:17" ht="16.5" x14ac:dyDescent="0.2">
      <c r="A1962" s="31">
        <v>1959</v>
      </c>
      <c r="B1962" s="31">
        <v>12</v>
      </c>
      <c r="C1962" s="31">
        <v>4</v>
      </c>
      <c r="D1962" s="31">
        <v>2</v>
      </c>
      <c r="E1962" s="31">
        <v>4</v>
      </c>
      <c r="F1962" s="31">
        <v>3</v>
      </c>
      <c r="G1962" s="31" t="str">
        <f t="shared" si="60"/>
        <v>水瓶座技能3_2线4号天赋3级</v>
      </c>
      <c r="H1962" s="32">
        <f>INDEX(数值规划!$AH$33:$AK$42,(特技天赋!C1962-1)*2+特技天赋!D1962,特技天赋!E1962)</f>
        <v>91</v>
      </c>
      <c r="I1962" s="32">
        <f>INDEX(数值规划!$N$32:$Y$231,(((C1962-1)*2+(D1962-1))*4+(E1962-1))*5+F1962+1,(INDEX($T$3:$AI$3,B1962)-1)*3+1)</f>
        <v>0</v>
      </c>
      <c r="J1962" s="32">
        <f>INDEX(数值规划!$N$32:$Y$231,(((C1962-1)*2+(D1962-1))*4+(E1962-1))*5+F1962+1,(INDEX($T$3:$AI$3,B1962)-1)*3+2)</f>
        <v>45</v>
      </c>
      <c r="K1962" s="32">
        <f>INDEX(数值规划!$N$32:$Y$231,(((C1962-1)*2+(D1962-1))*4+(E1962-1))*5+F1962+1,(INDEX($T$3:$AI$3,B1962)-1)*3+3)</f>
        <v>90</v>
      </c>
      <c r="L1962" s="32">
        <f t="shared" si="61"/>
        <v>8</v>
      </c>
      <c r="M1962" s="32">
        <f>INDEX(数值规划!$AL$33:$AL$42,(特技天赋!C1962-1)*2+特技天赋!D1962)</f>
        <v>6</v>
      </c>
      <c r="N1962" s="31">
        <v>58</v>
      </c>
      <c r="Q1962" s="32">
        <f>IF(特技天赋!F1962&gt;0,INDEX(数值规划!$F$32:$F$63,(特技天赋!E1962-1)*4+特技天赋!F1962),E1962)</f>
        <v>58</v>
      </c>
    </row>
    <row r="1963" spans="1:17" ht="16.5" x14ac:dyDescent="0.2">
      <c r="A1963" s="31">
        <v>1960</v>
      </c>
      <c r="B1963" s="31">
        <v>12</v>
      </c>
      <c r="C1963" s="31">
        <v>4</v>
      </c>
      <c r="D1963" s="31">
        <v>2</v>
      </c>
      <c r="E1963" s="31">
        <v>4</v>
      </c>
      <c r="F1963" s="31">
        <v>4</v>
      </c>
      <c r="G1963" s="31" t="str">
        <f t="shared" si="60"/>
        <v>水瓶座技能3_2线4号天赋4级</v>
      </c>
      <c r="H1963" s="32">
        <f>INDEX(数值规划!$AH$33:$AK$42,(特技天赋!C1963-1)*2+特技天赋!D1963,特技天赋!E1963)</f>
        <v>91</v>
      </c>
      <c r="I1963" s="32">
        <f>INDEX(数值规划!$N$32:$Y$231,(((C1963-1)*2+(D1963-1))*4+(E1963-1))*5+F1963+1,(INDEX($T$3:$AI$3,B1963)-1)*3+1)</f>
        <v>0</v>
      </c>
      <c r="J1963" s="32">
        <f>INDEX(数值规划!$N$32:$Y$231,(((C1963-1)*2+(D1963-1))*4+(E1963-1))*5+F1963+1,(INDEX($T$3:$AI$3,B1963)-1)*3+2)</f>
        <v>50</v>
      </c>
      <c r="K1963" s="32">
        <f>INDEX(数值规划!$N$32:$Y$231,(((C1963-1)*2+(D1963-1))*4+(E1963-1))*5+F1963+1,(INDEX($T$3:$AI$3,B1963)-1)*3+3)</f>
        <v>100</v>
      </c>
      <c r="L1963" s="32">
        <f t="shared" si="61"/>
        <v>8</v>
      </c>
      <c r="M1963" s="32">
        <f>INDEX(数值规划!$AL$33:$AL$42,(特技天赋!C1963-1)*2+特技天赋!D1963)</f>
        <v>6</v>
      </c>
      <c r="N1963" s="31">
        <v>87</v>
      </c>
      <c r="Q1963" s="32">
        <f>IF(特技天赋!F1963&gt;0,INDEX(数值规划!$F$32:$F$63,(特技天赋!E1963-1)*4+特技天赋!F1963),E1963)</f>
        <v>87</v>
      </c>
    </row>
    <row r="1964" spans="1:17" ht="16.5" x14ac:dyDescent="0.2">
      <c r="A1964" s="31">
        <v>1961</v>
      </c>
      <c r="B1964" s="31">
        <v>12</v>
      </c>
      <c r="C1964" s="31">
        <v>5</v>
      </c>
      <c r="D1964" s="31">
        <v>1</v>
      </c>
      <c r="E1964" s="31">
        <v>1</v>
      </c>
      <c r="F1964" s="31">
        <v>0</v>
      </c>
      <c r="G1964" s="31" t="str">
        <f t="shared" si="60"/>
        <v>水瓶座大招_1线1号天赋解锁</v>
      </c>
      <c r="H1964" s="32">
        <f>INDEX(数值规划!$AH$33:$AK$42,(特技天赋!C1964-1)*2+特技天赋!D1964,特技天赋!E1964)</f>
        <v>23</v>
      </c>
      <c r="I1964" s="32">
        <f>INDEX(数值规划!$N$32:$Y$231,(((C1964-1)*2+(D1964-1))*4+(E1964-1))*5+F1964+1,(INDEX($T$3:$AI$3,B1964)-1)*3+1)</f>
        <v>6</v>
      </c>
      <c r="J1964" s="32">
        <f>INDEX(数值规划!$N$32:$Y$231,(((C1964-1)*2+(D1964-1))*4+(E1964-1))*5+F1964+1,(INDEX($T$3:$AI$3,B1964)-1)*3+2)</f>
        <v>24</v>
      </c>
      <c r="K1964" s="32">
        <f>INDEX(数值规划!$N$32:$Y$231,(((C1964-1)*2+(D1964-1))*4+(E1964-1))*5+F1964+1,(INDEX($T$3:$AI$3,B1964)-1)*3+3)</f>
        <v>6</v>
      </c>
      <c r="L1964" s="32">
        <f t="shared" si="61"/>
        <v>1</v>
      </c>
      <c r="M1964" s="32">
        <f>INDEX(数值规划!$AL$33:$AL$42,(特技天赋!C1964-1)*2+特技天赋!D1964)</f>
        <v>6</v>
      </c>
      <c r="N1964" s="31">
        <v>1</v>
      </c>
      <c r="Q1964" s="32">
        <f>IF(特技天赋!F1964&gt;0,INDEX(数值规划!$F$32:$F$63,(特技天赋!E1964-1)*4+特技天赋!F1964),E1964)</f>
        <v>1</v>
      </c>
    </row>
    <row r="1965" spans="1:17" ht="16.5" x14ac:dyDescent="0.2">
      <c r="A1965" s="31">
        <v>1962</v>
      </c>
      <c r="B1965" s="31">
        <v>12</v>
      </c>
      <c r="C1965" s="31">
        <v>5</v>
      </c>
      <c r="D1965" s="31">
        <v>1</v>
      </c>
      <c r="E1965" s="31">
        <v>1</v>
      </c>
      <c r="F1965" s="31">
        <v>1</v>
      </c>
      <c r="G1965" s="31" t="str">
        <f t="shared" si="60"/>
        <v>水瓶座大招_1线1号天赋1级</v>
      </c>
      <c r="H1965" s="32">
        <f>INDEX(数值规划!$AH$33:$AK$42,(特技天赋!C1965-1)*2+特技天赋!D1965,特技天赋!E1965)</f>
        <v>23</v>
      </c>
      <c r="I1965" s="32">
        <f>INDEX(数值规划!$N$32:$Y$231,(((C1965-1)*2+(D1965-1))*4+(E1965-1))*5+F1965+1,(INDEX($T$3:$AI$3,B1965)-1)*3+1)</f>
        <v>9</v>
      </c>
      <c r="J1965" s="32">
        <f>INDEX(数值规划!$N$32:$Y$231,(((C1965-1)*2+(D1965-1))*4+(E1965-1))*5+F1965+1,(INDEX($T$3:$AI$3,B1965)-1)*3+2)</f>
        <v>36</v>
      </c>
      <c r="K1965" s="32">
        <f>INDEX(数值规划!$N$32:$Y$231,(((C1965-1)*2+(D1965-1))*4+(E1965-1))*5+F1965+1,(INDEX($T$3:$AI$3,B1965)-1)*3+3)</f>
        <v>9</v>
      </c>
      <c r="L1965" s="32">
        <f t="shared" si="61"/>
        <v>1</v>
      </c>
      <c r="M1965" s="32">
        <f>INDEX(数值规划!$AL$33:$AL$42,(特技天赋!C1965-1)*2+特技天赋!D1965)</f>
        <v>6</v>
      </c>
      <c r="N1965" s="31">
        <v>19</v>
      </c>
      <c r="Q1965" s="32">
        <f>IF(特技天赋!F1965&gt;0,INDEX(数值规划!$F$32:$F$63,(特技天赋!E1965-1)*4+特技天赋!F1965),E1965)</f>
        <v>19</v>
      </c>
    </row>
    <row r="1966" spans="1:17" ht="16.5" x14ac:dyDescent="0.2">
      <c r="A1966" s="31">
        <v>1963</v>
      </c>
      <c r="B1966" s="31">
        <v>12</v>
      </c>
      <c r="C1966" s="31">
        <v>5</v>
      </c>
      <c r="D1966" s="31">
        <v>1</v>
      </c>
      <c r="E1966" s="31">
        <v>1</v>
      </c>
      <c r="F1966" s="31">
        <v>2</v>
      </c>
      <c r="G1966" s="31" t="str">
        <f t="shared" si="60"/>
        <v>水瓶座大招_1线1号天赋2级</v>
      </c>
      <c r="H1966" s="32">
        <f>INDEX(数值规划!$AH$33:$AK$42,(特技天赋!C1966-1)*2+特技天赋!D1966,特技天赋!E1966)</f>
        <v>23</v>
      </c>
      <c r="I1966" s="32">
        <f>INDEX(数值规划!$N$32:$Y$231,(((C1966-1)*2+(D1966-1))*4+(E1966-1))*5+F1966+1,(INDEX($T$3:$AI$3,B1966)-1)*3+1)</f>
        <v>12</v>
      </c>
      <c r="J1966" s="32">
        <f>INDEX(数值规划!$N$32:$Y$231,(((C1966-1)*2+(D1966-1))*4+(E1966-1))*5+F1966+1,(INDEX($T$3:$AI$3,B1966)-1)*3+2)</f>
        <v>48</v>
      </c>
      <c r="K1966" s="32">
        <f>INDEX(数值规划!$N$32:$Y$231,(((C1966-1)*2+(D1966-1))*4+(E1966-1))*5+F1966+1,(INDEX($T$3:$AI$3,B1966)-1)*3+3)</f>
        <v>12</v>
      </c>
      <c r="L1966" s="32">
        <f t="shared" si="61"/>
        <v>1</v>
      </c>
      <c r="M1966" s="32">
        <f>INDEX(数值规划!$AL$33:$AL$42,(特技天赋!C1966-1)*2+特技天赋!D1966)</f>
        <v>6</v>
      </c>
      <c r="N1966" s="31">
        <v>29</v>
      </c>
      <c r="Q1966" s="32">
        <f>IF(特技天赋!F1966&gt;0,INDEX(数值规划!$F$32:$F$63,(特技天赋!E1966-1)*4+特技天赋!F1966),E1966)</f>
        <v>29</v>
      </c>
    </row>
    <row r="1967" spans="1:17" ht="16.5" x14ac:dyDescent="0.2">
      <c r="A1967" s="31">
        <v>1964</v>
      </c>
      <c r="B1967" s="31">
        <v>12</v>
      </c>
      <c r="C1967" s="31">
        <v>5</v>
      </c>
      <c r="D1967" s="31">
        <v>1</v>
      </c>
      <c r="E1967" s="31">
        <v>1</v>
      </c>
      <c r="F1967" s="31">
        <v>3</v>
      </c>
      <c r="G1967" s="31" t="str">
        <f t="shared" si="60"/>
        <v>水瓶座大招_1线1号天赋3级</v>
      </c>
      <c r="H1967" s="32">
        <f>INDEX(数值规划!$AH$33:$AK$42,(特技天赋!C1967-1)*2+特技天赋!D1967,特技天赋!E1967)</f>
        <v>23</v>
      </c>
      <c r="I1967" s="32">
        <f>INDEX(数值规划!$N$32:$Y$231,(((C1967-1)*2+(D1967-1))*4+(E1967-1))*5+F1967+1,(INDEX($T$3:$AI$3,B1967)-1)*3+1)</f>
        <v>15</v>
      </c>
      <c r="J1967" s="32">
        <f>INDEX(数值规划!$N$32:$Y$231,(((C1967-1)*2+(D1967-1))*4+(E1967-1))*5+F1967+1,(INDEX($T$3:$AI$3,B1967)-1)*3+2)</f>
        <v>60</v>
      </c>
      <c r="K1967" s="32">
        <f>INDEX(数值规划!$N$32:$Y$231,(((C1967-1)*2+(D1967-1))*4+(E1967-1))*5+F1967+1,(INDEX($T$3:$AI$3,B1967)-1)*3+3)</f>
        <v>15</v>
      </c>
      <c r="L1967" s="32">
        <f t="shared" si="61"/>
        <v>1</v>
      </c>
      <c r="M1967" s="32">
        <f>INDEX(数值规划!$AL$33:$AL$42,(特技天赋!C1967-1)*2+特技天赋!D1967)</f>
        <v>6</v>
      </c>
      <c r="N1967" s="31">
        <v>38</v>
      </c>
      <c r="Q1967" s="32">
        <f>IF(特技天赋!F1967&gt;0,INDEX(数值规划!$F$32:$F$63,(特技天赋!E1967-1)*4+特技天赋!F1967),E1967)</f>
        <v>38</v>
      </c>
    </row>
    <row r="1968" spans="1:17" ht="16.5" x14ac:dyDescent="0.2">
      <c r="A1968" s="31">
        <v>1965</v>
      </c>
      <c r="B1968" s="31">
        <v>12</v>
      </c>
      <c r="C1968" s="31">
        <v>5</v>
      </c>
      <c r="D1968" s="31">
        <v>1</v>
      </c>
      <c r="E1968" s="31">
        <v>1</v>
      </c>
      <c r="F1968" s="31">
        <v>4</v>
      </c>
      <c r="G1968" s="31" t="str">
        <f t="shared" si="60"/>
        <v>水瓶座大招_1线1号天赋4级</v>
      </c>
      <c r="H1968" s="32">
        <f>INDEX(数值规划!$AH$33:$AK$42,(特技天赋!C1968-1)*2+特技天赋!D1968,特技天赋!E1968)</f>
        <v>23</v>
      </c>
      <c r="I1968" s="32">
        <f>INDEX(数值规划!$N$32:$Y$231,(((C1968-1)*2+(D1968-1))*4+(E1968-1))*5+F1968+1,(INDEX($T$3:$AI$3,B1968)-1)*3+1)</f>
        <v>18</v>
      </c>
      <c r="J1968" s="32">
        <f>INDEX(数值规划!$N$32:$Y$231,(((C1968-1)*2+(D1968-1))*4+(E1968-1))*5+F1968+1,(INDEX($T$3:$AI$3,B1968)-1)*3+2)</f>
        <v>72</v>
      </c>
      <c r="K1968" s="32">
        <f>INDEX(数值规划!$N$32:$Y$231,(((C1968-1)*2+(D1968-1))*4+(E1968-1))*5+F1968+1,(INDEX($T$3:$AI$3,B1968)-1)*3+3)</f>
        <v>18</v>
      </c>
      <c r="L1968" s="32">
        <f t="shared" si="61"/>
        <v>1</v>
      </c>
      <c r="M1968" s="32">
        <f>INDEX(数值规划!$AL$33:$AL$42,(特技天赋!C1968-1)*2+特技天赋!D1968)</f>
        <v>6</v>
      </c>
      <c r="N1968" s="31">
        <v>58</v>
      </c>
      <c r="Q1968" s="32">
        <f>IF(特技天赋!F1968&gt;0,INDEX(数值规划!$F$32:$F$63,(特技天赋!E1968-1)*4+特技天赋!F1968),E1968)</f>
        <v>58</v>
      </c>
    </row>
    <row r="1969" spans="1:17" ht="16.5" x14ac:dyDescent="0.2">
      <c r="A1969" s="31">
        <v>1966</v>
      </c>
      <c r="B1969" s="31">
        <v>12</v>
      </c>
      <c r="C1969" s="31">
        <v>5</v>
      </c>
      <c r="D1969" s="31">
        <v>1</v>
      </c>
      <c r="E1969" s="31">
        <v>2</v>
      </c>
      <c r="F1969" s="31">
        <v>0</v>
      </c>
      <c r="G1969" s="31" t="str">
        <f t="shared" si="60"/>
        <v>水瓶座大招_1线2号天赋解锁</v>
      </c>
      <c r="H1969" s="32">
        <f>INDEX(数值规划!$AH$33:$AK$42,(特技天赋!C1969-1)*2+特技天赋!D1969,特技天赋!E1969)</f>
        <v>43</v>
      </c>
      <c r="I1969" s="32">
        <f>INDEX(数值规划!$N$32:$Y$231,(((C1969-1)*2+(D1969-1))*4+(E1969-1))*5+F1969+1,(INDEX($T$3:$AI$3,B1969)-1)*3+1)</f>
        <v>9</v>
      </c>
      <c r="J1969" s="32">
        <f>INDEX(数值规划!$N$32:$Y$231,(((C1969-1)*2+(D1969-1))*4+(E1969-1))*5+F1969+1,(INDEX($T$3:$AI$3,B1969)-1)*3+2)</f>
        <v>36</v>
      </c>
      <c r="K1969" s="32">
        <f>INDEX(数值规划!$N$32:$Y$231,(((C1969-1)*2+(D1969-1))*4+(E1969-1))*5+F1969+1,(INDEX($T$3:$AI$3,B1969)-1)*3+3)</f>
        <v>9</v>
      </c>
      <c r="L1969" s="32">
        <f t="shared" si="61"/>
        <v>3</v>
      </c>
      <c r="M1969" s="32">
        <f>INDEX(数值规划!$AL$33:$AL$42,(特技天赋!C1969-1)*2+特技天赋!D1969)</f>
        <v>6</v>
      </c>
      <c r="N1969" s="31">
        <v>2</v>
      </c>
      <c r="Q1969" s="32">
        <f>IF(特技天赋!F1969&gt;0,INDEX(数值规划!$F$32:$F$63,(特技天赋!E1969-1)*4+特技天赋!F1969),E1969)</f>
        <v>2</v>
      </c>
    </row>
    <row r="1970" spans="1:17" ht="16.5" x14ac:dyDescent="0.2">
      <c r="A1970" s="31">
        <v>1967</v>
      </c>
      <c r="B1970" s="31">
        <v>12</v>
      </c>
      <c r="C1970" s="31">
        <v>5</v>
      </c>
      <c r="D1970" s="31">
        <v>1</v>
      </c>
      <c r="E1970" s="31">
        <v>2</v>
      </c>
      <c r="F1970" s="31">
        <v>1</v>
      </c>
      <c r="G1970" s="31" t="str">
        <f t="shared" si="60"/>
        <v>水瓶座大招_1线2号天赋1级</v>
      </c>
      <c r="H1970" s="32">
        <f>INDEX(数值规划!$AH$33:$AK$42,(特技天赋!C1970-1)*2+特技天赋!D1970,特技天赋!E1970)</f>
        <v>43</v>
      </c>
      <c r="I1970" s="32">
        <f>INDEX(数值规划!$N$32:$Y$231,(((C1970-1)*2+(D1970-1))*4+(E1970-1))*5+F1970+1,(INDEX($T$3:$AI$3,B1970)-1)*3+1)</f>
        <v>12</v>
      </c>
      <c r="J1970" s="32">
        <f>INDEX(数值规划!$N$32:$Y$231,(((C1970-1)*2+(D1970-1))*4+(E1970-1))*5+F1970+1,(INDEX($T$3:$AI$3,B1970)-1)*3+2)</f>
        <v>48</v>
      </c>
      <c r="K1970" s="32">
        <f>INDEX(数值规划!$N$32:$Y$231,(((C1970-1)*2+(D1970-1))*4+(E1970-1))*5+F1970+1,(INDEX($T$3:$AI$3,B1970)-1)*3+3)</f>
        <v>12</v>
      </c>
      <c r="L1970" s="32">
        <f t="shared" si="61"/>
        <v>3</v>
      </c>
      <c r="M1970" s="32">
        <f>INDEX(数值规划!$AL$33:$AL$42,(特技天赋!C1970-1)*2+特技天赋!D1970)</f>
        <v>6</v>
      </c>
      <c r="N1970" s="31">
        <v>24</v>
      </c>
      <c r="Q1970" s="32">
        <f>IF(特技天赋!F1970&gt;0,INDEX(数值规划!$F$32:$F$63,(特技天赋!E1970-1)*4+特技天赋!F1970),E1970)</f>
        <v>24</v>
      </c>
    </row>
    <row r="1971" spans="1:17" ht="16.5" x14ac:dyDescent="0.2">
      <c r="A1971" s="31">
        <v>1968</v>
      </c>
      <c r="B1971" s="31">
        <v>12</v>
      </c>
      <c r="C1971" s="31">
        <v>5</v>
      </c>
      <c r="D1971" s="31">
        <v>1</v>
      </c>
      <c r="E1971" s="31">
        <v>2</v>
      </c>
      <c r="F1971" s="31">
        <v>2</v>
      </c>
      <c r="G1971" s="31" t="str">
        <f t="shared" si="60"/>
        <v>水瓶座大招_1线2号天赋2级</v>
      </c>
      <c r="H1971" s="32">
        <f>INDEX(数值规划!$AH$33:$AK$42,(特技天赋!C1971-1)*2+特技天赋!D1971,特技天赋!E1971)</f>
        <v>43</v>
      </c>
      <c r="I1971" s="32">
        <f>INDEX(数值规划!$N$32:$Y$231,(((C1971-1)*2+(D1971-1))*4+(E1971-1))*5+F1971+1,(INDEX($T$3:$AI$3,B1971)-1)*3+1)</f>
        <v>15</v>
      </c>
      <c r="J1971" s="32">
        <f>INDEX(数值规划!$N$32:$Y$231,(((C1971-1)*2+(D1971-1))*4+(E1971-1))*5+F1971+1,(INDEX($T$3:$AI$3,B1971)-1)*3+2)</f>
        <v>60</v>
      </c>
      <c r="K1971" s="32">
        <f>INDEX(数值规划!$N$32:$Y$231,(((C1971-1)*2+(D1971-1))*4+(E1971-1))*5+F1971+1,(INDEX($T$3:$AI$3,B1971)-1)*3+3)</f>
        <v>15</v>
      </c>
      <c r="L1971" s="32">
        <f t="shared" si="61"/>
        <v>3</v>
      </c>
      <c r="M1971" s="32">
        <f>INDEX(数值规划!$AL$33:$AL$42,(特技天赋!C1971-1)*2+特技天赋!D1971)</f>
        <v>6</v>
      </c>
      <c r="N1971" s="31">
        <v>36</v>
      </c>
      <c r="Q1971" s="32">
        <f>IF(特技天赋!F1971&gt;0,INDEX(数值规划!$F$32:$F$63,(特技天赋!E1971-1)*4+特技天赋!F1971),E1971)</f>
        <v>36</v>
      </c>
    </row>
    <row r="1972" spans="1:17" ht="16.5" x14ac:dyDescent="0.2">
      <c r="A1972" s="31">
        <v>1969</v>
      </c>
      <c r="B1972" s="31">
        <v>12</v>
      </c>
      <c r="C1972" s="31">
        <v>5</v>
      </c>
      <c r="D1972" s="31">
        <v>1</v>
      </c>
      <c r="E1972" s="31">
        <v>2</v>
      </c>
      <c r="F1972" s="31">
        <v>3</v>
      </c>
      <c r="G1972" s="31" t="str">
        <f t="shared" si="60"/>
        <v>水瓶座大招_1线2号天赋3级</v>
      </c>
      <c r="H1972" s="32">
        <f>INDEX(数值规划!$AH$33:$AK$42,(特技天赋!C1972-1)*2+特技天赋!D1972,特技天赋!E1972)</f>
        <v>43</v>
      </c>
      <c r="I1972" s="32">
        <f>INDEX(数值规划!$N$32:$Y$231,(((C1972-1)*2+(D1972-1))*4+(E1972-1))*5+F1972+1,(INDEX($T$3:$AI$3,B1972)-1)*3+1)</f>
        <v>18</v>
      </c>
      <c r="J1972" s="32">
        <f>INDEX(数值规划!$N$32:$Y$231,(((C1972-1)*2+(D1972-1))*4+(E1972-1))*5+F1972+1,(INDEX($T$3:$AI$3,B1972)-1)*3+2)</f>
        <v>72</v>
      </c>
      <c r="K1972" s="32">
        <f>INDEX(数值规划!$N$32:$Y$231,(((C1972-1)*2+(D1972-1))*4+(E1972-1))*5+F1972+1,(INDEX($T$3:$AI$3,B1972)-1)*3+3)</f>
        <v>18</v>
      </c>
      <c r="L1972" s="32">
        <f t="shared" si="61"/>
        <v>3</v>
      </c>
      <c r="M1972" s="32">
        <f>INDEX(数值规划!$AL$33:$AL$42,(特技天赋!C1972-1)*2+特技天赋!D1972)</f>
        <v>6</v>
      </c>
      <c r="N1972" s="31">
        <v>48</v>
      </c>
      <c r="Q1972" s="32">
        <f>IF(特技天赋!F1972&gt;0,INDEX(数值规划!$F$32:$F$63,(特技天赋!E1972-1)*4+特技天赋!F1972),E1972)</f>
        <v>48</v>
      </c>
    </row>
    <row r="1973" spans="1:17" ht="16.5" x14ac:dyDescent="0.2">
      <c r="A1973" s="31">
        <v>1970</v>
      </c>
      <c r="B1973" s="31">
        <v>12</v>
      </c>
      <c r="C1973" s="31">
        <v>5</v>
      </c>
      <c r="D1973" s="31">
        <v>1</v>
      </c>
      <c r="E1973" s="31">
        <v>2</v>
      </c>
      <c r="F1973" s="31">
        <v>4</v>
      </c>
      <c r="G1973" s="31" t="str">
        <f t="shared" si="60"/>
        <v>水瓶座大招_1线2号天赋4级</v>
      </c>
      <c r="H1973" s="32">
        <f>INDEX(数值规划!$AH$33:$AK$42,(特技天赋!C1973-1)*2+特技天赋!D1973,特技天赋!E1973)</f>
        <v>43</v>
      </c>
      <c r="I1973" s="32">
        <f>INDEX(数值规划!$N$32:$Y$231,(((C1973-1)*2+(D1973-1))*4+(E1973-1))*5+F1973+1,(INDEX($T$3:$AI$3,B1973)-1)*3+1)</f>
        <v>21</v>
      </c>
      <c r="J1973" s="32">
        <f>INDEX(数值规划!$N$32:$Y$231,(((C1973-1)*2+(D1973-1))*4+(E1973-1))*5+F1973+1,(INDEX($T$3:$AI$3,B1973)-1)*3+2)</f>
        <v>84</v>
      </c>
      <c r="K1973" s="32">
        <f>INDEX(数值规划!$N$32:$Y$231,(((C1973-1)*2+(D1973-1))*4+(E1973-1))*5+F1973+1,(INDEX($T$3:$AI$3,B1973)-1)*3+3)</f>
        <v>21</v>
      </c>
      <c r="L1973" s="32">
        <f t="shared" si="61"/>
        <v>3</v>
      </c>
      <c r="M1973" s="32">
        <f>INDEX(数值规划!$AL$33:$AL$42,(特技天赋!C1973-1)*2+特技天赋!D1973)</f>
        <v>6</v>
      </c>
      <c r="N1973" s="31">
        <v>72</v>
      </c>
      <c r="Q1973" s="32">
        <f>IF(特技天赋!F1973&gt;0,INDEX(数值规划!$F$32:$F$63,(特技天赋!E1973-1)*4+特技天赋!F1973),E1973)</f>
        <v>72</v>
      </c>
    </row>
    <row r="1974" spans="1:17" ht="16.5" x14ac:dyDescent="0.2">
      <c r="A1974" s="31">
        <v>1971</v>
      </c>
      <c r="B1974" s="31">
        <v>12</v>
      </c>
      <c r="C1974" s="31">
        <v>5</v>
      </c>
      <c r="D1974" s="31">
        <v>1</v>
      </c>
      <c r="E1974" s="31">
        <v>3</v>
      </c>
      <c r="F1974" s="31">
        <v>0</v>
      </c>
      <c r="G1974" s="31" t="str">
        <f t="shared" si="60"/>
        <v>水瓶座大招_1线3号天赋解锁</v>
      </c>
      <c r="H1974" s="32">
        <f>INDEX(数值规划!$AH$33:$AK$42,(特技天赋!C1974-1)*2+特技天赋!D1974,特技天赋!E1974)</f>
        <v>63</v>
      </c>
      <c r="I1974" s="32">
        <f>INDEX(数值规划!$N$32:$Y$231,(((C1974-1)*2+(D1974-1))*4+(E1974-1))*5+F1974+1,(INDEX($T$3:$AI$3,B1974)-1)*3+1)</f>
        <v>14</v>
      </c>
      <c r="J1974" s="32">
        <f>INDEX(数值规划!$N$32:$Y$231,(((C1974-1)*2+(D1974-1))*4+(E1974-1))*5+F1974+1,(INDEX($T$3:$AI$3,B1974)-1)*3+2)</f>
        <v>54</v>
      </c>
      <c r="K1974" s="32">
        <f>INDEX(数值规划!$N$32:$Y$231,(((C1974-1)*2+(D1974-1))*4+(E1974-1))*5+F1974+1,(INDEX($T$3:$AI$3,B1974)-1)*3+3)</f>
        <v>14</v>
      </c>
      <c r="L1974" s="32">
        <f t="shared" si="61"/>
        <v>5</v>
      </c>
      <c r="M1974" s="32">
        <f>INDEX(数值规划!$AL$33:$AL$42,(特技天赋!C1974-1)*2+特技天赋!D1974)</f>
        <v>6</v>
      </c>
      <c r="N1974" s="31">
        <v>3</v>
      </c>
      <c r="Q1974" s="32">
        <f>IF(特技天赋!F1974&gt;0,INDEX(数值规划!$F$32:$F$63,(特技天赋!E1974-1)*4+特技天赋!F1974),E1974)</f>
        <v>3</v>
      </c>
    </row>
    <row r="1975" spans="1:17" ht="16.5" x14ac:dyDescent="0.2">
      <c r="A1975" s="31">
        <v>1972</v>
      </c>
      <c r="B1975" s="31">
        <v>12</v>
      </c>
      <c r="C1975" s="31">
        <v>5</v>
      </c>
      <c r="D1975" s="31">
        <v>1</v>
      </c>
      <c r="E1975" s="31">
        <v>3</v>
      </c>
      <c r="F1975" s="31">
        <v>1</v>
      </c>
      <c r="G1975" s="31" t="str">
        <f t="shared" si="60"/>
        <v>水瓶座大招_1线3号天赋1级</v>
      </c>
      <c r="H1975" s="32">
        <f>INDEX(数值规划!$AH$33:$AK$42,(特技天赋!C1975-1)*2+特技天赋!D1975,特技天赋!E1975)</f>
        <v>63</v>
      </c>
      <c r="I1975" s="32">
        <f>INDEX(数值规划!$N$32:$Y$231,(((C1975-1)*2+(D1975-1))*4+(E1975-1))*5+F1975+1,(INDEX($T$3:$AI$3,B1975)-1)*3+1)</f>
        <v>17</v>
      </c>
      <c r="J1975" s="32">
        <f>INDEX(数值规划!$N$32:$Y$231,(((C1975-1)*2+(D1975-1))*4+(E1975-1))*5+F1975+1,(INDEX($T$3:$AI$3,B1975)-1)*3+2)</f>
        <v>66</v>
      </c>
      <c r="K1975" s="32">
        <f>INDEX(数值规划!$N$32:$Y$231,(((C1975-1)*2+(D1975-1))*4+(E1975-1))*5+F1975+1,(INDEX($T$3:$AI$3,B1975)-1)*3+3)</f>
        <v>17</v>
      </c>
      <c r="L1975" s="32">
        <f t="shared" si="61"/>
        <v>5</v>
      </c>
      <c r="M1975" s="32">
        <f>INDEX(数值规划!$AL$33:$AL$42,(特技天赋!C1975-1)*2+特技天赋!D1975)</f>
        <v>6</v>
      </c>
      <c r="N1975" s="31">
        <v>29</v>
      </c>
      <c r="Q1975" s="32">
        <f>IF(特技天赋!F1975&gt;0,INDEX(数值规划!$F$32:$F$63,(特技天赋!E1975-1)*4+特技天赋!F1975),E1975)</f>
        <v>29</v>
      </c>
    </row>
    <row r="1976" spans="1:17" ht="16.5" x14ac:dyDescent="0.2">
      <c r="A1976" s="31">
        <v>1973</v>
      </c>
      <c r="B1976" s="31">
        <v>12</v>
      </c>
      <c r="C1976" s="31">
        <v>5</v>
      </c>
      <c r="D1976" s="31">
        <v>1</v>
      </c>
      <c r="E1976" s="31">
        <v>3</v>
      </c>
      <c r="F1976" s="31">
        <v>2</v>
      </c>
      <c r="G1976" s="31" t="str">
        <f t="shared" si="60"/>
        <v>水瓶座大招_1线3号天赋2级</v>
      </c>
      <c r="H1976" s="32">
        <f>INDEX(数值规划!$AH$33:$AK$42,(特技天赋!C1976-1)*2+特技天赋!D1976,特技天赋!E1976)</f>
        <v>63</v>
      </c>
      <c r="I1976" s="32">
        <f>INDEX(数值规划!$N$32:$Y$231,(((C1976-1)*2+(D1976-1))*4+(E1976-1))*5+F1976+1,(INDEX($T$3:$AI$3,B1976)-1)*3+1)</f>
        <v>20</v>
      </c>
      <c r="J1976" s="32">
        <f>INDEX(数值规划!$N$32:$Y$231,(((C1976-1)*2+(D1976-1))*4+(E1976-1))*5+F1976+1,(INDEX($T$3:$AI$3,B1976)-1)*3+2)</f>
        <v>78</v>
      </c>
      <c r="K1976" s="32">
        <f>INDEX(数值规划!$N$32:$Y$231,(((C1976-1)*2+(D1976-1))*4+(E1976-1))*5+F1976+1,(INDEX($T$3:$AI$3,B1976)-1)*3+3)</f>
        <v>20</v>
      </c>
      <c r="L1976" s="32">
        <f t="shared" si="61"/>
        <v>5</v>
      </c>
      <c r="M1976" s="32">
        <f>INDEX(数值规划!$AL$33:$AL$42,(特技天赋!C1976-1)*2+特技天赋!D1976)</f>
        <v>6</v>
      </c>
      <c r="N1976" s="31">
        <v>43</v>
      </c>
      <c r="Q1976" s="32">
        <f>IF(特技天赋!F1976&gt;0,INDEX(数值规划!$F$32:$F$63,(特技天赋!E1976-1)*4+特技天赋!F1976),E1976)</f>
        <v>43</v>
      </c>
    </row>
    <row r="1977" spans="1:17" ht="16.5" x14ac:dyDescent="0.2">
      <c r="A1977" s="31">
        <v>1974</v>
      </c>
      <c r="B1977" s="31">
        <v>12</v>
      </c>
      <c r="C1977" s="31">
        <v>5</v>
      </c>
      <c r="D1977" s="31">
        <v>1</v>
      </c>
      <c r="E1977" s="31">
        <v>3</v>
      </c>
      <c r="F1977" s="31">
        <v>3</v>
      </c>
      <c r="G1977" s="31" t="str">
        <f t="shared" si="60"/>
        <v>水瓶座大招_1线3号天赋3级</v>
      </c>
      <c r="H1977" s="32">
        <f>INDEX(数值规划!$AH$33:$AK$42,(特技天赋!C1977-1)*2+特技天赋!D1977,特技天赋!E1977)</f>
        <v>63</v>
      </c>
      <c r="I1977" s="32">
        <f>INDEX(数值规划!$N$32:$Y$231,(((C1977-1)*2+(D1977-1))*4+(E1977-1))*5+F1977+1,(INDEX($T$3:$AI$3,B1977)-1)*3+1)</f>
        <v>23</v>
      </c>
      <c r="J1977" s="32">
        <f>INDEX(数值规划!$N$32:$Y$231,(((C1977-1)*2+(D1977-1))*4+(E1977-1))*5+F1977+1,(INDEX($T$3:$AI$3,B1977)-1)*3+2)</f>
        <v>90</v>
      </c>
      <c r="K1977" s="32">
        <f>INDEX(数值规划!$N$32:$Y$231,(((C1977-1)*2+(D1977-1))*4+(E1977-1))*5+F1977+1,(INDEX($T$3:$AI$3,B1977)-1)*3+3)</f>
        <v>23</v>
      </c>
      <c r="L1977" s="32">
        <f t="shared" si="61"/>
        <v>5</v>
      </c>
      <c r="M1977" s="32">
        <f>INDEX(数值规划!$AL$33:$AL$42,(特技天赋!C1977-1)*2+特技天赋!D1977)</f>
        <v>6</v>
      </c>
      <c r="N1977" s="31">
        <v>58</v>
      </c>
      <c r="Q1977" s="32">
        <f>IF(特技天赋!F1977&gt;0,INDEX(数值规划!$F$32:$F$63,(特技天赋!E1977-1)*4+特技天赋!F1977),E1977)</f>
        <v>58</v>
      </c>
    </row>
    <row r="1978" spans="1:17" ht="16.5" x14ac:dyDescent="0.2">
      <c r="A1978" s="31">
        <v>1975</v>
      </c>
      <c r="B1978" s="31">
        <v>12</v>
      </c>
      <c r="C1978" s="31">
        <v>5</v>
      </c>
      <c r="D1978" s="31">
        <v>1</v>
      </c>
      <c r="E1978" s="31">
        <v>3</v>
      </c>
      <c r="F1978" s="31">
        <v>4</v>
      </c>
      <c r="G1978" s="31" t="str">
        <f t="shared" si="60"/>
        <v>水瓶座大招_1线3号天赋4级</v>
      </c>
      <c r="H1978" s="32">
        <f>INDEX(数值规划!$AH$33:$AK$42,(特技天赋!C1978-1)*2+特技天赋!D1978,特技天赋!E1978)</f>
        <v>63</v>
      </c>
      <c r="I1978" s="32">
        <f>INDEX(数值规划!$N$32:$Y$231,(((C1978-1)*2+(D1978-1))*4+(E1978-1))*5+F1978+1,(INDEX($T$3:$AI$3,B1978)-1)*3+1)</f>
        <v>26</v>
      </c>
      <c r="J1978" s="32">
        <f>INDEX(数值规划!$N$32:$Y$231,(((C1978-1)*2+(D1978-1))*4+(E1978-1))*5+F1978+1,(INDEX($T$3:$AI$3,B1978)-1)*3+2)</f>
        <v>102</v>
      </c>
      <c r="K1978" s="32">
        <f>INDEX(数值规划!$N$32:$Y$231,(((C1978-1)*2+(D1978-1))*4+(E1978-1))*5+F1978+1,(INDEX($T$3:$AI$3,B1978)-1)*3+3)</f>
        <v>26</v>
      </c>
      <c r="L1978" s="32">
        <f t="shared" si="61"/>
        <v>5</v>
      </c>
      <c r="M1978" s="32">
        <f>INDEX(数值规划!$AL$33:$AL$42,(特技天赋!C1978-1)*2+特技天赋!D1978)</f>
        <v>6</v>
      </c>
      <c r="N1978" s="31">
        <v>87</v>
      </c>
      <c r="Q1978" s="32">
        <f>IF(特技天赋!F1978&gt;0,INDEX(数值规划!$F$32:$F$63,(特技天赋!E1978-1)*4+特技天赋!F1978),E1978)</f>
        <v>87</v>
      </c>
    </row>
    <row r="1979" spans="1:17" ht="16.5" x14ac:dyDescent="0.2">
      <c r="A1979" s="31">
        <v>1976</v>
      </c>
      <c r="B1979" s="31">
        <v>12</v>
      </c>
      <c r="C1979" s="31">
        <v>5</v>
      </c>
      <c r="D1979" s="31">
        <v>1</v>
      </c>
      <c r="E1979" s="31">
        <v>4</v>
      </c>
      <c r="F1979" s="31">
        <v>0</v>
      </c>
      <c r="G1979" s="31" t="str">
        <f t="shared" si="60"/>
        <v>水瓶座大招_1线4号天赋解锁</v>
      </c>
      <c r="H1979" s="32">
        <f>INDEX(数值规划!$AH$33:$AK$42,(特技天赋!C1979-1)*2+特技天赋!D1979,特技天赋!E1979)</f>
        <v>83</v>
      </c>
      <c r="I1979" s="32">
        <f>INDEX(数值规划!$N$32:$Y$231,(((C1979-1)*2+(D1979-1))*4+(E1979-1))*5+F1979+1,(INDEX($T$3:$AI$3,B1979)-1)*3+1)</f>
        <v>18</v>
      </c>
      <c r="J1979" s="32">
        <f>INDEX(数值规划!$N$32:$Y$231,(((C1979-1)*2+(D1979-1))*4+(E1979-1))*5+F1979+1,(INDEX($T$3:$AI$3,B1979)-1)*3+2)</f>
        <v>72</v>
      </c>
      <c r="K1979" s="32">
        <f>INDEX(数值规划!$N$32:$Y$231,(((C1979-1)*2+(D1979-1))*4+(E1979-1))*5+F1979+1,(INDEX($T$3:$AI$3,B1979)-1)*3+3)</f>
        <v>18</v>
      </c>
      <c r="L1979" s="32">
        <f t="shared" si="61"/>
        <v>7</v>
      </c>
      <c r="M1979" s="32">
        <f>INDEX(数值规划!$AL$33:$AL$42,(特技天赋!C1979-1)*2+特技天赋!D1979)</f>
        <v>6</v>
      </c>
      <c r="N1979" s="31">
        <v>4</v>
      </c>
      <c r="Q1979" s="32">
        <f>IF(特技天赋!F1979&gt;0,INDEX(数值规划!$F$32:$F$63,(特技天赋!E1979-1)*4+特技天赋!F1979),E1979)</f>
        <v>4</v>
      </c>
    </row>
    <row r="1980" spans="1:17" ht="16.5" x14ac:dyDescent="0.2">
      <c r="A1980" s="31">
        <v>1977</v>
      </c>
      <c r="B1980" s="31">
        <v>12</v>
      </c>
      <c r="C1980" s="31">
        <v>5</v>
      </c>
      <c r="D1980" s="31">
        <v>1</v>
      </c>
      <c r="E1980" s="31">
        <v>4</v>
      </c>
      <c r="F1980" s="31">
        <v>1</v>
      </c>
      <c r="G1980" s="31" t="str">
        <f t="shared" si="60"/>
        <v>水瓶座大招_1线4号天赋1级</v>
      </c>
      <c r="H1980" s="32">
        <f>INDEX(数值规划!$AH$33:$AK$42,(特技天赋!C1980-1)*2+特技天赋!D1980,特技天赋!E1980)</f>
        <v>83</v>
      </c>
      <c r="I1980" s="32">
        <f>INDEX(数值规划!$N$32:$Y$231,(((C1980-1)*2+(D1980-1))*4+(E1980-1))*5+F1980+1,(INDEX($T$3:$AI$3,B1980)-1)*3+1)</f>
        <v>21</v>
      </c>
      <c r="J1980" s="32">
        <f>INDEX(数值规划!$N$32:$Y$231,(((C1980-1)*2+(D1980-1))*4+(E1980-1))*5+F1980+1,(INDEX($T$3:$AI$3,B1980)-1)*3+2)</f>
        <v>84</v>
      </c>
      <c r="K1980" s="32">
        <f>INDEX(数值规划!$N$32:$Y$231,(((C1980-1)*2+(D1980-1))*4+(E1980-1))*5+F1980+1,(INDEX($T$3:$AI$3,B1980)-1)*3+3)</f>
        <v>21</v>
      </c>
      <c r="L1980" s="32">
        <f t="shared" si="61"/>
        <v>7</v>
      </c>
      <c r="M1980" s="32">
        <f>INDEX(数值规划!$AL$33:$AL$42,(特技天赋!C1980-1)*2+特技天赋!D1980)</f>
        <v>6</v>
      </c>
      <c r="N1980" s="31">
        <v>29</v>
      </c>
      <c r="Q1980" s="32">
        <f>IF(特技天赋!F1980&gt;0,INDEX(数值规划!$F$32:$F$63,(特技天赋!E1980-1)*4+特技天赋!F1980),E1980)</f>
        <v>29</v>
      </c>
    </row>
    <row r="1981" spans="1:17" ht="16.5" x14ac:dyDescent="0.2">
      <c r="A1981" s="31">
        <v>1978</v>
      </c>
      <c r="B1981" s="31">
        <v>12</v>
      </c>
      <c r="C1981" s="31">
        <v>5</v>
      </c>
      <c r="D1981" s="31">
        <v>1</v>
      </c>
      <c r="E1981" s="31">
        <v>4</v>
      </c>
      <c r="F1981" s="31">
        <v>2</v>
      </c>
      <c r="G1981" s="31" t="str">
        <f t="shared" si="60"/>
        <v>水瓶座大招_1线4号天赋2级</v>
      </c>
      <c r="H1981" s="32">
        <f>INDEX(数值规划!$AH$33:$AK$42,(特技天赋!C1981-1)*2+特技天赋!D1981,特技天赋!E1981)</f>
        <v>83</v>
      </c>
      <c r="I1981" s="32">
        <f>INDEX(数值规划!$N$32:$Y$231,(((C1981-1)*2+(D1981-1))*4+(E1981-1))*5+F1981+1,(INDEX($T$3:$AI$3,B1981)-1)*3+1)</f>
        <v>24</v>
      </c>
      <c r="J1981" s="32">
        <f>INDEX(数值规划!$N$32:$Y$231,(((C1981-1)*2+(D1981-1))*4+(E1981-1))*5+F1981+1,(INDEX($T$3:$AI$3,B1981)-1)*3+2)</f>
        <v>96</v>
      </c>
      <c r="K1981" s="32">
        <f>INDEX(数值规划!$N$32:$Y$231,(((C1981-1)*2+(D1981-1))*4+(E1981-1))*5+F1981+1,(INDEX($T$3:$AI$3,B1981)-1)*3+3)</f>
        <v>24</v>
      </c>
      <c r="L1981" s="32">
        <f t="shared" si="61"/>
        <v>7</v>
      </c>
      <c r="M1981" s="32">
        <f>INDEX(数值规划!$AL$33:$AL$42,(特技天赋!C1981-1)*2+特技天赋!D1981)</f>
        <v>6</v>
      </c>
      <c r="N1981" s="31">
        <v>43</v>
      </c>
      <c r="Q1981" s="32">
        <f>IF(特技天赋!F1981&gt;0,INDEX(数值规划!$F$32:$F$63,(特技天赋!E1981-1)*4+特技天赋!F1981),E1981)</f>
        <v>43</v>
      </c>
    </row>
    <row r="1982" spans="1:17" ht="16.5" x14ac:dyDescent="0.2">
      <c r="A1982" s="31">
        <v>1979</v>
      </c>
      <c r="B1982" s="31">
        <v>12</v>
      </c>
      <c r="C1982" s="31">
        <v>5</v>
      </c>
      <c r="D1982" s="31">
        <v>1</v>
      </c>
      <c r="E1982" s="31">
        <v>4</v>
      </c>
      <c r="F1982" s="31">
        <v>3</v>
      </c>
      <c r="G1982" s="31" t="str">
        <f t="shared" si="60"/>
        <v>水瓶座大招_1线4号天赋3级</v>
      </c>
      <c r="H1982" s="32">
        <f>INDEX(数值规划!$AH$33:$AK$42,(特技天赋!C1982-1)*2+特技天赋!D1982,特技天赋!E1982)</f>
        <v>83</v>
      </c>
      <c r="I1982" s="32">
        <f>INDEX(数值规划!$N$32:$Y$231,(((C1982-1)*2+(D1982-1))*4+(E1982-1))*5+F1982+1,(INDEX($T$3:$AI$3,B1982)-1)*3+1)</f>
        <v>27</v>
      </c>
      <c r="J1982" s="32">
        <f>INDEX(数值规划!$N$32:$Y$231,(((C1982-1)*2+(D1982-1))*4+(E1982-1))*5+F1982+1,(INDEX($T$3:$AI$3,B1982)-1)*3+2)</f>
        <v>108</v>
      </c>
      <c r="K1982" s="32">
        <f>INDEX(数值规划!$N$32:$Y$231,(((C1982-1)*2+(D1982-1))*4+(E1982-1))*5+F1982+1,(INDEX($T$3:$AI$3,B1982)-1)*3+3)</f>
        <v>27</v>
      </c>
      <c r="L1982" s="32">
        <f t="shared" si="61"/>
        <v>7</v>
      </c>
      <c r="M1982" s="32">
        <f>INDEX(数值规划!$AL$33:$AL$42,(特技天赋!C1982-1)*2+特技天赋!D1982)</f>
        <v>6</v>
      </c>
      <c r="N1982" s="31">
        <v>58</v>
      </c>
      <c r="Q1982" s="32">
        <f>IF(特技天赋!F1982&gt;0,INDEX(数值规划!$F$32:$F$63,(特技天赋!E1982-1)*4+特技天赋!F1982),E1982)</f>
        <v>58</v>
      </c>
    </row>
    <row r="1983" spans="1:17" ht="16.5" x14ac:dyDescent="0.2">
      <c r="A1983" s="31">
        <v>1980</v>
      </c>
      <c r="B1983" s="31">
        <v>12</v>
      </c>
      <c r="C1983" s="31">
        <v>5</v>
      </c>
      <c r="D1983" s="31">
        <v>1</v>
      </c>
      <c r="E1983" s="31">
        <v>4</v>
      </c>
      <c r="F1983" s="31">
        <v>4</v>
      </c>
      <c r="G1983" s="31" t="str">
        <f t="shared" si="60"/>
        <v>水瓶座大招_1线4号天赋4级</v>
      </c>
      <c r="H1983" s="32">
        <f>INDEX(数值规划!$AH$33:$AK$42,(特技天赋!C1983-1)*2+特技天赋!D1983,特技天赋!E1983)</f>
        <v>83</v>
      </c>
      <c r="I1983" s="32">
        <f>INDEX(数值规划!$N$32:$Y$231,(((C1983-1)*2+(D1983-1))*4+(E1983-1))*5+F1983+1,(INDEX($T$3:$AI$3,B1983)-1)*3+1)</f>
        <v>30</v>
      </c>
      <c r="J1983" s="32">
        <f>INDEX(数值规划!$N$32:$Y$231,(((C1983-1)*2+(D1983-1))*4+(E1983-1))*5+F1983+1,(INDEX($T$3:$AI$3,B1983)-1)*3+2)</f>
        <v>120</v>
      </c>
      <c r="K1983" s="32">
        <f>INDEX(数值规划!$N$32:$Y$231,(((C1983-1)*2+(D1983-1))*4+(E1983-1))*5+F1983+1,(INDEX($T$3:$AI$3,B1983)-1)*3+3)</f>
        <v>30</v>
      </c>
      <c r="L1983" s="32">
        <f t="shared" si="61"/>
        <v>7</v>
      </c>
      <c r="M1983" s="32">
        <f>INDEX(数值规划!$AL$33:$AL$42,(特技天赋!C1983-1)*2+特技天赋!D1983)</f>
        <v>6</v>
      </c>
      <c r="N1983" s="31">
        <v>87</v>
      </c>
      <c r="Q1983" s="32">
        <f>IF(特技天赋!F1983&gt;0,INDEX(数值规划!$F$32:$F$63,(特技天赋!E1983-1)*4+特技天赋!F1983),E1983)</f>
        <v>87</v>
      </c>
    </row>
    <row r="1984" spans="1:17" ht="16.5" x14ac:dyDescent="0.2">
      <c r="A1984" s="31">
        <v>1981</v>
      </c>
      <c r="B1984" s="31">
        <v>12</v>
      </c>
      <c r="C1984" s="31">
        <v>5</v>
      </c>
      <c r="D1984" s="31">
        <v>2</v>
      </c>
      <c r="E1984" s="31">
        <v>1</v>
      </c>
      <c r="F1984" s="31">
        <v>0</v>
      </c>
      <c r="G1984" s="31" t="str">
        <f t="shared" si="60"/>
        <v>水瓶座大招_2线1号天赋解锁</v>
      </c>
      <c r="H1984" s="32">
        <f>INDEX(数值规划!$AH$33:$AK$42,(特技天赋!C1984-1)*2+特技天赋!D1984,特技天赋!E1984)</f>
        <v>33</v>
      </c>
      <c r="I1984" s="32">
        <f>INDEX(数值规划!$N$32:$Y$231,(((C1984-1)*2+(D1984-1))*4+(E1984-1))*5+F1984+1,(INDEX($T$3:$AI$3,B1984)-1)*3+1)</f>
        <v>10</v>
      </c>
      <c r="J1984" s="32">
        <f>INDEX(数值规划!$N$32:$Y$231,(((C1984-1)*2+(D1984-1))*4+(E1984-1))*5+F1984+1,(INDEX($T$3:$AI$3,B1984)-1)*3+2)</f>
        <v>12</v>
      </c>
      <c r="K1984" s="32">
        <f>INDEX(数值规划!$N$32:$Y$231,(((C1984-1)*2+(D1984-1))*4+(E1984-1))*5+F1984+1,(INDEX($T$3:$AI$3,B1984)-1)*3+3)</f>
        <v>10</v>
      </c>
      <c r="L1984" s="32">
        <f t="shared" si="61"/>
        <v>2</v>
      </c>
      <c r="M1984" s="32">
        <f>INDEX(数值规划!$AL$33:$AL$42,(特技天赋!C1984-1)*2+特技天赋!D1984)</f>
        <v>2</v>
      </c>
      <c r="N1984" s="31">
        <v>1</v>
      </c>
      <c r="Q1984" s="32">
        <f>IF(特技天赋!F1984&gt;0,INDEX(数值规划!$F$32:$F$63,(特技天赋!E1984-1)*4+特技天赋!F1984),E1984)</f>
        <v>1</v>
      </c>
    </row>
    <row r="1985" spans="1:17" ht="16.5" x14ac:dyDescent="0.2">
      <c r="A1985" s="31">
        <v>1982</v>
      </c>
      <c r="B1985" s="31">
        <v>12</v>
      </c>
      <c r="C1985" s="31">
        <v>5</v>
      </c>
      <c r="D1985" s="31">
        <v>2</v>
      </c>
      <c r="E1985" s="31">
        <v>1</v>
      </c>
      <c r="F1985" s="31">
        <v>1</v>
      </c>
      <c r="G1985" s="31" t="str">
        <f t="shared" si="60"/>
        <v>水瓶座大招_2线1号天赋1级</v>
      </c>
      <c r="H1985" s="32">
        <f>INDEX(数值规划!$AH$33:$AK$42,(特技天赋!C1985-1)*2+特技天赋!D1985,特技天赋!E1985)</f>
        <v>33</v>
      </c>
      <c r="I1985" s="32">
        <f>INDEX(数值规划!$N$32:$Y$231,(((C1985-1)*2+(D1985-1))*4+(E1985-1))*5+F1985+1,(INDEX($T$3:$AI$3,B1985)-1)*3+1)</f>
        <v>15</v>
      </c>
      <c r="J1985" s="32">
        <f>INDEX(数值规划!$N$32:$Y$231,(((C1985-1)*2+(D1985-1))*4+(E1985-1))*5+F1985+1,(INDEX($T$3:$AI$3,B1985)-1)*3+2)</f>
        <v>18</v>
      </c>
      <c r="K1985" s="32">
        <f>INDEX(数值规划!$N$32:$Y$231,(((C1985-1)*2+(D1985-1))*4+(E1985-1))*5+F1985+1,(INDEX($T$3:$AI$3,B1985)-1)*3+3)</f>
        <v>15</v>
      </c>
      <c r="L1985" s="32">
        <f t="shared" si="61"/>
        <v>2</v>
      </c>
      <c r="M1985" s="32">
        <f>INDEX(数值规划!$AL$33:$AL$42,(特技天赋!C1985-1)*2+特技天赋!D1985)</f>
        <v>2</v>
      </c>
      <c r="N1985" s="31">
        <v>19</v>
      </c>
      <c r="Q1985" s="32">
        <f>IF(特技天赋!F1985&gt;0,INDEX(数值规划!$F$32:$F$63,(特技天赋!E1985-1)*4+特技天赋!F1985),E1985)</f>
        <v>19</v>
      </c>
    </row>
    <row r="1986" spans="1:17" ht="16.5" x14ac:dyDescent="0.2">
      <c r="A1986" s="31">
        <v>1983</v>
      </c>
      <c r="B1986" s="31">
        <v>12</v>
      </c>
      <c r="C1986" s="31">
        <v>5</v>
      </c>
      <c r="D1986" s="31">
        <v>2</v>
      </c>
      <c r="E1986" s="31">
        <v>1</v>
      </c>
      <c r="F1986" s="31">
        <v>2</v>
      </c>
      <c r="G1986" s="31" t="str">
        <f t="shared" si="60"/>
        <v>水瓶座大招_2线1号天赋2级</v>
      </c>
      <c r="H1986" s="32">
        <f>INDEX(数值规划!$AH$33:$AK$42,(特技天赋!C1986-1)*2+特技天赋!D1986,特技天赋!E1986)</f>
        <v>33</v>
      </c>
      <c r="I1986" s="32">
        <f>INDEX(数值规划!$N$32:$Y$231,(((C1986-1)*2+(D1986-1))*4+(E1986-1))*5+F1986+1,(INDEX($T$3:$AI$3,B1986)-1)*3+1)</f>
        <v>20</v>
      </c>
      <c r="J1986" s="32">
        <f>INDEX(数值规划!$N$32:$Y$231,(((C1986-1)*2+(D1986-1))*4+(E1986-1))*5+F1986+1,(INDEX($T$3:$AI$3,B1986)-1)*3+2)</f>
        <v>24</v>
      </c>
      <c r="K1986" s="32">
        <f>INDEX(数值规划!$N$32:$Y$231,(((C1986-1)*2+(D1986-1))*4+(E1986-1))*5+F1986+1,(INDEX($T$3:$AI$3,B1986)-1)*3+3)</f>
        <v>20</v>
      </c>
      <c r="L1986" s="32">
        <f t="shared" si="61"/>
        <v>2</v>
      </c>
      <c r="M1986" s="32">
        <f>INDEX(数值规划!$AL$33:$AL$42,(特技天赋!C1986-1)*2+特技天赋!D1986)</f>
        <v>2</v>
      </c>
      <c r="N1986" s="31">
        <v>29</v>
      </c>
      <c r="Q1986" s="32">
        <f>IF(特技天赋!F1986&gt;0,INDEX(数值规划!$F$32:$F$63,(特技天赋!E1986-1)*4+特技天赋!F1986),E1986)</f>
        <v>29</v>
      </c>
    </row>
    <row r="1987" spans="1:17" ht="16.5" x14ac:dyDescent="0.2">
      <c r="A1987" s="31">
        <v>1984</v>
      </c>
      <c r="B1987" s="31">
        <v>12</v>
      </c>
      <c r="C1987" s="31">
        <v>5</v>
      </c>
      <c r="D1987" s="31">
        <v>2</v>
      </c>
      <c r="E1987" s="31">
        <v>1</v>
      </c>
      <c r="F1987" s="31">
        <v>3</v>
      </c>
      <c r="G1987" s="31" t="str">
        <f t="shared" si="60"/>
        <v>水瓶座大招_2线1号天赋3级</v>
      </c>
      <c r="H1987" s="32">
        <f>INDEX(数值规划!$AH$33:$AK$42,(特技天赋!C1987-1)*2+特技天赋!D1987,特技天赋!E1987)</f>
        <v>33</v>
      </c>
      <c r="I1987" s="32">
        <f>INDEX(数值规划!$N$32:$Y$231,(((C1987-1)*2+(D1987-1))*4+(E1987-1))*5+F1987+1,(INDEX($T$3:$AI$3,B1987)-1)*3+1)</f>
        <v>25</v>
      </c>
      <c r="J1987" s="32">
        <f>INDEX(数值规划!$N$32:$Y$231,(((C1987-1)*2+(D1987-1))*4+(E1987-1))*5+F1987+1,(INDEX($T$3:$AI$3,B1987)-1)*3+2)</f>
        <v>30</v>
      </c>
      <c r="K1987" s="32">
        <f>INDEX(数值规划!$N$32:$Y$231,(((C1987-1)*2+(D1987-1))*4+(E1987-1))*5+F1987+1,(INDEX($T$3:$AI$3,B1987)-1)*3+3)</f>
        <v>25</v>
      </c>
      <c r="L1987" s="32">
        <f t="shared" si="61"/>
        <v>2</v>
      </c>
      <c r="M1987" s="32">
        <f>INDEX(数值规划!$AL$33:$AL$42,(特技天赋!C1987-1)*2+特技天赋!D1987)</f>
        <v>2</v>
      </c>
      <c r="N1987" s="31">
        <v>38</v>
      </c>
      <c r="Q1987" s="32">
        <f>IF(特技天赋!F1987&gt;0,INDEX(数值规划!$F$32:$F$63,(特技天赋!E1987-1)*4+特技天赋!F1987),E1987)</f>
        <v>38</v>
      </c>
    </row>
    <row r="1988" spans="1:17" ht="16.5" x14ac:dyDescent="0.2">
      <c r="A1988" s="31">
        <v>1985</v>
      </c>
      <c r="B1988" s="31">
        <v>12</v>
      </c>
      <c r="C1988" s="31">
        <v>5</v>
      </c>
      <c r="D1988" s="31">
        <v>2</v>
      </c>
      <c r="E1988" s="31">
        <v>1</v>
      </c>
      <c r="F1988" s="31">
        <v>4</v>
      </c>
      <c r="G1988" s="31" t="str">
        <f t="shared" si="60"/>
        <v>水瓶座大招_2线1号天赋4级</v>
      </c>
      <c r="H1988" s="32">
        <f>INDEX(数值规划!$AH$33:$AK$42,(特技天赋!C1988-1)*2+特技天赋!D1988,特技天赋!E1988)</f>
        <v>33</v>
      </c>
      <c r="I1988" s="32">
        <f>INDEX(数值规划!$N$32:$Y$231,(((C1988-1)*2+(D1988-1))*4+(E1988-1))*5+F1988+1,(INDEX($T$3:$AI$3,B1988)-1)*3+1)</f>
        <v>30</v>
      </c>
      <c r="J1988" s="32">
        <f>INDEX(数值规划!$N$32:$Y$231,(((C1988-1)*2+(D1988-1))*4+(E1988-1))*5+F1988+1,(INDEX($T$3:$AI$3,B1988)-1)*3+2)</f>
        <v>36</v>
      </c>
      <c r="K1988" s="32">
        <f>INDEX(数值规划!$N$32:$Y$231,(((C1988-1)*2+(D1988-1))*4+(E1988-1))*5+F1988+1,(INDEX($T$3:$AI$3,B1988)-1)*3+3)</f>
        <v>30</v>
      </c>
      <c r="L1988" s="32">
        <f t="shared" si="61"/>
        <v>2</v>
      </c>
      <c r="M1988" s="32">
        <f>INDEX(数值规划!$AL$33:$AL$42,(特技天赋!C1988-1)*2+特技天赋!D1988)</f>
        <v>2</v>
      </c>
      <c r="N1988" s="31">
        <v>58</v>
      </c>
      <c r="Q1988" s="32">
        <f>IF(特技天赋!F1988&gt;0,INDEX(数值规划!$F$32:$F$63,(特技天赋!E1988-1)*4+特技天赋!F1988),E1988)</f>
        <v>58</v>
      </c>
    </row>
    <row r="1989" spans="1:17" ht="16.5" x14ac:dyDescent="0.2">
      <c r="A1989" s="31">
        <v>1986</v>
      </c>
      <c r="B1989" s="31">
        <v>12</v>
      </c>
      <c r="C1989" s="31">
        <v>5</v>
      </c>
      <c r="D1989" s="31">
        <v>2</v>
      </c>
      <c r="E1989" s="31">
        <v>2</v>
      </c>
      <c r="F1989" s="31">
        <v>0</v>
      </c>
      <c r="G1989" s="31" t="str">
        <f t="shared" ref="G1989:G2052" si="62">INDEX($T$4:$AI$4,B1989)&amp;INDEX($T$5:$X$5,C1989)&amp;"_"&amp;D1989&amp;"线"&amp;E1989&amp;"号天赋"&amp;IF(F1989&gt;0,F1989&amp;"级","解锁")</f>
        <v>水瓶座大招_2线2号天赋解锁</v>
      </c>
      <c r="H1989" s="32">
        <f>INDEX(数值规划!$AH$33:$AK$42,(特技天赋!C1989-1)*2+特技天赋!D1989,特技天赋!E1989)</f>
        <v>53</v>
      </c>
      <c r="I1989" s="32">
        <f>INDEX(数值规划!$N$32:$Y$231,(((C1989-1)*2+(D1989-1))*4+(E1989-1))*5+F1989+1,(INDEX($T$3:$AI$3,B1989)-1)*3+1)</f>
        <v>15</v>
      </c>
      <c r="J1989" s="32">
        <f>INDEX(数值规划!$N$32:$Y$231,(((C1989-1)*2+(D1989-1))*4+(E1989-1))*5+F1989+1,(INDEX($T$3:$AI$3,B1989)-1)*3+2)</f>
        <v>18</v>
      </c>
      <c r="K1989" s="32">
        <f>INDEX(数值规划!$N$32:$Y$231,(((C1989-1)*2+(D1989-1))*4+(E1989-1))*5+F1989+1,(INDEX($T$3:$AI$3,B1989)-1)*3+3)</f>
        <v>15</v>
      </c>
      <c r="L1989" s="32">
        <f t="shared" ref="L1989:L2052" si="63">(E1989-1)*2+D1989</f>
        <v>4</v>
      </c>
      <c r="M1989" s="32">
        <f>INDEX(数值规划!$AL$33:$AL$42,(特技天赋!C1989-1)*2+特技天赋!D1989)</f>
        <v>2</v>
      </c>
      <c r="N1989" s="31">
        <v>2</v>
      </c>
      <c r="Q1989" s="32">
        <f>IF(特技天赋!F1989&gt;0,INDEX(数值规划!$F$32:$F$63,(特技天赋!E1989-1)*4+特技天赋!F1989),E1989)</f>
        <v>2</v>
      </c>
    </row>
    <row r="1990" spans="1:17" ht="16.5" x14ac:dyDescent="0.2">
      <c r="A1990" s="31">
        <v>1987</v>
      </c>
      <c r="B1990" s="31">
        <v>12</v>
      </c>
      <c r="C1990" s="31">
        <v>5</v>
      </c>
      <c r="D1990" s="31">
        <v>2</v>
      </c>
      <c r="E1990" s="31">
        <v>2</v>
      </c>
      <c r="F1990" s="31">
        <v>1</v>
      </c>
      <c r="G1990" s="31" t="str">
        <f t="shared" si="62"/>
        <v>水瓶座大招_2线2号天赋1级</v>
      </c>
      <c r="H1990" s="32">
        <f>INDEX(数值规划!$AH$33:$AK$42,(特技天赋!C1990-1)*2+特技天赋!D1990,特技天赋!E1990)</f>
        <v>53</v>
      </c>
      <c r="I1990" s="32">
        <f>INDEX(数值规划!$N$32:$Y$231,(((C1990-1)*2+(D1990-1))*4+(E1990-1))*5+F1990+1,(INDEX($T$3:$AI$3,B1990)-1)*3+1)</f>
        <v>20</v>
      </c>
      <c r="J1990" s="32">
        <f>INDEX(数值规划!$N$32:$Y$231,(((C1990-1)*2+(D1990-1))*4+(E1990-1))*5+F1990+1,(INDEX($T$3:$AI$3,B1990)-1)*3+2)</f>
        <v>24</v>
      </c>
      <c r="K1990" s="32">
        <f>INDEX(数值规划!$N$32:$Y$231,(((C1990-1)*2+(D1990-1))*4+(E1990-1))*5+F1990+1,(INDEX($T$3:$AI$3,B1990)-1)*3+3)</f>
        <v>20</v>
      </c>
      <c r="L1990" s="32">
        <f t="shared" si="63"/>
        <v>4</v>
      </c>
      <c r="M1990" s="32">
        <f>INDEX(数值规划!$AL$33:$AL$42,(特技天赋!C1990-1)*2+特技天赋!D1990)</f>
        <v>2</v>
      </c>
      <c r="N1990" s="31">
        <v>24</v>
      </c>
      <c r="Q1990" s="32">
        <f>IF(特技天赋!F1990&gt;0,INDEX(数值规划!$F$32:$F$63,(特技天赋!E1990-1)*4+特技天赋!F1990),E1990)</f>
        <v>24</v>
      </c>
    </row>
    <row r="1991" spans="1:17" ht="16.5" x14ac:dyDescent="0.2">
      <c r="A1991" s="31">
        <v>1988</v>
      </c>
      <c r="B1991" s="31">
        <v>12</v>
      </c>
      <c r="C1991" s="31">
        <v>5</v>
      </c>
      <c r="D1991" s="31">
        <v>2</v>
      </c>
      <c r="E1991" s="31">
        <v>2</v>
      </c>
      <c r="F1991" s="31">
        <v>2</v>
      </c>
      <c r="G1991" s="31" t="str">
        <f t="shared" si="62"/>
        <v>水瓶座大招_2线2号天赋2级</v>
      </c>
      <c r="H1991" s="32">
        <f>INDEX(数值规划!$AH$33:$AK$42,(特技天赋!C1991-1)*2+特技天赋!D1991,特技天赋!E1991)</f>
        <v>53</v>
      </c>
      <c r="I1991" s="32">
        <f>INDEX(数值规划!$N$32:$Y$231,(((C1991-1)*2+(D1991-1))*4+(E1991-1))*5+F1991+1,(INDEX($T$3:$AI$3,B1991)-1)*3+1)</f>
        <v>25</v>
      </c>
      <c r="J1991" s="32">
        <f>INDEX(数值规划!$N$32:$Y$231,(((C1991-1)*2+(D1991-1))*4+(E1991-1))*5+F1991+1,(INDEX($T$3:$AI$3,B1991)-1)*3+2)</f>
        <v>30</v>
      </c>
      <c r="K1991" s="32">
        <f>INDEX(数值规划!$N$32:$Y$231,(((C1991-1)*2+(D1991-1))*4+(E1991-1))*5+F1991+1,(INDEX($T$3:$AI$3,B1991)-1)*3+3)</f>
        <v>25</v>
      </c>
      <c r="L1991" s="32">
        <f t="shared" si="63"/>
        <v>4</v>
      </c>
      <c r="M1991" s="32">
        <f>INDEX(数值规划!$AL$33:$AL$42,(特技天赋!C1991-1)*2+特技天赋!D1991)</f>
        <v>2</v>
      </c>
      <c r="N1991" s="31">
        <v>36</v>
      </c>
      <c r="Q1991" s="32">
        <f>IF(特技天赋!F1991&gt;0,INDEX(数值规划!$F$32:$F$63,(特技天赋!E1991-1)*4+特技天赋!F1991),E1991)</f>
        <v>36</v>
      </c>
    </row>
    <row r="1992" spans="1:17" ht="16.5" x14ac:dyDescent="0.2">
      <c r="A1992" s="31">
        <v>1989</v>
      </c>
      <c r="B1992" s="31">
        <v>12</v>
      </c>
      <c r="C1992" s="31">
        <v>5</v>
      </c>
      <c r="D1992" s="31">
        <v>2</v>
      </c>
      <c r="E1992" s="31">
        <v>2</v>
      </c>
      <c r="F1992" s="31">
        <v>3</v>
      </c>
      <c r="G1992" s="31" t="str">
        <f t="shared" si="62"/>
        <v>水瓶座大招_2线2号天赋3级</v>
      </c>
      <c r="H1992" s="32">
        <f>INDEX(数值规划!$AH$33:$AK$42,(特技天赋!C1992-1)*2+特技天赋!D1992,特技天赋!E1992)</f>
        <v>53</v>
      </c>
      <c r="I1992" s="32">
        <f>INDEX(数值规划!$N$32:$Y$231,(((C1992-1)*2+(D1992-1))*4+(E1992-1))*5+F1992+1,(INDEX($T$3:$AI$3,B1992)-1)*3+1)</f>
        <v>30</v>
      </c>
      <c r="J1992" s="32">
        <f>INDEX(数值规划!$N$32:$Y$231,(((C1992-1)*2+(D1992-1))*4+(E1992-1))*5+F1992+1,(INDEX($T$3:$AI$3,B1992)-1)*3+2)</f>
        <v>36</v>
      </c>
      <c r="K1992" s="32">
        <f>INDEX(数值规划!$N$32:$Y$231,(((C1992-1)*2+(D1992-1))*4+(E1992-1))*5+F1992+1,(INDEX($T$3:$AI$3,B1992)-1)*3+3)</f>
        <v>30</v>
      </c>
      <c r="L1992" s="32">
        <f t="shared" si="63"/>
        <v>4</v>
      </c>
      <c r="M1992" s="32">
        <f>INDEX(数值规划!$AL$33:$AL$42,(特技天赋!C1992-1)*2+特技天赋!D1992)</f>
        <v>2</v>
      </c>
      <c r="N1992" s="31">
        <v>48</v>
      </c>
      <c r="Q1992" s="32">
        <f>IF(特技天赋!F1992&gt;0,INDEX(数值规划!$F$32:$F$63,(特技天赋!E1992-1)*4+特技天赋!F1992),E1992)</f>
        <v>48</v>
      </c>
    </row>
    <row r="1993" spans="1:17" ht="16.5" x14ac:dyDescent="0.2">
      <c r="A1993" s="31">
        <v>1990</v>
      </c>
      <c r="B1993" s="31">
        <v>12</v>
      </c>
      <c r="C1993" s="31">
        <v>5</v>
      </c>
      <c r="D1993" s="31">
        <v>2</v>
      </c>
      <c r="E1993" s="31">
        <v>2</v>
      </c>
      <c r="F1993" s="31">
        <v>4</v>
      </c>
      <c r="G1993" s="31" t="str">
        <f t="shared" si="62"/>
        <v>水瓶座大招_2线2号天赋4级</v>
      </c>
      <c r="H1993" s="32">
        <f>INDEX(数值规划!$AH$33:$AK$42,(特技天赋!C1993-1)*2+特技天赋!D1993,特技天赋!E1993)</f>
        <v>53</v>
      </c>
      <c r="I1993" s="32">
        <f>INDEX(数值规划!$N$32:$Y$231,(((C1993-1)*2+(D1993-1))*4+(E1993-1))*5+F1993+1,(INDEX($T$3:$AI$3,B1993)-1)*3+1)</f>
        <v>35</v>
      </c>
      <c r="J1993" s="32">
        <f>INDEX(数值规划!$N$32:$Y$231,(((C1993-1)*2+(D1993-1))*4+(E1993-1))*5+F1993+1,(INDEX($T$3:$AI$3,B1993)-1)*3+2)</f>
        <v>42</v>
      </c>
      <c r="K1993" s="32">
        <f>INDEX(数值规划!$N$32:$Y$231,(((C1993-1)*2+(D1993-1))*4+(E1993-1))*5+F1993+1,(INDEX($T$3:$AI$3,B1993)-1)*3+3)</f>
        <v>35</v>
      </c>
      <c r="L1993" s="32">
        <f t="shared" si="63"/>
        <v>4</v>
      </c>
      <c r="M1993" s="32">
        <f>INDEX(数值规划!$AL$33:$AL$42,(特技天赋!C1993-1)*2+特技天赋!D1993)</f>
        <v>2</v>
      </c>
      <c r="N1993" s="31">
        <v>72</v>
      </c>
      <c r="Q1993" s="32">
        <f>IF(特技天赋!F1993&gt;0,INDEX(数值规划!$F$32:$F$63,(特技天赋!E1993-1)*4+特技天赋!F1993),E1993)</f>
        <v>72</v>
      </c>
    </row>
    <row r="1994" spans="1:17" ht="16.5" x14ac:dyDescent="0.2">
      <c r="A1994" s="31">
        <v>1991</v>
      </c>
      <c r="B1994" s="31">
        <v>12</v>
      </c>
      <c r="C1994" s="31">
        <v>5</v>
      </c>
      <c r="D1994" s="31">
        <v>2</v>
      </c>
      <c r="E1994" s="31">
        <v>3</v>
      </c>
      <c r="F1994" s="31">
        <v>0</v>
      </c>
      <c r="G1994" s="31" t="str">
        <f t="shared" si="62"/>
        <v>水瓶座大招_2线3号天赋解锁</v>
      </c>
      <c r="H1994" s="32">
        <f>INDEX(数值规划!$AH$33:$AK$42,(特技天赋!C1994-1)*2+特技天赋!D1994,特技天赋!E1994)</f>
        <v>73</v>
      </c>
      <c r="I1994" s="32">
        <f>INDEX(数值规划!$N$32:$Y$231,(((C1994-1)*2+(D1994-1))*4+(E1994-1))*5+F1994+1,(INDEX($T$3:$AI$3,B1994)-1)*3+1)</f>
        <v>23</v>
      </c>
      <c r="J1994" s="32">
        <f>INDEX(数值规划!$N$32:$Y$231,(((C1994-1)*2+(D1994-1))*4+(E1994-1))*5+F1994+1,(INDEX($T$3:$AI$3,B1994)-1)*3+2)</f>
        <v>27</v>
      </c>
      <c r="K1994" s="32">
        <f>INDEX(数值规划!$N$32:$Y$231,(((C1994-1)*2+(D1994-1))*4+(E1994-1))*5+F1994+1,(INDEX($T$3:$AI$3,B1994)-1)*3+3)</f>
        <v>23</v>
      </c>
      <c r="L1994" s="32">
        <f t="shared" si="63"/>
        <v>6</v>
      </c>
      <c r="M1994" s="32">
        <f>INDEX(数值规划!$AL$33:$AL$42,(特技天赋!C1994-1)*2+特技天赋!D1994)</f>
        <v>2</v>
      </c>
      <c r="N1994" s="31">
        <v>3</v>
      </c>
      <c r="Q1994" s="32">
        <f>IF(特技天赋!F1994&gt;0,INDEX(数值规划!$F$32:$F$63,(特技天赋!E1994-1)*4+特技天赋!F1994),E1994)</f>
        <v>3</v>
      </c>
    </row>
    <row r="1995" spans="1:17" ht="16.5" x14ac:dyDescent="0.2">
      <c r="A1995" s="31">
        <v>1992</v>
      </c>
      <c r="B1995" s="31">
        <v>12</v>
      </c>
      <c r="C1995" s="31">
        <v>5</v>
      </c>
      <c r="D1995" s="31">
        <v>2</v>
      </c>
      <c r="E1995" s="31">
        <v>3</v>
      </c>
      <c r="F1995" s="31">
        <v>1</v>
      </c>
      <c r="G1995" s="31" t="str">
        <f t="shared" si="62"/>
        <v>水瓶座大招_2线3号天赋1级</v>
      </c>
      <c r="H1995" s="32">
        <f>INDEX(数值规划!$AH$33:$AK$42,(特技天赋!C1995-1)*2+特技天赋!D1995,特技天赋!E1995)</f>
        <v>73</v>
      </c>
      <c r="I1995" s="32">
        <f>INDEX(数值规划!$N$32:$Y$231,(((C1995-1)*2+(D1995-1))*4+(E1995-1))*5+F1995+1,(INDEX($T$3:$AI$3,B1995)-1)*3+1)</f>
        <v>28</v>
      </c>
      <c r="J1995" s="32">
        <f>INDEX(数值规划!$N$32:$Y$231,(((C1995-1)*2+(D1995-1))*4+(E1995-1))*5+F1995+1,(INDEX($T$3:$AI$3,B1995)-1)*3+2)</f>
        <v>33</v>
      </c>
      <c r="K1995" s="32">
        <f>INDEX(数值规划!$N$32:$Y$231,(((C1995-1)*2+(D1995-1))*4+(E1995-1))*5+F1995+1,(INDEX($T$3:$AI$3,B1995)-1)*3+3)</f>
        <v>28</v>
      </c>
      <c r="L1995" s="32">
        <f t="shared" si="63"/>
        <v>6</v>
      </c>
      <c r="M1995" s="32">
        <f>INDEX(数值规划!$AL$33:$AL$42,(特技天赋!C1995-1)*2+特技天赋!D1995)</f>
        <v>2</v>
      </c>
      <c r="N1995" s="31">
        <v>29</v>
      </c>
      <c r="Q1995" s="32">
        <f>IF(特技天赋!F1995&gt;0,INDEX(数值规划!$F$32:$F$63,(特技天赋!E1995-1)*4+特技天赋!F1995),E1995)</f>
        <v>29</v>
      </c>
    </row>
    <row r="1996" spans="1:17" ht="16.5" x14ac:dyDescent="0.2">
      <c r="A1996" s="31">
        <v>1993</v>
      </c>
      <c r="B1996" s="31">
        <v>12</v>
      </c>
      <c r="C1996" s="31">
        <v>5</v>
      </c>
      <c r="D1996" s="31">
        <v>2</v>
      </c>
      <c r="E1996" s="31">
        <v>3</v>
      </c>
      <c r="F1996" s="31">
        <v>2</v>
      </c>
      <c r="G1996" s="31" t="str">
        <f t="shared" si="62"/>
        <v>水瓶座大招_2线3号天赋2级</v>
      </c>
      <c r="H1996" s="32">
        <f>INDEX(数值规划!$AH$33:$AK$42,(特技天赋!C1996-1)*2+特技天赋!D1996,特技天赋!E1996)</f>
        <v>73</v>
      </c>
      <c r="I1996" s="32">
        <f>INDEX(数值规划!$N$32:$Y$231,(((C1996-1)*2+(D1996-1))*4+(E1996-1))*5+F1996+1,(INDEX($T$3:$AI$3,B1996)-1)*3+1)</f>
        <v>33</v>
      </c>
      <c r="J1996" s="32">
        <f>INDEX(数值规划!$N$32:$Y$231,(((C1996-1)*2+(D1996-1))*4+(E1996-1))*5+F1996+1,(INDEX($T$3:$AI$3,B1996)-1)*3+2)</f>
        <v>39</v>
      </c>
      <c r="K1996" s="32">
        <f>INDEX(数值规划!$N$32:$Y$231,(((C1996-1)*2+(D1996-1))*4+(E1996-1))*5+F1996+1,(INDEX($T$3:$AI$3,B1996)-1)*3+3)</f>
        <v>33</v>
      </c>
      <c r="L1996" s="32">
        <f t="shared" si="63"/>
        <v>6</v>
      </c>
      <c r="M1996" s="32">
        <f>INDEX(数值规划!$AL$33:$AL$42,(特技天赋!C1996-1)*2+特技天赋!D1996)</f>
        <v>2</v>
      </c>
      <c r="N1996" s="31">
        <v>43</v>
      </c>
      <c r="Q1996" s="32">
        <f>IF(特技天赋!F1996&gt;0,INDEX(数值规划!$F$32:$F$63,(特技天赋!E1996-1)*4+特技天赋!F1996),E1996)</f>
        <v>43</v>
      </c>
    </row>
    <row r="1997" spans="1:17" ht="16.5" x14ac:dyDescent="0.2">
      <c r="A1997" s="31">
        <v>1994</v>
      </c>
      <c r="B1997" s="31">
        <v>12</v>
      </c>
      <c r="C1997" s="31">
        <v>5</v>
      </c>
      <c r="D1997" s="31">
        <v>2</v>
      </c>
      <c r="E1997" s="31">
        <v>3</v>
      </c>
      <c r="F1997" s="31">
        <v>3</v>
      </c>
      <c r="G1997" s="31" t="str">
        <f t="shared" si="62"/>
        <v>水瓶座大招_2线3号天赋3级</v>
      </c>
      <c r="H1997" s="32">
        <f>INDEX(数值规划!$AH$33:$AK$42,(特技天赋!C1997-1)*2+特技天赋!D1997,特技天赋!E1997)</f>
        <v>73</v>
      </c>
      <c r="I1997" s="32">
        <f>INDEX(数值规划!$N$32:$Y$231,(((C1997-1)*2+(D1997-1))*4+(E1997-1))*5+F1997+1,(INDEX($T$3:$AI$3,B1997)-1)*3+1)</f>
        <v>38</v>
      </c>
      <c r="J1997" s="32">
        <f>INDEX(数值规划!$N$32:$Y$231,(((C1997-1)*2+(D1997-1))*4+(E1997-1))*5+F1997+1,(INDEX($T$3:$AI$3,B1997)-1)*3+2)</f>
        <v>45</v>
      </c>
      <c r="K1997" s="32">
        <f>INDEX(数值规划!$N$32:$Y$231,(((C1997-1)*2+(D1997-1))*4+(E1997-1))*5+F1997+1,(INDEX($T$3:$AI$3,B1997)-1)*3+3)</f>
        <v>38</v>
      </c>
      <c r="L1997" s="32">
        <f t="shared" si="63"/>
        <v>6</v>
      </c>
      <c r="M1997" s="32">
        <f>INDEX(数值规划!$AL$33:$AL$42,(特技天赋!C1997-1)*2+特技天赋!D1997)</f>
        <v>2</v>
      </c>
      <c r="N1997" s="31">
        <v>58</v>
      </c>
      <c r="Q1997" s="32">
        <f>IF(特技天赋!F1997&gt;0,INDEX(数值规划!$F$32:$F$63,(特技天赋!E1997-1)*4+特技天赋!F1997),E1997)</f>
        <v>58</v>
      </c>
    </row>
    <row r="1998" spans="1:17" ht="16.5" x14ac:dyDescent="0.2">
      <c r="A1998" s="31">
        <v>1995</v>
      </c>
      <c r="B1998" s="31">
        <v>12</v>
      </c>
      <c r="C1998" s="31">
        <v>5</v>
      </c>
      <c r="D1998" s="31">
        <v>2</v>
      </c>
      <c r="E1998" s="31">
        <v>3</v>
      </c>
      <c r="F1998" s="31">
        <v>4</v>
      </c>
      <c r="G1998" s="31" t="str">
        <f t="shared" si="62"/>
        <v>水瓶座大招_2线3号天赋4级</v>
      </c>
      <c r="H1998" s="32">
        <f>INDEX(数值规划!$AH$33:$AK$42,(特技天赋!C1998-1)*2+特技天赋!D1998,特技天赋!E1998)</f>
        <v>73</v>
      </c>
      <c r="I1998" s="32">
        <f>INDEX(数值规划!$N$32:$Y$231,(((C1998-1)*2+(D1998-1))*4+(E1998-1))*5+F1998+1,(INDEX($T$3:$AI$3,B1998)-1)*3+1)</f>
        <v>43</v>
      </c>
      <c r="J1998" s="32">
        <f>INDEX(数值规划!$N$32:$Y$231,(((C1998-1)*2+(D1998-1))*4+(E1998-1))*5+F1998+1,(INDEX($T$3:$AI$3,B1998)-1)*3+2)</f>
        <v>51</v>
      </c>
      <c r="K1998" s="32">
        <f>INDEX(数值规划!$N$32:$Y$231,(((C1998-1)*2+(D1998-1))*4+(E1998-1))*5+F1998+1,(INDEX($T$3:$AI$3,B1998)-1)*3+3)</f>
        <v>43</v>
      </c>
      <c r="L1998" s="32">
        <f t="shared" si="63"/>
        <v>6</v>
      </c>
      <c r="M1998" s="32">
        <f>INDEX(数值规划!$AL$33:$AL$42,(特技天赋!C1998-1)*2+特技天赋!D1998)</f>
        <v>2</v>
      </c>
      <c r="N1998" s="31">
        <v>87</v>
      </c>
      <c r="Q1998" s="32">
        <f>IF(特技天赋!F1998&gt;0,INDEX(数值规划!$F$32:$F$63,(特技天赋!E1998-1)*4+特技天赋!F1998),E1998)</f>
        <v>87</v>
      </c>
    </row>
    <row r="1999" spans="1:17" ht="16.5" x14ac:dyDescent="0.2">
      <c r="A1999" s="31">
        <v>1996</v>
      </c>
      <c r="B1999" s="31">
        <v>12</v>
      </c>
      <c r="C1999" s="31">
        <v>5</v>
      </c>
      <c r="D1999" s="31">
        <v>2</v>
      </c>
      <c r="E1999" s="31">
        <v>4</v>
      </c>
      <c r="F1999" s="31">
        <v>0</v>
      </c>
      <c r="G1999" s="31" t="str">
        <f t="shared" si="62"/>
        <v>水瓶座大招_2线4号天赋解锁</v>
      </c>
      <c r="H1999" s="32">
        <f>INDEX(数值规划!$AH$33:$AK$42,(特技天赋!C1999-1)*2+特技天赋!D1999,特技天赋!E1999)</f>
        <v>93</v>
      </c>
      <c r="I1999" s="32">
        <f>INDEX(数值规划!$N$32:$Y$231,(((C1999-1)*2+(D1999-1))*4+(E1999-1))*5+F1999+1,(INDEX($T$3:$AI$3,B1999)-1)*3+1)</f>
        <v>30</v>
      </c>
      <c r="J1999" s="32">
        <f>INDEX(数值规划!$N$32:$Y$231,(((C1999-1)*2+(D1999-1))*4+(E1999-1))*5+F1999+1,(INDEX($T$3:$AI$3,B1999)-1)*3+2)</f>
        <v>36</v>
      </c>
      <c r="K1999" s="32">
        <f>INDEX(数值规划!$N$32:$Y$231,(((C1999-1)*2+(D1999-1))*4+(E1999-1))*5+F1999+1,(INDEX($T$3:$AI$3,B1999)-1)*3+3)</f>
        <v>30</v>
      </c>
      <c r="L1999" s="32">
        <f t="shared" si="63"/>
        <v>8</v>
      </c>
      <c r="M1999" s="32">
        <f>INDEX(数值规划!$AL$33:$AL$42,(特技天赋!C1999-1)*2+特技天赋!D1999)</f>
        <v>2</v>
      </c>
      <c r="N1999" s="31">
        <v>4</v>
      </c>
      <c r="Q1999" s="32">
        <f>IF(特技天赋!F1999&gt;0,INDEX(数值规划!$F$32:$F$63,(特技天赋!E1999-1)*4+特技天赋!F1999),E1999)</f>
        <v>4</v>
      </c>
    </row>
    <row r="2000" spans="1:17" ht="16.5" x14ac:dyDescent="0.2">
      <c r="A2000" s="31">
        <v>1997</v>
      </c>
      <c r="B2000" s="31">
        <v>12</v>
      </c>
      <c r="C2000" s="31">
        <v>5</v>
      </c>
      <c r="D2000" s="31">
        <v>2</v>
      </c>
      <c r="E2000" s="31">
        <v>4</v>
      </c>
      <c r="F2000" s="31">
        <v>1</v>
      </c>
      <c r="G2000" s="31" t="str">
        <f t="shared" si="62"/>
        <v>水瓶座大招_2线4号天赋1级</v>
      </c>
      <c r="H2000" s="32">
        <f>INDEX(数值规划!$AH$33:$AK$42,(特技天赋!C2000-1)*2+特技天赋!D2000,特技天赋!E2000)</f>
        <v>93</v>
      </c>
      <c r="I2000" s="32">
        <f>INDEX(数值规划!$N$32:$Y$231,(((C2000-1)*2+(D2000-1))*4+(E2000-1))*5+F2000+1,(INDEX($T$3:$AI$3,B2000)-1)*3+1)</f>
        <v>35</v>
      </c>
      <c r="J2000" s="32">
        <f>INDEX(数值规划!$N$32:$Y$231,(((C2000-1)*2+(D2000-1))*4+(E2000-1))*5+F2000+1,(INDEX($T$3:$AI$3,B2000)-1)*3+2)</f>
        <v>42</v>
      </c>
      <c r="K2000" s="32">
        <f>INDEX(数值规划!$N$32:$Y$231,(((C2000-1)*2+(D2000-1))*4+(E2000-1))*5+F2000+1,(INDEX($T$3:$AI$3,B2000)-1)*3+3)</f>
        <v>35</v>
      </c>
      <c r="L2000" s="32">
        <f t="shared" si="63"/>
        <v>8</v>
      </c>
      <c r="M2000" s="32">
        <f>INDEX(数值规划!$AL$33:$AL$42,(特技天赋!C2000-1)*2+特技天赋!D2000)</f>
        <v>2</v>
      </c>
      <c r="N2000" s="31">
        <v>29</v>
      </c>
      <c r="Q2000" s="32">
        <f>IF(特技天赋!F2000&gt;0,INDEX(数值规划!$F$32:$F$63,(特技天赋!E2000-1)*4+特技天赋!F2000),E2000)</f>
        <v>29</v>
      </c>
    </row>
    <row r="2001" spans="1:17" ht="16.5" x14ac:dyDescent="0.2">
      <c r="A2001" s="31">
        <v>1998</v>
      </c>
      <c r="B2001" s="31">
        <v>12</v>
      </c>
      <c r="C2001" s="31">
        <v>5</v>
      </c>
      <c r="D2001" s="31">
        <v>2</v>
      </c>
      <c r="E2001" s="31">
        <v>4</v>
      </c>
      <c r="F2001" s="31">
        <v>2</v>
      </c>
      <c r="G2001" s="31" t="str">
        <f t="shared" si="62"/>
        <v>水瓶座大招_2线4号天赋2级</v>
      </c>
      <c r="H2001" s="32">
        <f>INDEX(数值规划!$AH$33:$AK$42,(特技天赋!C2001-1)*2+特技天赋!D2001,特技天赋!E2001)</f>
        <v>93</v>
      </c>
      <c r="I2001" s="32">
        <f>INDEX(数值规划!$N$32:$Y$231,(((C2001-1)*2+(D2001-1))*4+(E2001-1))*5+F2001+1,(INDEX($T$3:$AI$3,B2001)-1)*3+1)</f>
        <v>40</v>
      </c>
      <c r="J2001" s="32">
        <f>INDEX(数值规划!$N$32:$Y$231,(((C2001-1)*2+(D2001-1))*4+(E2001-1))*5+F2001+1,(INDEX($T$3:$AI$3,B2001)-1)*3+2)</f>
        <v>48</v>
      </c>
      <c r="K2001" s="32">
        <f>INDEX(数值规划!$N$32:$Y$231,(((C2001-1)*2+(D2001-1))*4+(E2001-1))*5+F2001+1,(INDEX($T$3:$AI$3,B2001)-1)*3+3)</f>
        <v>40</v>
      </c>
      <c r="L2001" s="32">
        <f t="shared" si="63"/>
        <v>8</v>
      </c>
      <c r="M2001" s="32">
        <f>INDEX(数值规划!$AL$33:$AL$42,(特技天赋!C2001-1)*2+特技天赋!D2001)</f>
        <v>2</v>
      </c>
      <c r="N2001" s="31">
        <v>43</v>
      </c>
      <c r="Q2001" s="32">
        <f>IF(特技天赋!F2001&gt;0,INDEX(数值规划!$F$32:$F$63,(特技天赋!E2001-1)*4+特技天赋!F2001),E2001)</f>
        <v>43</v>
      </c>
    </row>
    <row r="2002" spans="1:17" ht="16.5" x14ac:dyDescent="0.2">
      <c r="A2002" s="31">
        <v>1999</v>
      </c>
      <c r="B2002" s="31">
        <v>12</v>
      </c>
      <c r="C2002" s="31">
        <v>5</v>
      </c>
      <c r="D2002" s="31">
        <v>2</v>
      </c>
      <c r="E2002" s="31">
        <v>4</v>
      </c>
      <c r="F2002" s="31">
        <v>3</v>
      </c>
      <c r="G2002" s="31" t="str">
        <f t="shared" si="62"/>
        <v>水瓶座大招_2线4号天赋3级</v>
      </c>
      <c r="H2002" s="32">
        <f>INDEX(数值规划!$AH$33:$AK$42,(特技天赋!C2002-1)*2+特技天赋!D2002,特技天赋!E2002)</f>
        <v>93</v>
      </c>
      <c r="I2002" s="32">
        <f>INDEX(数值规划!$N$32:$Y$231,(((C2002-1)*2+(D2002-1))*4+(E2002-1))*5+F2002+1,(INDEX($T$3:$AI$3,B2002)-1)*3+1)</f>
        <v>45</v>
      </c>
      <c r="J2002" s="32">
        <f>INDEX(数值规划!$N$32:$Y$231,(((C2002-1)*2+(D2002-1))*4+(E2002-1))*5+F2002+1,(INDEX($T$3:$AI$3,B2002)-1)*3+2)</f>
        <v>54</v>
      </c>
      <c r="K2002" s="32">
        <f>INDEX(数值规划!$N$32:$Y$231,(((C2002-1)*2+(D2002-1))*4+(E2002-1))*5+F2002+1,(INDEX($T$3:$AI$3,B2002)-1)*3+3)</f>
        <v>45</v>
      </c>
      <c r="L2002" s="32">
        <f t="shared" si="63"/>
        <v>8</v>
      </c>
      <c r="M2002" s="32">
        <f>INDEX(数值规划!$AL$33:$AL$42,(特技天赋!C2002-1)*2+特技天赋!D2002)</f>
        <v>2</v>
      </c>
      <c r="N2002" s="31">
        <v>58</v>
      </c>
      <c r="Q2002" s="32">
        <f>IF(特技天赋!F2002&gt;0,INDEX(数值规划!$F$32:$F$63,(特技天赋!E2002-1)*4+特技天赋!F2002),E2002)</f>
        <v>58</v>
      </c>
    </row>
    <row r="2003" spans="1:17" ht="16.5" x14ac:dyDescent="0.2">
      <c r="A2003" s="31">
        <v>2000</v>
      </c>
      <c r="B2003" s="31">
        <v>12</v>
      </c>
      <c r="C2003" s="31">
        <v>5</v>
      </c>
      <c r="D2003" s="31">
        <v>2</v>
      </c>
      <c r="E2003" s="31">
        <v>4</v>
      </c>
      <c r="F2003" s="31">
        <v>4</v>
      </c>
      <c r="G2003" s="31" t="str">
        <f t="shared" si="62"/>
        <v>水瓶座大招_2线4号天赋4级</v>
      </c>
      <c r="H2003" s="32">
        <f>INDEX(数值规划!$AH$33:$AK$42,(特技天赋!C2003-1)*2+特技天赋!D2003,特技天赋!E2003)</f>
        <v>93</v>
      </c>
      <c r="I2003" s="32">
        <f>INDEX(数值规划!$N$32:$Y$231,(((C2003-1)*2+(D2003-1))*4+(E2003-1))*5+F2003+1,(INDEX($T$3:$AI$3,B2003)-1)*3+1)</f>
        <v>50</v>
      </c>
      <c r="J2003" s="32">
        <f>INDEX(数值规划!$N$32:$Y$231,(((C2003-1)*2+(D2003-1))*4+(E2003-1))*5+F2003+1,(INDEX($T$3:$AI$3,B2003)-1)*3+2)</f>
        <v>60</v>
      </c>
      <c r="K2003" s="32">
        <f>INDEX(数值规划!$N$32:$Y$231,(((C2003-1)*2+(D2003-1))*4+(E2003-1))*5+F2003+1,(INDEX($T$3:$AI$3,B2003)-1)*3+3)</f>
        <v>50</v>
      </c>
      <c r="L2003" s="32">
        <f t="shared" si="63"/>
        <v>8</v>
      </c>
      <c r="M2003" s="32">
        <f>INDEX(数值规划!$AL$33:$AL$42,(特技天赋!C2003-1)*2+特技天赋!D2003)</f>
        <v>2</v>
      </c>
      <c r="N2003" s="31">
        <v>87</v>
      </c>
      <c r="Q2003" s="32">
        <f>IF(特技天赋!F2003&gt;0,INDEX(数值规划!$F$32:$F$63,(特技天赋!E2003-1)*4+特技天赋!F2003),E2003)</f>
        <v>87</v>
      </c>
    </row>
    <row r="2004" spans="1:17" ht="16.5" x14ac:dyDescent="0.2">
      <c r="A2004" s="31">
        <v>2001</v>
      </c>
      <c r="B2004" s="31">
        <v>13</v>
      </c>
      <c r="C2004" s="31">
        <v>1</v>
      </c>
      <c r="D2004" s="31">
        <v>1</v>
      </c>
      <c r="E2004" s="31">
        <v>1</v>
      </c>
      <c r="F2004" s="31">
        <v>0</v>
      </c>
      <c r="G2004" s="31" t="str">
        <f t="shared" si="62"/>
        <v>双子座普攻_1线1号天赋解锁</v>
      </c>
      <c r="H2004" s="32">
        <f>INDEX(数值规划!$AH$33:$AK$42,(特技天赋!C2004-1)*2+特技天赋!D2004,特技天赋!E2004)</f>
        <v>15</v>
      </c>
      <c r="I2004" s="32">
        <f>INDEX(数值规划!$N$32:$Y$231,(((C2004-1)*2+(D2004-1))*4+(E2004-1))*5+F2004+1,(INDEX($T$3:$AI$3,B2004)-1)*3+1)</f>
        <v>8</v>
      </c>
      <c r="J2004" s="32">
        <f>INDEX(数值规划!$N$32:$Y$231,(((C2004-1)*2+(D2004-1))*4+(E2004-1))*5+F2004+1,(INDEX($T$3:$AI$3,B2004)-1)*3+2)</f>
        <v>0</v>
      </c>
      <c r="K2004" s="32">
        <f>INDEX(数值规划!$N$32:$Y$231,(((C2004-1)*2+(D2004-1))*4+(E2004-1))*5+F2004+1,(INDEX($T$3:$AI$3,B2004)-1)*3+3)</f>
        <v>18</v>
      </c>
      <c r="L2004" s="32">
        <f t="shared" si="63"/>
        <v>1</v>
      </c>
      <c r="M2004" s="32">
        <f>INDEX(数值规划!$AL$33:$AL$42,(特技天赋!C2004-1)*2+特技天赋!D2004)</f>
        <v>2</v>
      </c>
      <c r="N2004" s="31">
        <v>1</v>
      </c>
      <c r="Q2004" s="32">
        <f>IF(特技天赋!F2004&gt;0,INDEX(数值规划!$F$32:$F$63,(特技天赋!E2004-1)*4+特技天赋!F2004),E2004)</f>
        <v>1</v>
      </c>
    </row>
    <row r="2005" spans="1:17" ht="16.5" x14ac:dyDescent="0.2">
      <c r="A2005" s="31">
        <v>2002</v>
      </c>
      <c r="B2005" s="31">
        <v>13</v>
      </c>
      <c r="C2005" s="31">
        <v>1</v>
      </c>
      <c r="D2005" s="31">
        <v>1</v>
      </c>
      <c r="E2005" s="31">
        <v>1</v>
      </c>
      <c r="F2005" s="31">
        <v>1</v>
      </c>
      <c r="G2005" s="31" t="str">
        <f t="shared" si="62"/>
        <v>双子座普攻_1线1号天赋1级</v>
      </c>
      <c r="H2005" s="32">
        <f>INDEX(数值规划!$AH$33:$AK$42,(特技天赋!C2005-1)*2+特技天赋!D2005,特技天赋!E2005)</f>
        <v>15</v>
      </c>
      <c r="I2005" s="32">
        <f>INDEX(数值规划!$N$32:$Y$231,(((C2005-1)*2+(D2005-1))*4+(E2005-1))*5+F2005+1,(INDEX($T$3:$AI$3,B2005)-1)*3+1)</f>
        <v>12</v>
      </c>
      <c r="J2005" s="32">
        <f>INDEX(数值规划!$N$32:$Y$231,(((C2005-1)*2+(D2005-1))*4+(E2005-1))*5+F2005+1,(INDEX($T$3:$AI$3,B2005)-1)*3+2)</f>
        <v>0</v>
      </c>
      <c r="K2005" s="32">
        <f>INDEX(数值规划!$N$32:$Y$231,(((C2005-1)*2+(D2005-1))*4+(E2005-1))*5+F2005+1,(INDEX($T$3:$AI$3,B2005)-1)*3+3)</f>
        <v>27</v>
      </c>
      <c r="L2005" s="32">
        <f t="shared" si="63"/>
        <v>1</v>
      </c>
      <c r="M2005" s="32">
        <f>INDEX(数值规划!$AL$33:$AL$42,(特技天赋!C2005-1)*2+特技天赋!D2005)</f>
        <v>2</v>
      </c>
      <c r="N2005" s="31">
        <v>19</v>
      </c>
      <c r="Q2005" s="32">
        <f>IF(特技天赋!F2005&gt;0,INDEX(数值规划!$F$32:$F$63,(特技天赋!E2005-1)*4+特技天赋!F2005),E2005)</f>
        <v>19</v>
      </c>
    </row>
    <row r="2006" spans="1:17" ht="16.5" x14ac:dyDescent="0.2">
      <c r="A2006" s="31">
        <v>2003</v>
      </c>
      <c r="B2006" s="31">
        <v>13</v>
      </c>
      <c r="C2006" s="31">
        <v>1</v>
      </c>
      <c r="D2006" s="31">
        <v>1</v>
      </c>
      <c r="E2006" s="31">
        <v>1</v>
      </c>
      <c r="F2006" s="31">
        <v>2</v>
      </c>
      <c r="G2006" s="31" t="str">
        <f t="shared" si="62"/>
        <v>双子座普攻_1线1号天赋2级</v>
      </c>
      <c r="H2006" s="32">
        <f>INDEX(数值规划!$AH$33:$AK$42,(特技天赋!C2006-1)*2+特技天赋!D2006,特技天赋!E2006)</f>
        <v>15</v>
      </c>
      <c r="I2006" s="32">
        <f>INDEX(数值规划!$N$32:$Y$231,(((C2006-1)*2+(D2006-1))*4+(E2006-1))*5+F2006+1,(INDEX($T$3:$AI$3,B2006)-1)*3+1)</f>
        <v>16</v>
      </c>
      <c r="J2006" s="32">
        <f>INDEX(数值规划!$N$32:$Y$231,(((C2006-1)*2+(D2006-1))*4+(E2006-1))*5+F2006+1,(INDEX($T$3:$AI$3,B2006)-1)*3+2)</f>
        <v>0</v>
      </c>
      <c r="K2006" s="32">
        <f>INDEX(数值规划!$N$32:$Y$231,(((C2006-1)*2+(D2006-1))*4+(E2006-1))*5+F2006+1,(INDEX($T$3:$AI$3,B2006)-1)*3+3)</f>
        <v>36</v>
      </c>
      <c r="L2006" s="32">
        <f t="shared" si="63"/>
        <v>1</v>
      </c>
      <c r="M2006" s="32">
        <f>INDEX(数值规划!$AL$33:$AL$42,(特技天赋!C2006-1)*2+特技天赋!D2006)</f>
        <v>2</v>
      </c>
      <c r="N2006" s="31">
        <v>29</v>
      </c>
      <c r="Q2006" s="32">
        <f>IF(特技天赋!F2006&gt;0,INDEX(数值规划!$F$32:$F$63,(特技天赋!E2006-1)*4+特技天赋!F2006),E2006)</f>
        <v>29</v>
      </c>
    </row>
    <row r="2007" spans="1:17" ht="16.5" x14ac:dyDescent="0.2">
      <c r="A2007" s="31">
        <v>2004</v>
      </c>
      <c r="B2007" s="31">
        <v>13</v>
      </c>
      <c r="C2007" s="31">
        <v>1</v>
      </c>
      <c r="D2007" s="31">
        <v>1</v>
      </c>
      <c r="E2007" s="31">
        <v>1</v>
      </c>
      <c r="F2007" s="31">
        <v>3</v>
      </c>
      <c r="G2007" s="31" t="str">
        <f t="shared" si="62"/>
        <v>双子座普攻_1线1号天赋3级</v>
      </c>
      <c r="H2007" s="32">
        <f>INDEX(数值规划!$AH$33:$AK$42,(特技天赋!C2007-1)*2+特技天赋!D2007,特技天赋!E2007)</f>
        <v>15</v>
      </c>
      <c r="I2007" s="32">
        <f>INDEX(数值规划!$N$32:$Y$231,(((C2007-1)*2+(D2007-1))*4+(E2007-1))*5+F2007+1,(INDEX($T$3:$AI$3,B2007)-1)*3+1)</f>
        <v>20</v>
      </c>
      <c r="J2007" s="32">
        <f>INDEX(数值规划!$N$32:$Y$231,(((C2007-1)*2+(D2007-1))*4+(E2007-1))*5+F2007+1,(INDEX($T$3:$AI$3,B2007)-1)*3+2)</f>
        <v>0</v>
      </c>
      <c r="K2007" s="32">
        <f>INDEX(数值规划!$N$32:$Y$231,(((C2007-1)*2+(D2007-1))*4+(E2007-1))*5+F2007+1,(INDEX($T$3:$AI$3,B2007)-1)*3+3)</f>
        <v>45</v>
      </c>
      <c r="L2007" s="32">
        <f t="shared" si="63"/>
        <v>1</v>
      </c>
      <c r="M2007" s="32">
        <f>INDEX(数值规划!$AL$33:$AL$42,(特技天赋!C2007-1)*2+特技天赋!D2007)</f>
        <v>2</v>
      </c>
      <c r="N2007" s="31">
        <v>38</v>
      </c>
      <c r="Q2007" s="32">
        <f>IF(特技天赋!F2007&gt;0,INDEX(数值规划!$F$32:$F$63,(特技天赋!E2007-1)*4+特技天赋!F2007),E2007)</f>
        <v>38</v>
      </c>
    </row>
    <row r="2008" spans="1:17" ht="16.5" x14ac:dyDescent="0.2">
      <c r="A2008" s="31">
        <v>2005</v>
      </c>
      <c r="B2008" s="31">
        <v>13</v>
      </c>
      <c r="C2008" s="31">
        <v>1</v>
      </c>
      <c r="D2008" s="31">
        <v>1</v>
      </c>
      <c r="E2008" s="31">
        <v>1</v>
      </c>
      <c r="F2008" s="31">
        <v>4</v>
      </c>
      <c r="G2008" s="31" t="str">
        <f t="shared" si="62"/>
        <v>双子座普攻_1线1号天赋4级</v>
      </c>
      <c r="H2008" s="32">
        <f>INDEX(数值规划!$AH$33:$AK$42,(特技天赋!C2008-1)*2+特技天赋!D2008,特技天赋!E2008)</f>
        <v>15</v>
      </c>
      <c r="I2008" s="32">
        <f>INDEX(数值规划!$N$32:$Y$231,(((C2008-1)*2+(D2008-1))*4+(E2008-1))*5+F2008+1,(INDEX($T$3:$AI$3,B2008)-1)*3+1)</f>
        <v>24</v>
      </c>
      <c r="J2008" s="32">
        <f>INDEX(数值规划!$N$32:$Y$231,(((C2008-1)*2+(D2008-1))*4+(E2008-1))*5+F2008+1,(INDEX($T$3:$AI$3,B2008)-1)*3+2)</f>
        <v>0</v>
      </c>
      <c r="K2008" s="32">
        <f>INDEX(数值规划!$N$32:$Y$231,(((C2008-1)*2+(D2008-1))*4+(E2008-1))*5+F2008+1,(INDEX($T$3:$AI$3,B2008)-1)*3+3)</f>
        <v>54</v>
      </c>
      <c r="L2008" s="32">
        <f t="shared" si="63"/>
        <v>1</v>
      </c>
      <c r="M2008" s="32">
        <f>INDEX(数值规划!$AL$33:$AL$42,(特技天赋!C2008-1)*2+特技天赋!D2008)</f>
        <v>2</v>
      </c>
      <c r="N2008" s="31">
        <v>58</v>
      </c>
      <c r="Q2008" s="32">
        <f>IF(特技天赋!F2008&gt;0,INDEX(数值规划!$F$32:$F$63,(特技天赋!E2008-1)*4+特技天赋!F2008),E2008)</f>
        <v>58</v>
      </c>
    </row>
    <row r="2009" spans="1:17" ht="16.5" x14ac:dyDescent="0.2">
      <c r="A2009" s="31">
        <v>2006</v>
      </c>
      <c r="B2009" s="31">
        <v>13</v>
      </c>
      <c r="C2009" s="31">
        <v>1</v>
      </c>
      <c r="D2009" s="31">
        <v>1</v>
      </c>
      <c r="E2009" s="31">
        <v>2</v>
      </c>
      <c r="F2009" s="31">
        <v>0</v>
      </c>
      <c r="G2009" s="31" t="str">
        <f t="shared" si="62"/>
        <v>双子座普攻_1线2号天赋解锁</v>
      </c>
      <c r="H2009" s="32">
        <f>INDEX(数值规划!$AH$33:$AK$42,(特技天赋!C2009-1)*2+特技天赋!D2009,特技天赋!E2009)</f>
        <v>35</v>
      </c>
      <c r="I2009" s="32">
        <f>INDEX(数值规划!$N$32:$Y$231,(((C2009-1)*2+(D2009-1))*4+(E2009-1))*5+F2009+1,(INDEX($T$3:$AI$3,B2009)-1)*3+1)</f>
        <v>12</v>
      </c>
      <c r="J2009" s="32">
        <f>INDEX(数值规划!$N$32:$Y$231,(((C2009-1)*2+(D2009-1))*4+(E2009-1))*5+F2009+1,(INDEX($T$3:$AI$3,B2009)-1)*3+2)</f>
        <v>0</v>
      </c>
      <c r="K2009" s="32">
        <f>INDEX(数值规划!$N$32:$Y$231,(((C2009-1)*2+(D2009-1))*4+(E2009-1))*5+F2009+1,(INDEX($T$3:$AI$3,B2009)-1)*3+3)</f>
        <v>27</v>
      </c>
      <c r="L2009" s="32">
        <f t="shared" si="63"/>
        <v>3</v>
      </c>
      <c r="M2009" s="32">
        <f>INDEX(数值规划!$AL$33:$AL$42,(特技天赋!C2009-1)*2+特技天赋!D2009)</f>
        <v>2</v>
      </c>
      <c r="N2009" s="31">
        <v>2</v>
      </c>
      <c r="Q2009" s="32">
        <f>IF(特技天赋!F2009&gt;0,INDEX(数值规划!$F$32:$F$63,(特技天赋!E2009-1)*4+特技天赋!F2009),E2009)</f>
        <v>2</v>
      </c>
    </row>
    <row r="2010" spans="1:17" ht="16.5" x14ac:dyDescent="0.2">
      <c r="A2010" s="31">
        <v>2007</v>
      </c>
      <c r="B2010" s="31">
        <v>13</v>
      </c>
      <c r="C2010" s="31">
        <v>1</v>
      </c>
      <c r="D2010" s="31">
        <v>1</v>
      </c>
      <c r="E2010" s="31">
        <v>2</v>
      </c>
      <c r="F2010" s="31">
        <v>1</v>
      </c>
      <c r="G2010" s="31" t="str">
        <f t="shared" si="62"/>
        <v>双子座普攻_1线2号天赋1级</v>
      </c>
      <c r="H2010" s="32">
        <f>INDEX(数值规划!$AH$33:$AK$42,(特技天赋!C2010-1)*2+特技天赋!D2010,特技天赋!E2010)</f>
        <v>35</v>
      </c>
      <c r="I2010" s="32">
        <f>INDEX(数值规划!$N$32:$Y$231,(((C2010-1)*2+(D2010-1))*4+(E2010-1))*5+F2010+1,(INDEX($T$3:$AI$3,B2010)-1)*3+1)</f>
        <v>16</v>
      </c>
      <c r="J2010" s="32">
        <f>INDEX(数值规划!$N$32:$Y$231,(((C2010-1)*2+(D2010-1))*4+(E2010-1))*5+F2010+1,(INDEX($T$3:$AI$3,B2010)-1)*3+2)</f>
        <v>0</v>
      </c>
      <c r="K2010" s="32">
        <f>INDEX(数值规划!$N$32:$Y$231,(((C2010-1)*2+(D2010-1))*4+(E2010-1))*5+F2010+1,(INDEX($T$3:$AI$3,B2010)-1)*3+3)</f>
        <v>36</v>
      </c>
      <c r="L2010" s="32">
        <f t="shared" si="63"/>
        <v>3</v>
      </c>
      <c r="M2010" s="32">
        <f>INDEX(数值规划!$AL$33:$AL$42,(特技天赋!C2010-1)*2+特技天赋!D2010)</f>
        <v>2</v>
      </c>
      <c r="N2010" s="31">
        <v>24</v>
      </c>
      <c r="Q2010" s="32">
        <f>IF(特技天赋!F2010&gt;0,INDEX(数值规划!$F$32:$F$63,(特技天赋!E2010-1)*4+特技天赋!F2010),E2010)</f>
        <v>24</v>
      </c>
    </row>
    <row r="2011" spans="1:17" ht="16.5" x14ac:dyDescent="0.2">
      <c r="A2011" s="31">
        <v>2008</v>
      </c>
      <c r="B2011" s="31">
        <v>13</v>
      </c>
      <c r="C2011" s="31">
        <v>1</v>
      </c>
      <c r="D2011" s="31">
        <v>1</v>
      </c>
      <c r="E2011" s="31">
        <v>2</v>
      </c>
      <c r="F2011" s="31">
        <v>2</v>
      </c>
      <c r="G2011" s="31" t="str">
        <f t="shared" si="62"/>
        <v>双子座普攻_1线2号天赋2级</v>
      </c>
      <c r="H2011" s="32">
        <f>INDEX(数值规划!$AH$33:$AK$42,(特技天赋!C2011-1)*2+特技天赋!D2011,特技天赋!E2011)</f>
        <v>35</v>
      </c>
      <c r="I2011" s="32">
        <f>INDEX(数值规划!$N$32:$Y$231,(((C2011-1)*2+(D2011-1))*4+(E2011-1))*5+F2011+1,(INDEX($T$3:$AI$3,B2011)-1)*3+1)</f>
        <v>20</v>
      </c>
      <c r="J2011" s="32">
        <f>INDEX(数值规划!$N$32:$Y$231,(((C2011-1)*2+(D2011-1))*4+(E2011-1))*5+F2011+1,(INDEX($T$3:$AI$3,B2011)-1)*3+2)</f>
        <v>0</v>
      </c>
      <c r="K2011" s="32">
        <f>INDEX(数值规划!$N$32:$Y$231,(((C2011-1)*2+(D2011-1))*4+(E2011-1))*5+F2011+1,(INDEX($T$3:$AI$3,B2011)-1)*3+3)</f>
        <v>45</v>
      </c>
      <c r="L2011" s="32">
        <f t="shared" si="63"/>
        <v>3</v>
      </c>
      <c r="M2011" s="32">
        <f>INDEX(数值规划!$AL$33:$AL$42,(特技天赋!C2011-1)*2+特技天赋!D2011)</f>
        <v>2</v>
      </c>
      <c r="N2011" s="31">
        <v>36</v>
      </c>
      <c r="Q2011" s="32">
        <f>IF(特技天赋!F2011&gt;0,INDEX(数值规划!$F$32:$F$63,(特技天赋!E2011-1)*4+特技天赋!F2011),E2011)</f>
        <v>36</v>
      </c>
    </row>
    <row r="2012" spans="1:17" ht="16.5" x14ac:dyDescent="0.2">
      <c r="A2012" s="31">
        <v>2009</v>
      </c>
      <c r="B2012" s="31">
        <v>13</v>
      </c>
      <c r="C2012" s="31">
        <v>1</v>
      </c>
      <c r="D2012" s="31">
        <v>1</v>
      </c>
      <c r="E2012" s="31">
        <v>2</v>
      </c>
      <c r="F2012" s="31">
        <v>3</v>
      </c>
      <c r="G2012" s="31" t="str">
        <f t="shared" si="62"/>
        <v>双子座普攻_1线2号天赋3级</v>
      </c>
      <c r="H2012" s="32">
        <f>INDEX(数值规划!$AH$33:$AK$42,(特技天赋!C2012-1)*2+特技天赋!D2012,特技天赋!E2012)</f>
        <v>35</v>
      </c>
      <c r="I2012" s="32">
        <f>INDEX(数值规划!$N$32:$Y$231,(((C2012-1)*2+(D2012-1))*4+(E2012-1))*5+F2012+1,(INDEX($T$3:$AI$3,B2012)-1)*3+1)</f>
        <v>24</v>
      </c>
      <c r="J2012" s="32">
        <f>INDEX(数值规划!$N$32:$Y$231,(((C2012-1)*2+(D2012-1))*4+(E2012-1))*5+F2012+1,(INDEX($T$3:$AI$3,B2012)-1)*3+2)</f>
        <v>0</v>
      </c>
      <c r="K2012" s="32">
        <f>INDEX(数值规划!$N$32:$Y$231,(((C2012-1)*2+(D2012-1))*4+(E2012-1))*5+F2012+1,(INDEX($T$3:$AI$3,B2012)-1)*3+3)</f>
        <v>54</v>
      </c>
      <c r="L2012" s="32">
        <f t="shared" si="63"/>
        <v>3</v>
      </c>
      <c r="M2012" s="32">
        <f>INDEX(数值规划!$AL$33:$AL$42,(特技天赋!C2012-1)*2+特技天赋!D2012)</f>
        <v>2</v>
      </c>
      <c r="N2012" s="31">
        <v>48</v>
      </c>
      <c r="Q2012" s="32">
        <f>IF(特技天赋!F2012&gt;0,INDEX(数值规划!$F$32:$F$63,(特技天赋!E2012-1)*4+特技天赋!F2012),E2012)</f>
        <v>48</v>
      </c>
    </row>
    <row r="2013" spans="1:17" ht="16.5" x14ac:dyDescent="0.2">
      <c r="A2013" s="31">
        <v>2010</v>
      </c>
      <c r="B2013" s="31">
        <v>13</v>
      </c>
      <c r="C2013" s="31">
        <v>1</v>
      </c>
      <c r="D2013" s="31">
        <v>1</v>
      </c>
      <c r="E2013" s="31">
        <v>2</v>
      </c>
      <c r="F2013" s="31">
        <v>4</v>
      </c>
      <c r="G2013" s="31" t="str">
        <f t="shared" si="62"/>
        <v>双子座普攻_1线2号天赋4级</v>
      </c>
      <c r="H2013" s="32">
        <f>INDEX(数值规划!$AH$33:$AK$42,(特技天赋!C2013-1)*2+特技天赋!D2013,特技天赋!E2013)</f>
        <v>35</v>
      </c>
      <c r="I2013" s="32">
        <f>INDEX(数值规划!$N$32:$Y$231,(((C2013-1)*2+(D2013-1))*4+(E2013-1))*5+F2013+1,(INDEX($T$3:$AI$3,B2013)-1)*3+1)</f>
        <v>28</v>
      </c>
      <c r="J2013" s="32">
        <f>INDEX(数值规划!$N$32:$Y$231,(((C2013-1)*2+(D2013-1))*4+(E2013-1))*5+F2013+1,(INDEX($T$3:$AI$3,B2013)-1)*3+2)</f>
        <v>0</v>
      </c>
      <c r="K2013" s="32">
        <f>INDEX(数值规划!$N$32:$Y$231,(((C2013-1)*2+(D2013-1))*4+(E2013-1))*5+F2013+1,(INDEX($T$3:$AI$3,B2013)-1)*3+3)</f>
        <v>63</v>
      </c>
      <c r="L2013" s="32">
        <f t="shared" si="63"/>
        <v>3</v>
      </c>
      <c r="M2013" s="32">
        <f>INDEX(数值规划!$AL$33:$AL$42,(特技天赋!C2013-1)*2+特技天赋!D2013)</f>
        <v>2</v>
      </c>
      <c r="N2013" s="31">
        <v>72</v>
      </c>
      <c r="Q2013" s="32">
        <f>IF(特技天赋!F2013&gt;0,INDEX(数值规划!$F$32:$F$63,(特技天赋!E2013-1)*4+特技天赋!F2013),E2013)</f>
        <v>72</v>
      </c>
    </row>
    <row r="2014" spans="1:17" ht="16.5" x14ac:dyDescent="0.2">
      <c r="A2014" s="31">
        <v>2011</v>
      </c>
      <c r="B2014" s="31">
        <v>13</v>
      </c>
      <c r="C2014" s="31">
        <v>1</v>
      </c>
      <c r="D2014" s="31">
        <v>1</v>
      </c>
      <c r="E2014" s="31">
        <v>3</v>
      </c>
      <c r="F2014" s="31">
        <v>0</v>
      </c>
      <c r="G2014" s="31" t="str">
        <f t="shared" si="62"/>
        <v>双子座普攻_1线3号天赋解锁</v>
      </c>
      <c r="H2014" s="32">
        <f>INDEX(数值规划!$AH$33:$AK$42,(特技天赋!C2014-1)*2+特技天赋!D2014,特技天赋!E2014)</f>
        <v>55</v>
      </c>
      <c r="I2014" s="32">
        <f>INDEX(数值规划!$N$32:$Y$231,(((C2014-1)*2+(D2014-1))*4+(E2014-1))*5+F2014+1,(INDEX($T$3:$AI$3,B2014)-1)*3+1)</f>
        <v>18</v>
      </c>
      <c r="J2014" s="32">
        <f>INDEX(数值规划!$N$32:$Y$231,(((C2014-1)*2+(D2014-1))*4+(E2014-1))*5+F2014+1,(INDEX($T$3:$AI$3,B2014)-1)*3+2)</f>
        <v>0</v>
      </c>
      <c r="K2014" s="32">
        <f>INDEX(数值规划!$N$32:$Y$231,(((C2014-1)*2+(D2014-1))*4+(E2014-1))*5+F2014+1,(INDEX($T$3:$AI$3,B2014)-1)*3+3)</f>
        <v>41</v>
      </c>
      <c r="L2014" s="32">
        <f t="shared" si="63"/>
        <v>5</v>
      </c>
      <c r="M2014" s="32">
        <f>INDEX(数值规划!$AL$33:$AL$42,(特技天赋!C2014-1)*2+特技天赋!D2014)</f>
        <v>2</v>
      </c>
      <c r="N2014" s="31">
        <v>3</v>
      </c>
      <c r="Q2014" s="32">
        <f>IF(特技天赋!F2014&gt;0,INDEX(数值规划!$F$32:$F$63,(特技天赋!E2014-1)*4+特技天赋!F2014),E2014)</f>
        <v>3</v>
      </c>
    </row>
    <row r="2015" spans="1:17" ht="16.5" x14ac:dyDescent="0.2">
      <c r="A2015" s="31">
        <v>2012</v>
      </c>
      <c r="B2015" s="31">
        <v>13</v>
      </c>
      <c r="C2015" s="31">
        <v>1</v>
      </c>
      <c r="D2015" s="31">
        <v>1</v>
      </c>
      <c r="E2015" s="31">
        <v>3</v>
      </c>
      <c r="F2015" s="31">
        <v>1</v>
      </c>
      <c r="G2015" s="31" t="str">
        <f t="shared" si="62"/>
        <v>双子座普攻_1线3号天赋1级</v>
      </c>
      <c r="H2015" s="32">
        <f>INDEX(数值规划!$AH$33:$AK$42,(特技天赋!C2015-1)*2+特技天赋!D2015,特技天赋!E2015)</f>
        <v>55</v>
      </c>
      <c r="I2015" s="32">
        <f>INDEX(数值规划!$N$32:$Y$231,(((C2015-1)*2+(D2015-1))*4+(E2015-1))*5+F2015+1,(INDEX($T$3:$AI$3,B2015)-1)*3+1)</f>
        <v>22</v>
      </c>
      <c r="J2015" s="32">
        <f>INDEX(数值规划!$N$32:$Y$231,(((C2015-1)*2+(D2015-1))*4+(E2015-1))*5+F2015+1,(INDEX($T$3:$AI$3,B2015)-1)*3+2)</f>
        <v>0</v>
      </c>
      <c r="K2015" s="32">
        <f>INDEX(数值规划!$N$32:$Y$231,(((C2015-1)*2+(D2015-1))*4+(E2015-1))*5+F2015+1,(INDEX($T$3:$AI$3,B2015)-1)*3+3)</f>
        <v>50</v>
      </c>
      <c r="L2015" s="32">
        <f t="shared" si="63"/>
        <v>5</v>
      </c>
      <c r="M2015" s="32">
        <f>INDEX(数值规划!$AL$33:$AL$42,(特技天赋!C2015-1)*2+特技天赋!D2015)</f>
        <v>2</v>
      </c>
      <c r="N2015" s="31">
        <v>29</v>
      </c>
      <c r="Q2015" s="32">
        <f>IF(特技天赋!F2015&gt;0,INDEX(数值规划!$F$32:$F$63,(特技天赋!E2015-1)*4+特技天赋!F2015),E2015)</f>
        <v>29</v>
      </c>
    </row>
    <row r="2016" spans="1:17" ht="16.5" x14ac:dyDescent="0.2">
      <c r="A2016" s="31">
        <v>2013</v>
      </c>
      <c r="B2016" s="31">
        <v>13</v>
      </c>
      <c r="C2016" s="31">
        <v>1</v>
      </c>
      <c r="D2016" s="31">
        <v>1</v>
      </c>
      <c r="E2016" s="31">
        <v>3</v>
      </c>
      <c r="F2016" s="31">
        <v>2</v>
      </c>
      <c r="G2016" s="31" t="str">
        <f t="shared" si="62"/>
        <v>双子座普攻_1线3号天赋2级</v>
      </c>
      <c r="H2016" s="32">
        <f>INDEX(数值规划!$AH$33:$AK$42,(特技天赋!C2016-1)*2+特技天赋!D2016,特技天赋!E2016)</f>
        <v>55</v>
      </c>
      <c r="I2016" s="32">
        <f>INDEX(数值规划!$N$32:$Y$231,(((C2016-1)*2+(D2016-1))*4+(E2016-1))*5+F2016+1,(INDEX($T$3:$AI$3,B2016)-1)*3+1)</f>
        <v>26</v>
      </c>
      <c r="J2016" s="32">
        <f>INDEX(数值规划!$N$32:$Y$231,(((C2016-1)*2+(D2016-1))*4+(E2016-1))*5+F2016+1,(INDEX($T$3:$AI$3,B2016)-1)*3+2)</f>
        <v>0</v>
      </c>
      <c r="K2016" s="32">
        <f>INDEX(数值规划!$N$32:$Y$231,(((C2016-1)*2+(D2016-1))*4+(E2016-1))*5+F2016+1,(INDEX($T$3:$AI$3,B2016)-1)*3+3)</f>
        <v>59</v>
      </c>
      <c r="L2016" s="32">
        <f t="shared" si="63"/>
        <v>5</v>
      </c>
      <c r="M2016" s="32">
        <f>INDEX(数值规划!$AL$33:$AL$42,(特技天赋!C2016-1)*2+特技天赋!D2016)</f>
        <v>2</v>
      </c>
      <c r="N2016" s="31">
        <v>43</v>
      </c>
      <c r="Q2016" s="32">
        <f>IF(特技天赋!F2016&gt;0,INDEX(数值规划!$F$32:$F$63,(特技天赋!E2016-1)*4+特技天赋!F2016),E2016)</f>
        <v>43</v>
      </c>
    </row>
    <row r="2017" spans="1:17" ht="16.5" x14ac:dyDescent="0.2">
      <c r="A2017" s="31">
        <v>2014</v>
      </c>
      <c r="B2017" s="31">
        <v>13</v>
      </c>
      <c r="C2017" s="31">
        <v>1</v>
      </c>
      <c r="D2017" s="31">
        <v>1</v>
      </c>
      <c r="E2017" s="31">
        <v>3</v>
      </c>
      <c r="F2017" s="31">
        <v>3</v>
      </c>
      <c r="G2017" s="31" t="str">
        <f t="shared" si="62"/>
        <v>双子座普攻_1线3号天赋3级</v>
      </c>
      <c r="H2017" s="32">
        <f>INDEX(数值规划!$AH$33:$AK$42,(特技天赋!C2017-1)*2+特技天赋!D2017,特技天赋!E2017)</f>
        <v>55</v>
      </c>
      <c r="I2017" s="32">
        <f>INDEX(数值规划!$N$32:$Y$231,(((C2017-1)*2+(D2017-1))*4+(E2017-1))*5+F2017+1,(INDEX($T$3:$AI$3,B2017)-1)*3+1)</f>
        <v>30</v>
      </c>
      <c r="J2017" s="32">
        <f>INDEX(数值规划!$N$32:$Y$231,(((C2017-1)*2+(D2017-1))*4+(E2017-1))*5+F2017+1,(INDEX($T$3:$AI$3,B2017)-1)*3+2)</f>
        <v>0</v>
      </c>
      <c r="K2017" s="32">
        <f>INDEX(数值规划!$N$32:$Y$231,(((C2017-1)*2+(D2017-1))*4+(E2017-1))*5+F2017+1,(INDEX($T$3:$AI$3,B2017)-1)*3+3)</f>
        <v>68</v>
      </c>
      <c r="L2017" s="32">
        <f t="shared" si="63"/>
        <v>5</v>
      </c>
      <c r="M2017" s="32">
        <f>INDEX(数值规划!$AL$33:$AL$42,(特技天赋!C2017-1)*2+特技天赋!D2017)</f>
        <v>2</v>
      </c>
      <c r="N2017" s="31">
        <v>58</v>
      </c>
      <c r="Q2017" s="32">
        <f>IF(特技天赋!F2017&gt;0,INDEX(数值规划!$F$32:$F$63,(特技天赋!E2017-1)*4+特技天赋!F2017),E2017)</f>
        <v>58</v>
      </c>
    </row>
    <row r="2018" spans="1:17" ht="16.5" x14ac:dyDescent="0.2">
      <c r="A2018" s="31">
        <v>2015</v>
      </c>
      <c r="B2018" s="31">
        <v>13</v>
      </c>
      <c r="C2018" s="31">
        <v>1</v>
      </c>
      <c r="D2018" s="31">
        <v>1</v>
      </c>
      <c r="E2018" s="31">
        <v>3</v>
      </c>
      <c r="F2018" s="31">
        <v>4</v>
      </c>
      <c r="G2018" s="31" t="str">
        <f t="shared" si="62"/>
        <v>双子座普攻_1线3号天赋4级</v>
      </c>
      <c r="H2018" s="32">
        <f>INDEX(数值规划!$AH$33:$AK$42,(特技天赋!C2018-1)*2+特技天赋!D2018,特技天赋!E2018)</f>
        <v>55</v>
      </c>
      <c r="I2018" s="32">
        <f>INDEX(数值规划!$N$32:$Y$231,(((C2018-1)*2+(D2018-1))*4+(E2018-1))*5+F2018+1,(INDEX($T$3:$AI$3,B2018)-1)*3+1)</f>
        <v>34</v>
      </c>
      <c r="J2018" s="32">
        <f>INDEX(数值规划!$N$32:$Y$231,(((C2018-1)*2+(D2018-1))*4+(E2018-1))*5+F2018+1,(INDEX($T$3:$AI$3,B2018)-1)*3+2)</f>
        <v>0</v>
      </c>
      <c r="K2018" s="32">
        <f>INDEX(数值规划!$N$32:$Y$231,(((C2018-1)*2+(D2018-1))*4+(E2018-1))*5+F2018+1,(INDEX($T$3:$AI$3,B2018)-1)*3+3)</f>
        <v>77</v>
      </c>
      <c r="L2018" s="32">
        <f t="shared" si="63"/>
        <v>5</v>
      </c>
      <c r="M2018" s="32">
        <f>INDEX(数值规划!$AL$33:$AL$42,(特技天赋!C2018-1)*2+特技天赋!D2018)</f>
        <v>2</v>
      </c>
      <c r="N2018" s="31">
        <v>87</v>
      </c>
      <c r="Q2018" s="32">
        <f>IF(特技天赋!F2018&gt;0,INDEX(数值规划!$F$32:$F$63,(特技天赋!E2018-1)*4+特技天赋!F2018),E2018)</f>
        <v>87</v>
      </c>
    </row>
    <row r="2019" spans="1:17" ht="16.5" x14ac:dyDescent="0.2">
      <c r="A2019" s="31">
        <v>2016</v>
      </c>
      <c r="B2019" s="31">
        <v>13</v>
      </c>
      <c r="C2019" s="31">
        <v>1</v>
      </c>
      <c r="D2019" s="31">
        <v>1</v>
      </c>
      <c r="E2019" s="31">
        <v>4</v>
      </c>
      <c r="F2019" s="31">
        <v>0</v>
      </c>
      <c r="G2019" s="31" t="str">
        <f t="shared" si="62"/>
        <v>双子座普攻_1线4号天赋解锁</v>
      </c>
      <c r="H2019" s="32">
        <f>INDEX(数值规划!$AH$33:$AK$42,(特技天赋!C2019-1)*2+特技天赋!D2019,特技天赋!E2019)</f>
        <v>75</v>
      </c>
      <c r="I2019" s="32">
        <f>INDEX(数值规划!$N$32:$Y$231,(((C2019-1)*2+(D2019-1))*4+(E2019-1))*5+F2019+1,(INDEX($T$3:$AI$3,B2019)-1)*3+1)</f>
        <v>24</v>
      </c>
      <c r="J2019" s="32">
        <f>INDEX(数值规划!$N$32:$Y$231,(((C2019-1)*2+(D2019-1))*4+(E2019-1))*5+F2019+1,(INDEX($T$3:$AI$3,B2019)-1)*3+2)</f>
        <v>0</v>
      </c>
      <c r="K2019" s="32">
        <f>INDEX(数值规划!$N$32:$Y$231,(((C2019-1)*2+(D2019-1))*4+(E2019-1))*5+F2019+1,(INDEX($T$3:$AI$3,B2019)-1)*3+3)</f>
        <v>54</v>
      </c>
      <c r="L2019" s="32">
        <f t="shared" si="63"/>
        <v>7</v>
      </c>
      <c r="M2019" s="32">
        <f>INDEX(数值规划!$AL$33:$AL$42,(特技天赋!C2019-1)*2+特技天赋!D2019)</f>
        <v>2</v>
      </c>
      <c r="N2019" s="31">
        <v>4</v>
      </c>
      <c r="Q2019" s="32">
        <f>IF(特技天赋!F2019&gt;0,INDEX(数值规划!$F$32:$F$63,(特技天赋!E2019-1)*4+特技天赋!F2019),E2019)</f>
        <v>4</v>
      </c>
    </row>
    <row r="2020" spans="1:17" ht="16.5" x14ac:dyDescent="0.2">
      <c r="A2020" s="31">
        <v>2017</v>
      </c>
      <c r="B2020" s="31">
        <v>13</v>
      </c>
      <c r="C2020" s="31">
        <v>1</v>
      </c>
      <c r="D2020" s="31">
        <v>1</v>
      </c>
      <c r="E2020" s="31">
        <v>4</v>
      </c>
      <c r="F2020" s="31">
        <v>1</v>
      </c>
      <c r="G2020" s="31" t="str">
        <f t="shared" si="62"/>
        <v>双子座普攻_1线4号天赋1级</v>
      </c>
      <c r="H2020" s="32">
        <f>INDEX(数值规划!$AH$33:$AK$42,(特技天赋!C2020-1)*2+特技天赋!D2020,特技天赋!E2020)</f>
        <v>75</v>
      </c>
      <c r="I2020" s="32">
        <f>INDEX(数值规划!$N$32:$Y$231,(((C2020-1)*2+(D2020-1))*4+(E2020-1))*5+F2020+1,(INDEX($T$3:$AI$3,B2020)-1)*3+1)</f>
        <v>28</v>
      </c>
      <c r="J2020" s="32">
        <f>INDEX(数值规划!$N$32:$Y$231,(((C2020-1)*2+(D2020-1))*4+(E2020-1))*5+F2020+1,(INDEX($T$3:$AI$3,B2020)-1)*3+2)</f>
        <v>0</v>
      </c>
      <c r="K2020" s="32">
        <f>INDEX(数值规划!$N$32:$Y$231,(((C2020-1)*2+(D2020-1))*4+(E2020-1))*5+F2020+1,(INDEX($T$3:$AI$3,B2020)-1)*3+3)</f>
        <v>63</v>
      </c>
      <c r="L2020" s="32">
        <f t="shared" si="63"/>
        <v>7</v>
      </c>
      <c r="M2020" s="32">
        <f>INDEX(数值规划!$AL$33:$AL$42,(特技天赋!C2020-1)*2+特技天赋!D2020)</f>
        <v>2</v>
      </c>
      <c r="N2020" s="31">
        <v>29</v>
      </c>
      <c r="Q2020" s="32">
        <f>IF(特技天赋!F2020&gt;0,INDEX(数值规划!$F$32:$F$63,(特技天赋!E2020-1)*4+特技天赋!F2020),E2020)</f>
        <v>29</v>
      </c>
    </row>
    <row r="2021" spans="1:17" ht="16.5" x14ac:dyDescent="0.2">
      <c r="A2021" s="31">
        <v>2018</v>
      </c>
      <c r="B2021" s="31">
        <v>13</v>
      </c>
      <c r="C2021" s="31">
        <v>1</v>
      </c>
      <c r="D2021" s="31">
        <v>1</v>
      </c>
      <c r="E2021" s="31">
        <v>4</v>
      </c>
      <c r="F2021" s="31">
        <v>2</v>
      </c>
      <c r="G2021" s="31" t="str">
        <f t="shared" si="62"/>
        <v>双子座普攻_1线4号天赋2级</v>
      </c>
      <c r="H2021" s="32">
        <f>INDEX(数值规划!$AH$33:$AK$42,(特技天赋!C2021-1)*2+特技天赋!D2021,特技天赋!E2021)</f>
        <v>75</v>
      </c>
      <c r="I2021" s="32">
        <f>INDEX(数值规划!$N$32:$Y$231,(((C2021-1)*2+(D2021-1))*4+(E2021-1))*5+F2021+1,(INDEX($T$3:$AI$3,B2021)-1)*3+1)</f>
        <v>32</v>
      </c>
      <c r="J2021" s="32">
        <f>INDEX(数值规划!$N$32:$Y$231,(((C2021-1)*2+(D2021-1))*4+(E2021-1))*5+F2021+1,(INDEX($T$3:$AI$3,B2021)-1)*3+2)</f>
        <v>0</v>
      </c>
      <c r="K2021" s="32">
        <f>INDEX(数值规划!$N$32:$Y$231,(((C2021-1)*2+(D2021-1))*4+(E2021-1))*5+F2021+1,(INDEX($T$3:$AI$3,B2021)-1)*3+3)</f>
        <v>72</v>
      </c>
      <c r="L2021" s="32">
        <f t="shared" si="63"/>
        <v>7</v>
      </c>
      <c r="M2021" s="32">
        <f>INDEX(数值规划!$AL$33:$AL$42,(特技天赋!C2021-1)*2+特技天赋!D2021)</f>
        <v>2</v>
      </c>
      <c r="N2021" s="31">
        <v>43</v>
      </c>
      <c r="Q2021" s="32">
        <f>IF(特技天赋!F2021&gt;0,INDEX(数值规划!$F$32:$F$63,(特技天赋!E2021-1)*4+特技天赋!F2021),E2021)</f>
        <v>43</v>
      </c>
    </row>
    <row r="2022" spans="1:17" ht="16.5" x14ac:dyDescent="0.2">
      <c r="A2022" s="31">
        <v>2019</v>
      </c>
      <c r="B2022" s="31">
        <v>13</v>
      </c>
      <c r="C2022" s="31">
        <v>1</v>
      </c>
      <c r="D2022" s="31">
        <v>1</v>
      </c>
      <c r="E2022" s="31">
        <v>4</v>
      </c>
      <c r="F2022" s="31">
        <v>3</v>
      </c>
      <c r="G2022" s="31" t="str">
        <f t="shared" si="62"/>
        <v>双子座普攻_1线4号天赋3级</v>
      </c>
      <c r="H2022" s="32">
        <f>INDEX(数值规划!$AH$33:$AK$42,(特技天赋!C2022-1)*2+特技天赋!D2022,特技天赋!E2022)</f>
        <v>75</v>
      </c>
      <c r="I2022" s="32">
        <f>INDEX(数值规划!$N$32:$Y$231,(((C2022-1)*2+(D2022-1))*4+(E2022-1))*5+F2022+1,(INDEX($T$3:$AI$3,B2022)-1)*3+1)</f>
        <v>36</v>
      </c>
      <c r="J2022" s="32">
        <f>INDEX(数值规划!$N$32:$Y$231,(((C2022-1)*2+(D2022-1))*4+(E2022-1))*5+F2022+1,(INDEX($T$3:$AI$3,B2022)-1)*3+2)</f>
        <v>0</v>
      </c>
      <c r="K2022" s="32">
        <f>INDEX(数值规划!$N$32:$Y$231,(((C2022-1)*2+(D2022-1))*4+(E2022-1))*5+F2022+1,(INDEX($T$3:$AI$3,B2022)-1)*3+3)</f>
        <v>81</v>
      </c>
      <c r="L2022" s="32">
        <f t="shared" si="63"/>
        <v>7</v>
      </c>
      <c r="M2022" s="32">
        <f>INDEX(数值规划!$AL$33:$AL$42,(特技天赋!C2022-1)*2+特技天赋!D2022)</f>
        <v>2</v>
      </c>
      <c r="N2022" s="31">
        <v>58</v>
      </c>
      <c r="Q2022" s="32">
        <f>IF(特技天赋!F2022&gt;0,INDEX(数值规划!$F$32:$F$63,(特技天赋!E2022-1)*4+特技天赋!F2022),E2022)</f>
        <v>58</v>
      </c>
    </row>
    <row r="2023" spans="1:17" ht="16.5" x14ac:dyDescent="0.2">
      <c r="A2023" s="31">
        <v>2020</v>
      </c>
      <c r="B2023" s="31">
        <v>13</v>
      </c>
      <c r="C2023" s="31">
        <v>1</v>
      </c>
      <c r="D2023" s="31">
        <v>1</v>
      </c>
      <c r="E2023" s="31">
        <v>4</v>
      </c>
      <c r="F2023" s="31">
        <v>4</v>
      </c>
      <c r="G2023" s="31" t="str">
        <f t="shared" si="62"/>
        <v>双子座普攻_1线4号天赋4级</v>
      </c>
      <c r="H2023" s="32">
        <f>INDEX(数值规划!$AH$33:$AK$42,(特技天赋!C2023-1)*2+特技天赋!D2023,特技天赋!E2023)</f>
        <v>75</v>
      </c>
      <c r="I2023" s="32">
        <f>INDEX(数值规划!$N$32:$Y$231,(((C2023-1)*2+(D2023-1))*4+(E2023-1))*5+F2023+1,(INDEX($T$3:$AI$3,B2023)-1)*3+1)</f>
        <v>40</v>
      </c>
      <c r="J2023" s="32">
        <f>INDEX(数值规划!$N$32:$Y$231,(((C2023-1)*2+(D2023-1))*4+(E2023-1))*5+F2023+1,(INDEX($T$3:$AI$3,B2023)-1)*3+2)</f>
        <v>0</v>
      </c>
      <c r="K2023" s="32">
        <f>INDEX(数值规划!$N$32:$Y$231,(((C2023-1)*2+(D2023-1))*4+(E2023-1))*5+F2023+1,(INDEX($T$3:$AI$3,B2023)-1)*3+3)</f>
        <v>90</v>
      </c>
      <c r="L2023" s="32">
        <f t="shared" si="63"/>
        <v>7</v>
      </c>
      <c r="M2023" s="32">
        <f>INDEX(数值规划!$AL$33:$AL$42,(特技天赋!C2023-1)*2+特技天赋!D2023)</f>
        <v>2</v>
      </c>
      <c r="N2023" s="31">
        <v>87</v>
      </c>
      <c r="Q2023" s="32">
        <f>IF(特技天赋!F2023&gt;0,INDEX(数值规划!$F$32:$F$63,(特技天赋!E2023-1)*4+特技天赋!F2023),E2023)</f>
        <v>87</v>
      </c>
    </row>
    <row r="2024" spans="1:17" ht="16.5" x14ac:dyDescent="0.2">
      <c r="A2024" s="31">
        <v>2021</v>
      </c>
      <c r="B2024" s="31">
        <v>13</v>
      </c>
      <c r="C2024" s="31">
        <v>1</v>
      </c>
      <c r="D2024" s="31">
        <v>2</v>
      </c>
      <c r="E2024" s="31">
        <v>1</v>
      </c>
      <c r="F2024" s="31">
        <v>0</v>
      </c>
      <c r="G2024" s="31" t="str">
        <f t="shared" si="62"/>
        <v>双子座普攻_2线1号天赋解锁</v>
      </c>
      <c r="H2024" s="32">
        <f>INDEX(数值规划!$AH$33:$AK$42,(特技天赋!C2024-1)*2+特技天赋!D2024,特技天赋!E2024)</f>
        <v>25</v>
      </c>
      <c r="I2024" s="32">
        <f>INDEX(数值规划!$N$32:$Y$231,(((C2024-1)*2+(D2024-1))*4+(E2024-1))*5+F2024+1,(INDEX($T$3:$AI$3,B2024)-1)*3+1)</f>
        <v>0</v>
      </c>
      <c r="J2024" s="32">
        <f>INDEX(数值规划!$N$32:$Y$231,(((C2024-1)*2+(D2024-1))*4+(E2024-1))*5+F2024+1,(INDEX($T$3:$AI$3,B2024)-1)*3+2)</f>
        <v>8</v>
      </c>
      <c r="K2024" s="32">
        <f>INDEX(数值规划!$N$32:$Y$231,(((C2024-1)*2+(D2024-1))*4+(E2024-1))*5+F2024+1,(INDEX($T$3:$AI$3,B2024)-1)*3+3)</f>
        <v>18</v>
      </c>
      <c r="L2024" s="32">
        <f t="shared" si="63"/>
        <v>2</v>
      </c>
      <c r="M2024" s="32">
        <f>INDEX(数值规划!$AL$33:$AL$42,(特技天赋!C2024-1)*2+特技天赋!D2024)</f>
        <v>3</v>
      </c>
      <c r="N2024" s="31">
        <v>1</v>
      </c>
      <c r="Q2024" s="32">
        <f>IF(特技天赋!F2024&gt;0,INDEX(数值规划!$F$32:$F$63,(特技天赋!E2024-1)*4+特技天赋!F2024),E2024)</f>
        <v>1</v>
      </c>
    </row>
    <row r="2025" spans="1:17" ht="16.5" x14ac:dyDescent="0.2">
      <c r="A2025" s="31">
        <v>2022</v>
      </c>
      <c r="B2025" s="31">
        <v>13</v>
      </c>
      <c r="C2025" s="31">
        <v>1</v>
      </c>
      <c r="D2025" s="31">
        <v>2</v>
      </c>
      <c r="E2025" s="31">
        <v>1</v>
      </c>
      <c r="F2025" s="31">
        <v>1</v>
      </c>
      <c r="G2025" s="31" t="str">
        <f t="shared" si="62"/>
        <v>双子座普攻_2线1号天赋1级</v>
      </c>
      <c r="H2025" s="32">
        <f>INDEX(数值规划!$AH$33:$AK$42,(特技天赋!C2025-1)*2+特技天赋!D2025,特技天赋!E2025)</f>
        <v>25</v>
      </c>
      <c r="I2025" s="32">
        <f>INDEX(数值规划!$N$32:$Y$231,(((C2025-1)*2+(D2025-1))*4+(E2025-1))*5+F2025+1,(INDEX($T$3:$AI$3,B2025)-1)*3+1)</f>
        <v>0</v>
      </c>
      <c r="J2025" s="32">
        <f>INDEX(数值规划!$N$32:$Y$231,(((C2025-1)*2+(D2025-1))*4+(E2025-1))*5+F2025+1,(INDEX($T$3:$AI$3,B2025)-1)*3+2)</f>
        <v>12</v>
      </c>
      <c r="K2025" s="32">
        <f>INDEX(数值规划!$N$32:$Y$231,(((C2025-1)*2+(D2025-1))*4+(E2025-1))*5+F2025+1,(INDEX($T$3:$AI$3,B2025)-1)*3+3)</f>
        <v>27</v>
      </c>
      <c r="L2025" s="32">
        <f t="shared" si="63"/>
        <v>2</v>
      </c>
      <c r="M2025" s="32">
        <f>INDEX(数值规划!$AL$33:$AL$42,(特技天赋!C2025-1)*2+特技天赋!D2025)</f>
        <v>3</v>
      </c>
      <c r="N2025" s="31">
        <v>19</v>
      </c>
      <c r="Q2025" s="32">
        <f>IF(特技天赋!F2025&gt;0,INDEX(数值规划!$F$32:$F$63,(特技天赋!E2025-1)*4+特技天赋!F2025),E2025)</f>
        <v>19</v>
      </c>
    </row>
    <row r="2026" spans="1:17" ht="16.5" x14ac:dyDescent="0.2">
      <c r="A2026" s="31">
        <v>2023</v>
      </c>
      <c r="B2026" s="31">
        <v>13</v>
      </c>
      <c r="C2026" s="31">
        <v>1</v>
      </c>
      <c r="D2026" s="31">
        <v>2</v>
      </c>
      <c r="E2026" s="31">
        <v>1</v>
      </c>
      <c r="F2026" s="31">
        <v>2</v>
      </c>
      <c r="G2026" s="31" t="str">
        <f t="shared" si="62"/>
        <v>双子座普攻_2线1号天赋2级</v>
      </c>
      <c r="H2026" s="32">
        <f>INDEX(数值规划!$AH$33:$AK$42,(特技天赋!C2026-1)*2+特技天赋!D2026,特技天赋!E2026)</f>
        <v>25</v>
      </c>
      <c r="I2026" s="32">
        <f>INDEX(数值规划!$N$32:$Y$231,(((C2026-1)*2+(D2026-1))*4+(E2026-1))*5+F2026+1,(INDEX($T$3:$AI$3,B2026)-1)*3+1)</f>
        <v>0</v>
      </c>
      <c r="J2026" s="32">
        <f>INDEX(数值规划!$N$32:$Y$231,(((C2026-1)*2+(D2026-1))*4+(E2026-1))*5+F2026+1,(INDEX($T$3:$AI$3,B2026)-1)*3+2)</f>
        <v>16</v>
      </c>
      <c r="K2026" s="32">
        <f>INDEX(数值规划!$N$32:$Y$231,(((C2026-1)*2+(D2026-1))*4+(E2026-1))*5+F2026+1,(INDEX($T$3:$AI$3,B2026)-1)*3+3)</f>
        <v>36</v>
      </c>
      <c r="L2026" s="32">
        <f t="shared" si="63"/>
        <v>2</v>
      </c>
      <c r="M2026" s="32">
        <f>INDEX(数值规划!$AL$33:$AL$42,(特技天赋!C2026-1)*2+特技天赋!D2026)</f>
        <v>3</v>
      </c>
      <c r="N2026" s="31">
        <v>29</v>
      </c>
      <c r="Q2026" s="32">
        <f>IF(特技天赋!F2026&gt;0,INDEX(数值规划!$F$32:$F$63,(特技天赋!E2026-1)*4+特技天赋!F2026),E2026)</f>
        <v>29</v>
      </c>
    </row>
    <row r="2027" spans="1:17" ht="16.5" x14ac:dyDescent="0.2">
      <c r="A2027" s="31">
        <v>2024</v>
      </c>
      <c r="B2027" s="31">
        <v>13</v>
      </c>
      <c r="C2027" s="31">
        <v>1</v>
      </c>
      <c r="D2027" s="31">
        <v>2</v>
      </c>
      <c r="E2027" s="31">
        <v>1</v>
      </c>
      <c r="F2027" s="31">
        <v>3</v>
      </c>
      <c r="G2027" s="31" t="str">
        <f t="shared" si="62"/>
        <v>双子座普攻_2线1号天赋3级</v>
      </c>
      <c r="H2027" s="32">
        <f>INDEX(数值规划!$AH$33:$AK$42,(特技天赋!C2027-1)*2+特技天赋!D2027,特技天赋!E2027)</f>
        <v>25</v>
      </c>
      <c r="I2027" s="32">
        <f>INDEX(数值规划!$N$32:$Y$231,(((C2027-1)*2+(D2027-1))*4+(E2027-1))*5+F2027+1,(INDEX($T$3:$AI$3,B2027)-1)*3+1)</f>
        <v>0</v>
      </c>
      <c r="J2027" s="32">
        <f>INDEX(数值规划!$N$32:$Y$231,(((C2027-1)*2+(D2027-1))*4+(E2027-1))*5+F2027+1,(INDEX($T$3:$AI$3,B2027)-1)*3+2)</f>
        <v>20</v>
      </c>
      <c r="K2027" s="32">
        <f>INDEX(数值规划!$N$32:$Y$231,(((C2027-1)*2+(D2027-1))*4+(E2027-1))*5+F2027+1,(INDEX($T$3:$AI$3,B2027)-1)*3+3)</f>
        <v>45</v>
      </c>
      <c r="L2027" s="32">
        <f t="shared" si="63"/>
        <v>2</v>
      </c>
      <c r="M2027" s="32">
        <f>INDEX(数值规划!$AL$33:$AL$42,(特技天赋!C2027-1)*2+特技天赋!D2027)</f>
        <v>3</v>
      </c>
      <c r="N2027" s="31">
        <v>38</v>
      </c>
      <c r="Q2027" s="32">
        <f>IF(特技天赋!F2027&gt;0,INDEX(数值规划!$F$32:$F$63,(特技天赋!E2027-1)*4+特技天赋!F2027),E2027)</f>
        <v>38</v>
      </c>
    </row>
    <row r="2028" spans="1:17" ht="16.5" x14ac:dyDescent="0.2">
      <c r="A2028" s="31">
        <v>2025</v>
      </c>
      <c r="B2028" s="31">
        <v>13</v>
      </c>
      <c r="C2028" s="31">
        <v>1</v>
      </c>
      <c r="D2028" s="31">
        <v>2</v>
      </c>
      <c r="E2028" s="31">
        <v>1</v>
      </c>
      <c r="F2028" s="31">
        <v>4</v>
      </c>
      <c r="G2028" s="31" t="str">
        <f t="shared" si="62"/>
        <v>双子座普攻_2线1号天赋4级</v>
      </c>
      <c r="H2028" s="32">
        <f>INDEX(数值规划!$AH$33:$AK$42,(特技天赋!C2028-1)*2+特技天赋!D2028,特技天赋!E2028)</f>
        <v>25</v>
      </c>
      <c r="I2028" s="32">
        <f>INDEX(数值规划!$N$32:$Y$231,(((C2028-1)*2+(D2028-1))*4+(E2028-1))*5+F2028+1,(INDEX($T$3:$AI$3,B2028)-1)*3+1)</f>
        <v>0</v>
      </c>
      <c r="J2028" s="32">
        <f>INDEX(数值规划!$N$32:$Y$231,(((C2028-1)*2+(D2028-1))*4+(E2028-1))*5+F2028+1,(INDEX($T$3:$AI$3,B2028)-1)*3+2)</f>
        <v>24</v>
      </c>
      <c r="K2028" s="32">
        <f>INDEX(数值规划!$N$32:$Y$231,(((C2028-1)*2+(D2028-1))*4+(E2028-1))*5+F2028+1,(INDEX($T$3:$AI$3,B2028)-1)*3+3)</f>
        <v>54</v>
      </c>
      <c r="L2028" s="32">
        <f t="shared" si="63"/>
        <v>2</v>
      </c>
      <c r="M2028" s="32">
        <f>INDEX(数值规划!$AL$33:$AL$42,(特技天赋!C2028-1)*2+特技天赋!D2028)</f>
        <v>3</v>
      </c>
      <c r="N2028" s="31">
        <v>58</v>
      </c>
      <c r="Q2028" s="32">
        <f>IF(特技天赋!F2028&gt;0,INDEX(数值规划!$F$32:$F$63,(特技天赋!E2028-1)*4+特技天赋!F2028),E2028)</f>
        <v>58</v>
      </c>
    </row>
    <row r="2029" spans="1:17" ht="16.5" x14ac:dyDescent="0.2">
      <c r="A2029" s="31">
        <v>2026</v>
      </c>
      <c r="B2029" s="31">
        <v>13</v>
      </c>
      <c r="C2029" s="31">
        <v>1</v>
      </c>
      <c r="D2029" s="31">
        <v>2</v>
      </c>
      <c r="E2029" s="31">
        <v>2</v>
      </c>
      <c r="F2029" s="31">
        <v>0</v>
      </c>
      <c r="G2029" s="31" t="str">
        <f t="shared" si="62"/>
        <v>双子座普攻_2线2号天赋解锁</v>
      </c>
      <c r="H2029" s="32">
        <f>INDEX(数值规划!$AH$33:$AK$42,(特技天赋!C2029-1)*2+特技天赋!D2029,特技天赋!E2029)</f>
        <v>45</v>
      </c>
      <c r="I2029" s="32">
        <f>INDEX(数值规划!$N$32:$Y$231,(((C2029-1)*2+(D2029-1))*4+(E2029-1))*5+F2029+1,(INDEX($T$3:$AI$3,B2029)-1)*3+1)</f>
        <v>0</v>
      </c>
      <c r="J2029" s="32">
        <f>INDEX(数值规划!$N$32:$Y$231,(((C2029-1)*2+(D2029-1))*4+(E2029-1))*5+F2029+1,(INDEX($T$3:$AI$3,B2029)-1)*3+2)</f>
        <v>12</v>
      </c>
      <c r="K2029" s="32">
        <f>INDEX(数值规划!$N$32:$Y$231,(((C2029-1)*2+(D2029-1))*4+(E2029-1))*5+F2029+1,(INDEX($T$3:$AI$3,B2029)-1)*3+3)</f>
        <v>27</v>
      </c>
      <c r="L2029" s="32">
        <f t="shared" si="63"/>
        <v>4</v>
      </c>
      <c r="M2029" s="32">
        <f>INDEX(数值规划!$AL$33:$AL$42,(特技天赋!C2029-1)*2+特技天赋!D2029)</f>
        <v>3</v>
      </c>
      <c r="N2029" s="31">
        <v>2</v>
      </c>
      <c r="Q2029" s="32">
        <f>IF(特技天赋!F2029&gt;0,INDEX(数值规划!$F$32:$F$63,(特技天赋!E2029-1)*4+特技天赋!F2029),E2029)</f>
        <v>2</v>
      </c>
    </row>
    <row r="2030" spans="1:17" ht="16.5" x14ac:dyDescent="0.2">
      <c r="A2030" s="31">
        <v>2027</v>
      </c>
      <c r="B2030" s="31">
        <v>13</v>
      </c>
      <c r="C2030" s="31">
        <v>1</v>
      </c>
      <c r="D2030" s="31">
        <v>2</v>
      </c>
      <c r="E2030" s="31">
        <v>2</v>
      </c>
      <c r="F2030" s="31">
        <v>1</v>
      </c>
      <c r="G2030" s="31" t="str">
        <f t="shared" si="62"/>
        <v>双子座普攻_2线2号天赋1级</v>
      </c>
      <c r="H2030" s="32">
        <f>INDEX(数值规划!$AH$33:$AK$42,(特技天赋!C2030-1)*2+特技天赋!D2030,特技天赋!E2030)</f>
        <v>45</v>
      </c>
      <c r="I2030" s="32">
        <f>INDEX(数值规划!$N$32:$Y$231,(((C2030-1)*2+(D2030-1))*4+(E2030-1))*5+F2030+1,(INDEX($T$3:$AI$3,B2030)-1)*3+1)</f>
        <v>0</v>
      </c>
      <c r="J2030" s="32">
        <f>INDEX(数值规划!$N$32:$Y$231,(((C2030-1)*2+(D2030-1))*4+(E2030-1))*5+F2030+1,(INDEX($T$3:$AI$3,B2030)-1)*3+2)</f>
        <v>16</v>
      </c>
      <c r="K2030" s="32">
        <f>INDEX(数值规划!$N$32:$Y$231,(((C2030-1)*2+(D2030-1))*4+(E2030-1))*5+F2030+1,(INDEX($T$3:$AI$3,B2030)-1)*3+3)</f>
        <v>36</v>
      </c>
      <c r="L2030" s="32">
        <f t="shared" si="63"/>
        <v>4</v>
      </c>
      <c r="M2030" s="32">
        <f>INDEX(数值规划!$AL$33:$AL$42,(特技天赋!C2030-1)*2+特技天赋!D2030)</f>
        <v>3</v>
      </c>
      <c r="N2030" s="31">
        <v>24</v>
      </c>
      <c r="Q2030" s="32">
        <f>IF(特技天赋!F2030&gt;0,INDEX(数值规划!$F$32:$F$63,(特技天赋!E2030-1)*4+特技天赋!F2030),E2030)</f>
        <v>24</v>
      </c>
    </row>
    <row r="2031" spans="1:17" ht="16.5" x14ac:dyDescent="0.2">
      <c r="A2031" s="31">
        <v>2028</v>
      </c>
      <c r="B2031" s="31">
        <v>13</v>
      </c>
      <c r="C2031" s="31">
        <v>1</v>
      </c>
      <c r="D2031" s="31">
        <v>2</v>
      </c>
      <c r="E2031" s="31">
        <v>2</v>
      </c>
      <c r="F2031" s="31">
        <v>2</v>
      </c>
      <c r="G2031" s="31" t="str">
        <f t="shared" si="62"/>
        <v>双子座普攻_2线2号天赋2级</v>
      </c>
      <c r="H2031" s="32">
        <f>INDEX(数值规划!$AH$33:$AK$42,(特技天赋!C2031-1)*2+特技天赋!D2031,特技天赋!E2031)</f>
        <v>45</v>
      </c>
      <c r="I2031" s="32">
        <f>INDEX(数值规划!$N$32:$Y$231,(((C2031-1)*2+(D2031-1))*4+(E2031-1))*5+F2031+1,(INDEX($T$3:$AI$3,B2031)-1)*3+1)</f>
        <v>0</v>
      </c>
      <c r="J2031" s="32">
        <f>INDEX(数值规划!$N$32:$Y$231,(((C2031-1)*2+(D2031-1))*4+(E2031-1))*5+F2031+1,(INDEX($T$3:$AI$3,B2031)-1)*3+2)</f>
        <v>20</v>
      </c>
      <c r="K2031" s="32">
        <f>INDEX(数值规划!$N$32:$Y$231,(((C2031-1)*2+(D2031-1))*4+(E2031-1))*5+F2031+1,(INDEX($T$3:$AI$3,B2031)-1)*3+3)</f>
        <v>45</v>
      </c>
      <c r="L2031" s="32">
        <f t="shared" si="63"/>
        <v>4</v>
      </c>
      <c r="M2031" s="32">
        <f>INDEX(数值规划!$AL$33:$AL$42,(特技天赋!C2031-1)*2+特技天赋!D2031)</f>
        <v>3</v>
      </c>
      <c r="N2031" s="31">
        <v>36</v>
      </c>
      <c r="Q2031" s="32">
        <f>IF(特技天赋!F2031&gt;0,INDEX(数值规划!$F$32:$F$63,(特技天赋!E2031-1)*4+特技天赋!F2031),E2031)</f>
        <v>36</v>
      </c>
    </row>
    <row r="2032" spans="1:17" ht="16.5" x14ac:dyDescent="0.2">
      <c r="A2032" s="31">
        <v>2029</v>
      </c>
      <c r="B2032" s="31">
        <v>13</v>
      </c>
      <c r="C2032" s="31">
        <v>1</v>
      </c>
      <c r="D2032" s="31">
        <v>2</v>
      </c>
      <c r="E2032" s="31">
        <v>2</v>
      </c>
      <c r="F2032" s="31">
        <v>3</v>
      </c>
      <c r="G2032" s="31" t="str">
        <f t="shared" si="62"/>
        <v>双子座普攻_2线2号天赋3级</v>
      </c>
      <c r="H2032" s="32">
        <f>INDEX(数值规划!$AH$33:$AK$42,(特技天赋!C2032-1)*2+特技天赋!D2032,特技天赋!E2032)</f>
        <v>45</v>
      </c>
      <c r="I2032" s="32">
        <f>INDEX(数值规划!$N$32:$Y$231,(((C2032-1)*2+(D2032-1))*4+(E2032-1))*5+F2032+1,(INDEX($T$3:$AI$3,B2032)-1)*3+1)</f>
        <v>0</v>
      </c>
      <c r="J2032" s="32">
        <f>INDEX(数值规划!$N$32:$Y$231,(((C2032-1)*2+(D2032-1))*4+(E2032-1))*5+F2032+1,(INDEX($T$3:$AI$3,B2032)-1)*3+2)</f>
        <v>24</v>
      </c>
      <c r="K2032" s="32">
        <f>INDEX(数值规划!$N$32:$Y$231,(((C2032-1)*2+(D2032-1))*4+(E2032-1))*5+F2032+1,(INDEX($T$3:$AI$3,B2032)-1)*3+3)</f>
        <v>54</v>
      </c>
      <c r="L2032" s="32">
        <f t="shared" si="63"/>
        <v>4</v>
      </c>
      <c r="M2032" s="32">
        <f>INDEX(数值规划!$AL$33:$AL$42,(特技天赋!C2032-1)*2+特技天赋!D2032)</f>
        <v>3</v>
      </c>
      <c r="N2032" s="31">
        <v>48</v>
      </c>
      <c r="Q2032" s="32">
        <f>IF(特技天赋!F2032&gt;0,INDEX(数值规划!$F$32:$F$63,(特技天赋!E2032-1)*4+特技天赋!F2032),E2032)</f>
        <v>48</v>
      </c>
    </row>
    <row r="2033" spans="1:17" ht="16.5" x14ac:dyDescent="0.2">
      <c r="A2033" s="31">
        <v>2030</v>
      </c>
      <c r="B2033" s="31">
        <v>13</v>
      </c>
      <c r="C2033" s="31">
        <v>1</v>
      </c>
      <c r="D2033" s="31">
        <v>2</v>
      </c>
      <c r="E2033" s="31">
        <v>2</v>
      </c>
      <c r="F2033" s="31">
        <v>4</v>
      </c>
      <c r="G2033" s="31" t="str">
        <f t="shared" si="62"/>
        <v>双子座普攻_2线2号天赋4级</v>
      </c>
      <c r="H2033" s="32">
        <f>INDEX(数值规划!$AH$33:$AK$42,(特技天赋!C2033-1)*2+特技天赋!D2033,特技天赋!E2033)</f>
        <v>45</v>
      </c>
      <c r="I2033" s="32">
        <f>INDEX(数值规划!$N$32:$Y$231,(((C2033-1)*2+(D2033-1))*4+(E2033-1))*5+F2033+1,(INDEX($T$3:$AI$3,B2033)-1)*3+1)</f>
        <v>0</v>
      </c>
      <c r="J2033" s="32">
        <f>INDEX(数值规划!$N$32:$Y$231,(((C2033-1)*2+(D2033-1))*4+(E2033-1))*5+F2033+1,(INDEX($T$3:$AI$3,B2033)-1)*3+2)</f>
        <v>28</v>
      </c>
      <c r="K2033" s="32">
        <f>INDEX(数值规划!$N$32:$Y$231,(((C2033-1)*2+(D2033-1))*4+(E2033-1))*5+F2033+1,(INDEX($T$3:$AI$3,B2033)-1)*3+3)</f>
        <v>63</v>
      </c>
      <c r="L2033" s="32">
        <f t="shared" si="63"/>
        <v>4</v>
      </c>
      <c r="M2033" s="32">
        <f>INDEX(数值规划!$AL$33:$AL$42,(特技天赋!C2033-1)*2+特技天赋!D2033)</f>
        <v>3</v>
      </c>
      <c r="N2033" s="31">
        <v>72</v>
      </c>
      <c r="Q2033" s="32">
        <f>IF(特技天赋!F2033&gt;0,INDEX(数值规划!$F$32:$F$63,(特技天赋!E2033-1)*4+特技天赋!F2033),E2033)</f>
        <v>72</v>
      </c>
    </row>
    <row r="2034" spans="1:17" ht="16.5" x14ac:dyDescent="0.2">
      <c r="A2034" s="31">
        <v>2031</v>
      </c>
      <c r="B2034" s="31">
        <v>13</v>
      </c>
      <c r="C2034" s="31">
        <v>1</v>
      </c>
      <c r="D2034" s="31">
        <v>2</v>
      </c>
      <c r="E2034" s="31">
        <v>3</v>
      </c>
      <c r="F2034" s="31">
        <v>0</v>
      </c>
      <c r="G2034" s="31" t="str">
        <f t="shared" si="62"/>
        <v>双子座普攻_2线3号天赋解锁</v>
      </c>
      <c r="H2034" s="32">
        <f>INDEX(数值规划!$AH$33:$AK$42,(特技天赋!C2034-1)*2+特技天赋!D2034,特技天赋!E2034)</f>
        <v>65</v>
      </c>
      <c r="I2034" s="32">
        <f>INDEX(数值规划!$N$32:$Y$231,(((C2034-1)*2+(D2034-1))*4+(E2034-1))*5+F2034+1,(INDEX($T$3:$AI$3,B2034)-1)*3+1)</f>
        <v>0</v>
      </c>
      <c r="J2034" s="32">
        <f>INDEX(数值规划!$N$32:$Y$231,(((C2034-1)*2+(D2034-1))*4+(E2034-1))*5+F2034+1,(INDEX($T$3:$AI$3,B2034)-1)*3+2)</f>
        <v>18</v>
      </c>
      <c r="K2034" s="32">
        <f>INDEX(数值规划!$N$32:$Y$231,(((C2034-1)*2+(D2034-1))*4+(E2034-1))*5+F2034+1,(INDEX($T$3:$AI$3,B2034)-1)*3+3)</f>
        <v>41</v>
      </c>
      <c r="L2034" s="32">
        <f t="shared" si="63"/>
        <v>6</v>
      </c>
      <c r="M2034" s="32">
        <f>INDEX(数值规划!$AL$33:$AL$42,(特技天赋!C2034-1)*2+特技天赋!D2034)</f>
        <v>3</v>
      </c>
      <c r="N2034" s="31">
        <v>3</v>
      </c>
      <c r="Q2034" s="32">
        <f>IF(特技天赋!F2034&gt;0,INDEX(数值规划!$F$32:$F$63,(特技天赋!E2034-1)*4+特技天赋!F2034),E2034)</f>
        <v>3</v>
      </c>
    </row>
    <row r="2035" spans="1:17" ht="16.5" x14ac:dyDescent="0.2">
      <c r="A2035" s="31">
        <v>2032</v>
      </c>
      <c r="B2035" s="31">
        <v>13</v>
      </c>
      <c r="C2035" s="31">
        <v>1</v>
      </c>
      <c r="D2035" s="31">
        <v>2</v>
      </c>
      <c r="E2035" s="31">
        <v>3</v>
      </c>
      <c r="F2035" s="31">
        <v>1</v>
      </c>
      <c r="G2035" s="31" t="str">
        <f t="shared" si="62"/>
        <v>双子座普攻_2线3号天赋1级</v>
      </c>
      <c r="H2035" s="32">
        <f>INDEX(数值规划!$AH$33:$AK$42,(特技天赋!C2035-1)*2+特技天赋!D2035,特技天赋!E2035)</f>
        <v>65</v>
      </c>
      <c r="I2035" s="32">
        <f>INDEX(数值规划!$N$32:$Y$231,(((C2035-1)*2+(D2035-1))*4+(E2035-1))*5+F2035+1,(INDEX($T$3:$AI$3,B2035)-1)*3+1)</f>
        <v>0</v>
      </c>
      <c r="J2035" s="32">
        <f>INDEX(数值规划!$N$32:$Y$231,(((C2035-1)*2+(D2035-1))*4+(E2035-1))*5+F2035+1,(INDEX($T$3:$AI$3,B2035)-1)*3+2)</f>
        <v>22</v>
      </c>
      <c r="K2035" s="32">
        <f>INDEX(数值规划!$N$32:$Y$231,(((C2035-1)*2+(D2035-1))*4+(E2035-1))*5+F2035+1,(INDEX($T$3:$AI$3,B2035)-1)*3+3)</f>
        <v>50</v>
      </c>
      <c r="L2035" s="32">
        <f t="shared" si="63"/>
        <v>6</v>
      </c>
      <c r="M2035" s="32">
        <f>INDEX(数值规划!$AL$33:$AL$42,(特技天赋!C2035-1)*2+特技天赋!D2035)</f>
        <v>3</v>
      </c>
      <c r="N2035" s="31">
        <v>29</v>
      </c>
      <c r="Q2035" s="32">
        <f>IF(特技天赋!F2035&gt;0,INDEX(数值规划!$F$32:$F$63,(特技天赋!E2035-1)*4+特技天赋!F2035),E2035)</f>
        <v>29</v>
      </c>
    </row>
    <row r="2036" spans="1:17" ht="16.5" x14ac:dyDescent="0.2">
      <c r="A2036" s="31">
        <v>2033</v>
      </c>
      <c r="B2036" s="31">
        <v>13</v>
      </c>
      <c r="C2036" s="31">
        <v>1</v>
      </c>
      <c r="D2036" s="31">
        <v>2</v>
      </c>
      <c r="E2036" s="31">
        <v>3</v>
      </c>
      <c r="F2036" s="31">
        <v>2</v>
      </c>
      <c r="G2036" s="31" t="str">
        <f t="shared" si="62"/>
        <v>双子座普攻_2线3号天赋2级</v>
      </c>
      <c r="H2036" s="32">
        <f>INDEX(数值规划!$AH$33:$AK$42,(特技天赋!C2036-1)*2+特技天赋!D2036,特技天赋!E2036)</f>
        <v>65</v>
      </c>
      <c r="I2036" s="32">
        <f>INDEX(数值规划!$N$32:$Y$231,(((C2036-1)*2+(D2036-1))*4+(E2036-1))*5+F2036+1,(INDEX($T$3:$AI$3,B2036)-1)*3+1)</f>
        <v>0</v>
      </c>
      <c r="J2036" s="32">
        <f>INDEX(数值规划!$N$32:$Y$231,(((C2036-1)*2+(D2036-1))*4+(E2036-1))*5+F2036+1,(INDEX($T$3:$AI$3,B2036)-1)*3+2)</f>
        <v>26</v>
      </c>
      <c r="K2036" s="32">
        <f>INDEX(数值规划!$N$32:$Y$231,(((C2036-1)*2+(D2036-1))*4+(E2036-1))*5+F2036+1,(INDEX($T$3:$AI$3,B2036)-1)*3+3)</f>
        <v>59</v>
      </c>
      <c r="L2036" s="32">
        <f t="shared" si="63"/>
        <v>6</v>
      </c>
      <c r="M2036" s="32">
        <f>INDEX(数值规划!$AL$33:$AL$42,(特技天赋!C2036-1)*2+特技天赋!D2036)</f>
        <v>3</v>
      </c>
      <c r="N2036" s="31">
        <v>43</v>
      </c>
      <c r="Q2036" s="32">
        <f>IF(特技天赋!F2036&gt;0,INDEX(数值规划!$F$32:$F$63,(特技天赋!E2036-1)*4+特技天赋!F2036),E2036)</f>
        <v>43</v>
      </c>
    </row>
    <row r="2037" spans="1:17" ht="16.5" x14ac:dyDescent="0.2">
      <c r="A2037" s="31">
        <v>2034</v>
      </c>
      <c r="B2037" s="31">
        <v>13</v>
      </c>
      <c r="C2037" s="31">
        <v>1</v>
      </c>
      <c r="D2037" s="31">
        <v>2</v>
      </c>
      <c r="E2037" s="31">
        <v>3</v>
      </c>
      <c r="F2037" s="31">
        <v>3</v>
      </c>
      <c r="G2037" s="31" t="str">
        <f t="shared" si="62"/>
        <v>双子座普攻_2线3号天赋3级</v>
      </c>
      <c r="H2037" s="32">
        <f>INDEX(数值规划!$AH$33:$AK$42,(特技天赋!C2037-1)*2+特技天赋!D2037,特技天赋!E2037)</f>
        <v>65</v>
      </c>
      <c r="I2037" s="32">
        <f>INDEX(数值规划!$N$32:$Y$231,(((C2037-1)*2+(D2037-1))*4+(E2037-1))*5+F2037+1,(INDEX($T$3:$AI$3,B2037)-1)*3+1)</f>
        <v>0</v>
      </c>
      <c r="J2037" s="32">
        <f>INDEX(数值规划!$N$32:$Y$231,(((C2037-1)*2+(D2037-1))*4+(E2037-1))*5+F2037+1,(INDEX($T$3:$AI$3,B2037)-1)*3+2)</f>
        <v>30</v>
      </c>
      <c r="K2037" s="32">
        <f>INDEX(数值规划!$N$32:$Y$231,(((C2037-1)*2+(D2037-1))*4+(E2037-1))*5+F2037+1,(INDEX($T$3:$AI$3,B2037)-1)*3+3)</f>
        <v>68</v>
      </c>
      <c r="L2037" s="32">
        <f t="shared" si="63"/>
        <v>6</v>
      </c>
      <c r="M2037" s="32">
        <f>INDEX(数值规划!$AL$33:$AL$42,(特技天赋!C2037-1)*2+特技天赋!D2037)</f>
        <v>3</v>
      </c>
      <c r="N2037" s="31">
        <v>58</v>
      </c>
      <c r="Q2037" s="32">
        <f>IF(特技天赋!F2037&gt;0,INDEX(数值规划!$F$32:$F$63,(特技天赋!E2037-1)*4+特技天赋!F2037),E2037)</f>
        <v>58</v>
      </c>
    </row>
    <row r="2038" spans="1:17" ht="16.5" x14ac:dyDescent="0.2">
      <c r="A2038" s="31">
        <v>2035</v>
      </c>
      <c r="B2038" s="31">
        <v>13</v>
      </c>
      <c r="C2038" s="31">
        <v>1</v>
      </c>
      <c r="D2038" s="31">
        <v>2</v>
      </c>
      <c r="E2038" s="31">
        <v>3</v>
      </c>
      <c r="F2038" s="31">
        <v>4</v>
      </c>
      <c r="G2038" s="31" t="str">
        <f t="shared" si="62"/>
        <v>双子座普攻_2线3号天赋4级</v>
      </c>
      <c r="H2038" s="32">
        <f>INDEX(数值规划!$AH$33:$AK$42,(特技天赋!C2038-1)*2+特技天赋!D2038,特技天赋!E2038)</f>
        <v>65</v>
      </c>
      <c r="I2038" s="32">
        <f>INDEX(数值规划!$N$32:$Y$231,(((C2038-1)*2+(D2038-1))*4+(E2038-1))*5+F2038+1,(INDEX($T$3:$AI$3,B2038)-1)*3+1)</f>
        <v>0</v>
      </c>
      <c r="J2038" s="32">
        <f>INDEX(数值规划!$N$32:$Y$231,(((C2038-1)*2+(D2038-1))*4+(E2038-1))*5+F2038+1,(INDEX($T$3:$AI$3,B2038)-1)*3+2)</f>
        <v>34</v>
      </c>
      <c r="K2038" s="32">
        <f>INDEX(数值规划!$N$32:$Y$231,(((C2038-1)*2+(D2038-1))*4+(E2038-1))*5+F2038+1,(INDEX($T$3:$AI$3,B2038)-1)*3+3)</f>
        <v>77</v>
      </c>
      <c r="L2038" s="32">
        <f t="shared" si="63"/>
        <v>6</v>
      </c>
      <c r="M2038" s="32">
        <f>INDEX(数值规划!$AL$33:$AL$42,(特技天赋!C2038-1)*2+特技天赋!D2038)</f>
        <v>3</v>
      </c>
      <c r="N2038" s="31">
        <v>87</v>
      </c>
      <c r="Q2038" s="32">
        <f>IF(特技天赋!F2038&gt;0,INDEX(数值规划!$F$32:$F$63,(特技天赋!E2038-1)*4+特技天赋!F2038),E2038)</f>
        <v>87</v>
      </c>
    </row>
    <row r="2039" spans="1:17" ht="16.5" x14ac:dyDescent="0.2">
      <c r="A2039" s="31">
        <v>2036</v>
      </c>
      <c r="B2039" s="31">
        <v>13</v>
      </c>
      <c r="C2039" s="31">
        <v>1</v>
      </c>
      <c r="D2039" s="31">
        <v>2</v>
      </c>
      <c r="E2039" s="31">
        <v>4</v>
      </c>
      <c r="F2039" s="31">
        <v>0</v>
      </c>
      <c r="G2039" s="31" t="str">
        <f t="shared" si="62"/>
        <v>双子座普攻_2线4号天赋解锁</v>
      </c>
      <c r="H2039" s="32">
        <f>INDEX(数值规划!$AH$33:$AK$42,(特技天赋!C2039-1)*2+特技天赋!D2039,特技天赋!E2039)</f>
        <v>85</v>
      </c>
      <c r="I2039" s="32">
        <f>INDEX(数值规划!$N$32:$Y$231,(((C2039-1)*2+(D2039-1))*4+(E2039-1))*5+F2039+1,(INDEX($T$3:$AI$3,B2039)-1)*3+1)</f>
        <v>0</v>
      </c>
      <c r="J2039" s="32">
        <f>INDEX(数值规划!$N$32:$Y$231,(((C2039-1)*2+(D2039-1))*4+(E2039-1))*5+F2039+1,(INDEX($T$3:$AI$3,B2039)-1)*3+2)</f>
        <v>24</v>
      </c>
      <c r="K2039" s="32">
        <f>INDEX(数值规划!$N$32:$Y$231,(((C2039-1)*2+(D2039-1))*4+(E2039-1))*5+F2039+1,(INDEX($T$3:$AI$3,B2039)-1)*3+3)</f>
        <v>54</v>
      </c>
      <c r="L2039" s="32">
        <f t="shared" si="63"/>
        <v>8</v>
      </c>
      <c r="M2039" s="32">
        <f>INDEX(数值规划!$AL$33:$AL$42,(特技天赋!C2039-1)*2+特技天赋!D2039)</f>
        <v>3</v>
      </c>
      <c r="N2039" s="31">
        <v>4</v>
      </c>
      <c r="Q2039" s="32">
        <f>IF(特技天赋!F2039&gt;0,INDEX(数值规划!$F$32:$F$63,(特技天赋!E2039-1)*4+特技天赋!F2039),E2039)</f>
        <v>4</v>
      </c>
    </row>
    <row r="2040" spans="1:17" ht="16.5" x14ac:dyDescent="0.2">
      <c r="A2040" s="31">
        <v>2037</v>
      </c>
      <c r="B2040" s="31">
        <v>13</v>
      </c>
      <c r="C2040" s="31">
        <v>1</v>
      </c>
      <c r="D2040" s="31">
        <v>2</v>
      </c>
      <c r="E2040" s="31">
        <v>4</v>
      </c>
      <c r="F2040" s="31">
        <v>1</v>
      </c>
      <c r="G2040" s="31" t="str">
        <f t="shared" si="62"/>
        <v>双子座普攻_2线4号天赋1级</v>
      </c>
      <c r="H2040" s="32">
        <f>INDEX(数值规划!$AH$33:$AK$42,(特技天赋!C2040-1)*2+特技天赋!D2040,特技天赋!E2040)</f>
        <v>85</v>
      </c>
      <c r="I2040" s="32">
        <f>INDEX(数值规划!$N$32:$Y$231,(((C2040-1)*2+(D2040-1))*4+(E2040-1))*5+F2040+1,(INDEX($T$3:$AI$3,B2040)-1)*3+1)</f>
        <v>0</v>
      </c>
      <c r="J2040" s="32">
        <f>INDEX(数值规划!$N$32:$Y$231,(((C2040-1)*2+(D2040-1))*4+(E2040-1))*5+F2040+1,(INDEX($T$3:$AI$3,B2040)-1)*3+2)</f>
        <v>28</v>
      </c>
      <c r="K2040" s="32">
        <f>INDEX(数值规划!$N$32:$Y$231,(((C2040-1)*2+(D2040-1))*4+(E2040-1))*5+F2040+1,(INDEX($T$3:$AI$3,B2040)-1)*3+3)</f>
        <v>63</v>
      </c>
      <c r="L2040" s="32">
        <f t="shared" si="63"/>
        <v>8</v>
      </c>
      <c r="M2040" s="32">
        <f>INDEX(数值规划!$AL$33:$AL$42,(特技天赋!C2040-1)*2+特技天赋!D2040)</f>
        <v>3</v>
      </c>
      <c r="N2040" s="31">
        <v>29</v>
      </c>
      <c r="Q2040" s="32">
        <f>IF(特技天赋!F2040&gt;0,INDEX(数值规划!$F$32:$F$63,(特技天赋!E2040-1)*4+特技天赋!F2040),E2040)</f>
        <v>29</v>
      </c>
    </row>
    <row r="2041" spans="1:17" ht="16.5" x14ac:dyDescent="0.2">
      <c r="A2041" s="31">
        <v>2038</v>
      </c>
      <c r="B2041" s="31">
        <v>13</v>
      </c>
      <c r="C2041" s="31">
        <v>1</v>
      </c>
      <c r="D2041" s="31">
        <v>2</v>
      </c>
      <c r="E2041" s="31">
        <v>4</v>
      </c>
      <c r="F2041" s="31">
        <v>2</v>
      </c>
      <c r="G2041" s="31" t="str">
        <f t="shared" si="62"/>
        <v>双子座普攻_2线4号天赋2级</v>
      </c>
      <c r="H2041" s="32">
        <f>INDEX(数值规划!$AH$33:$AK$42,(特技天赋!C2041-1)*2+特技天赋!D2041,特技天赋!E2041)</f>
        <v>85</v>
      </c>
      <c r="I2041" s="32">
        <f>INDEX(数值规划!$N$32:$Y$231,(((C2041-1)*2+(D2041-1))*4+(E2041-1))*5+F2041+1,(INDEX($T$3:$AI$3,B2041)-1)*3+1)</f>
        <v>0</v>
      </c>
      <c r="J2041" s="32">
        <f>INDEX(数值规划!$N$32:$Y$231,(((C2041-1)*2+(D2041-1))*4+(E2041-1))*5+F2041+1,(INDEX($T$3:$AI$3,B2041)-1)*3+2)</f>
        <v>32</v>
      </c>
      <c r="K2041" s="32">
        <f>INDEX(数值规划!$N$32:$Y$231,(((C2041-1)*2+(D2041-1))*4+(E2041-1))*5+F2041+1,(INDEX($T$3:$AI$3,B2041)-1)*3+3)</f>
        <v>72</v>
      </c>
      <c r="L2041" s="32">
        <f t="shared" si="63"/>
        <v>8</v>
      </c>
      <c r="M2041" s="32">
        <f>INDEX(数值规划!$AL$33:$AL$42,(特技天赋!C2041-1)*2+特技天赋!D2041)</f>
        <v>3</v>
      </c>
      <c r="N2041" s="31">
        <v>43</v>
      </c>
      <c r="Q2041" s="32">
        <f>IF(特技天赋!F2041&gt;0,INDEX(数值规划!$F$32:$F$63,(特技天赋!E2041-1)*4+特技天赋!F2041),E2041)</f>
        <v>43</v>
      </c>
    </row>
    <row r="2042" spans="1:17" ht="16.5" x14ac:dyDescent="0.2">
      <c r="A2042" s="31">
        <v>2039</v>
      </c>
      <c r="B2042" s="31">
        <v>13</v>
      </c>
      <c r="C2042" s="31">
        <v>1</v>
      </c>
      <c r="D2042" s="31">
        <v>2</v>
      </c>
      <c r="E2042" s="31">
        <v>4</v>
      </c>
      <c r="F2042" s="31">
        <v>3</v>
      </c>
      <c r="G2042" s="31" t="str">
        <f t="shared" si="62"/>
        <v>双子座普攻_2线4号天赋3级</v>
      </c>
      <c r="H2042" s="32">
        <f>INDEX(数值规划!$AH$33:$AK$42,(特技天赋!C2042-1)*2+特技天赋!D2042,特技天赋!E2042)</f>
        <v>85</v>
      </c>
      <c r="I2042" s="32">
        <f>INDEX(数值规划!$N$32:$Y$231,(((C2042-1)*2+(D2042-1))*4+(E2042-1))*5+F2042+1,(INDEX($T$3:$AI$3,B2042)-1)*3+1)</f>
        <v>0</v>
      </c>
      <c r="J2042" s="32">
        <f>INDEX(数值规划!$N$32:$Y$231,(((C2042-1)*2+(D2042-1))*4+(E2042-1))*5+F2042+1,(INDEX($T$3:$AI$3,B2042)-1)*3+2)</f>
        <v>36</v>
      </c>
      <c r="K2042" s="32">
        <f>INDEX(数值规划!$N$32:$Y$231,(((C2042-1)*2+(D2042-1))*4+(E2042-1))*5+F2042+1,(INDEX($T$3:$AI$3,B2042)-1)*3+3)</f>
        <v>81</v>
      </c>
      <c r="L2042" s="32">
        <f t="shared" si="63"/>
        <v>8</v>
      </c>
      <c r="M2042" s="32">
        <f>INDEX(数值规划!$AL$33:$AL$42,(特技天赋!C2042-1)*2+特技天赋!D2042)</f>
        <v>3</v>
      </c>
      <c r="N2042" s="31">
        <v>58</v>
      </c>
      <c r="Q2042" s="32">
        <f>IF(特技天赋!F2042&gt;0,INDEX(数值规划!$F$32:$F$63,(特技天赋!E2042-1)*4+特技天赋!F2042),E2042)</f>
        <v>58</v>
      </c>
    </row>
    <row r="2043" spans="1:17" ht="16.5" x14ac:dyDescent="0.2">
      <c r="A2043" s="31">
        <v>2040</v>
      </c>
      <c r="B2043" s="31">
        <v>13</v>
      </c>
      <c r="C2043" s="31">
        <v>1</v>
      </c>
      <c r="D2043" s="31">
        <v>2</v>
      </c>
      <c r="E2043" s="31">
        <v>4</v>
      </c>
      <c r="F2043" s="31">
        <v>4</v>
      </c>
      <c r="G2043" s="31" t="str">
        <f t="shared" si="62"/>
        <v>双子座普攻_2线4号天赋4级</v>
      </c>
      <c r="H2043" s="32">
        <f>INDEX(数值规划!$AH$33:$AK$42,(特技天赋!C2043-1)*2+特技天赋!D2043,特技天赋!E2043)</f>
        <v>85</v>
      </c>
      <c r="I2043" s="32">
        <f>INDEX(数值规划!$N$32:$Y$231,(((C2043-1)*2+(D2043-1))*4+(E2043-1))*5+F2043+1,(INDEX($T$3:$AI$3,B2043)-1)*3+1)</f>
        <v>0</v>
      </c>
      <c r="J2043" s="32">
        <f>INDEX(数值规划!$N$32:$Y$231,(((C2043-1)*2+(D2043-1))*4+(E2043-1))*5+F2043+1,(INDEX($T$3:$AI$3,B2043)-1)*3+2)</f>
        <v>40</v>
      </c>
      <c r="K2043" s="32">
        <f>INDEX(数值规划!$N$32:$Y$231,(((C2043-1)*2+(D2043-1))*4+(E2043-1))*5+F2043+1,(INDEX($T$3:$AI$3,B2043)-1)*3+3)</f>
        <v>90</v>
      </c>
      <c r="L2043" s="32">
        <f t="shared" si="63"/>
        <v>8</v>
      </c>
      <c r="M2043" s="32">
        <f>INDEX(数值规划!$AL$33:$AL$42,(特技天赋!C2043-1)*2+特技天赋!D2043)</f>
        <v>3</v>
      </c>
      <c r="N2043" s="31">
        <v>87</v>
      </c>
      <c r="Q2043" s="32">
        <f>IF(特技天赋!F2043&gt;0,INDEX(数值规划!$F$32:$F$63,(特技天赋!E2043-1)*4+特技天赋!F2043),E2043)</f>
        <v>87</v>
      </c>
    </row>
    <row r="2044" spans="1:17" ht="16.5" x14ac:dyDescent="0.2">
      <c r="A2044" s="31">
        <v>2041</v>
      </c>
      <c r="B2044" s="31">
        <v>13</v>
      </c>
      <c r="C2044" s="31">
        <v>2</v>
      </c>
      <c r="D2044" s="31">
        <v>1</v>
      </c>
      <c r="E2044" s="31">
        <v>1</v>
      </c>
      <c r="F2044" s="31">
        <v>0</v>
      </c>
      <c r="G2044" s="31" t="str">
        <f t="shared" si="62"/>
        <v>双子座技能1_1线1号天赋解锁</v>
      </c>
      <c r="H2044" s="32">
        <f>INDEX(数值规划!$AH$33:$AK$42,(特技天赋!C2044-1)*2+特技天赋!D2044,特技天赋!E2044)</f>
        <v>17</v>
      </c>
      <c r="I2044" s="32">
        <f>INDEX(数值规划!$N$32:$Y$231,(((C2044-1)*2+(D2044-1))*4+(E2044-1))*5+F2044+1,(INDEX($T$3:$AI$3,B2044)-1)*3+1)</f>
        <v>10</v>
      </c>
      <c r="J2044" s="32">
        <f>INDEX(数值规划!$N$32:$Y$231,(((C2044-1)*2+(D2044-1))*4+(E2044-1))*5+F2044+1,(INDEX($T$3:$AI$3,B2044)-1)*3+2)</f>
        <v>0</v>
      </c>
      <c r="K2044" s="32">
        <f>INDEX(数值规划!$N$32:$Y$231,(((C2044-1)*2+(D2044-1))*4+(E2044-1))*5+F2044+1,(INDEX($T$3:$AI$3,B2044)-1)*3+3)</f>
        <v>20</v>
      </c>
      <c r="L2044" s="32">
        <f t="shared" si="63"/>
        <v>1</v>
      </c>
      <c r="M2044" s="32">
        <f>INDEX(数值规划!$AL$33:$AL$42,(特技天赋!C2044-1)*2+特技天赋!D2044)</f>
        <v>3</v>
      </c>
      <c r="N2044" s="31">
        <v>1</v>
      </c>
      <c r="Q2044" s="32">
        <f>IF(特技天赋!F2044&gt;0,INDEX(数值规划!$F$32:$F$63,(特技天赋!E2044-1)*4+特技天赋!F2044),E2044)</f>
        <v>1</v>
      </c>
    </row>
    <row r="2045" spans="1:17" ht="16.5" x14ac:dyDescent="0.2">
      <c r="A2045" s="31">
        <v>2042</v>
      </c>
      <c r="B2045" s="31">
        <v>13</v>
      </c>
      <c r="C2045" s="31">
        <v>2</v>
      </c>
      <c r="D2045" s="31">
        <v>1</v>
      </c>
      <c r="E2045" s="31">
        <v>1</v>
      </c>
      <c r="F2045" s="31">
        <v>1</v>
      </c>
      <c r="G2045" s="31" t="str">
        <f t="shared" si="62"/>
        <v>双子座技能1_1线1号天赋1级</v>
      </c>
      <c r="H2045" s="32">
        <f>INDEX(数值规划!$AH$33:$AK$42,(特技天赋!C2045-1)*2+特技天赋!D2045,特技天赋!E2045)</f>
        <v>17</v>
      </c>
      <c r="I2045" s="32">
        <f>INDEX(数值规划!$N$32:$Y$231,(((C2045-1)*2+(D2045-1))*4+(E2045-1))*5+F2045+1,(INDEX($T$3:$AI$3,B2045)-1)*3+1)</f>
        <v>15</v>
      </c>
      <c r="J2045" s="32">
        <f>INDEX(数值规划!$N$32:$Y$231,(((C2045-1)*2+(D2045-1))*4+(E2045-1))*5+F2045+1,(INDEX($T$3:$AI$3,B2045)-1)*3+2)</f>
        <v>0</v>
      </c>
      <c r="K2045" s="32">
        <f>INDEX(数值规划!$N$32:$Y$231,(((C2045-1)*2+(D2045-1))*4+(E2045-1))*5+F2045+1,(INDEX($T$3:$AI$3,B2045)-1)*3+3)</f>
        <v>30</v>
      </c>
      <c r="L2045" s="32">
        <f t="shared" si="63"/>
        <v>1</v>
      </c>
      <c r="M2045" s="32">
        <f>INDEX(数值规划!$AL$33:$AL$42,(特技天赋!C2045-1)*2+特技天赋!D2045)</f>
        <v>3</v>
      </c>
      <c r="N2045" s="31">
        <v>19</v>
      </c>
      <c r="Q2045" s="32">
        <f>IF(特技天赋!F2045&gt;0,INDEX(数值规划!$F$32:$F$63,(特技天赋!E2045-1)*4+特技天赋!F2045),E2045)</f>
        <v>19</v>
      </c>
    </row>
    <row r="2046" spans="1:17" ht="16.5" x14ac:dyDescent="0.2">
      <c r="A2046" s="31">
        <v>2043</v>
      </c>
      <c r="B2046" s="31">
        <v>13</v>
      </c>
      <c r="C2046" s="31">
        <v>2</v>
      </c>
      <c r="D2046" s="31">
        <v>1</v>
      </c>
      <c r="E2046" s="31">
        <v>1</v>
      </c>
      <c r="F2046" s="31">
        <v>2</v>
      </c>
      <c r="G2046" s="31" t="str">
        <f t="shared" si="62"/>
        <v>双子座技能1_1线1号天赋2级</v>
      </c>
      <c r="H2046" s="32">
        <f>INDEX(数值规划!$AH$33:$AK$42,(特技天赋!C2046-1)*2+特技天赋!D2046,特技天赋!E2046)</f>
        <v>17</v>
      </c>
      <c r="I2046" s="32">
        <f>INDEX(数值规划!$N$32:$Y$231,(((C2046-1)*2+(D2046-1))*4+(E2046-1))*5+F2046+1,(INDEX($T$3:$AI$3,B2046)-1)*3+1)</f>
        <v>20</v>
      </c>
      <c r="J2046" s="32">
        <f>INDEX(数值规划!$N$32:$Y$231,(((C2046-1)*2+(D2046-1))*4+(E2046-1))*5+F2046+1,(INDEX($T$3:$AI$3,B2046)-1)*3+2)</f>
        <v>0</v>
      </c>
      <c r="K2046" s="32">
        <f>INDEX(数值规划!$N$32:$Y$231,(((C2046-1)*2+(D2046-1))*4+(E2046-1))*5+F2046+1,(INDEX($T$3:$AI$3,B2046)-1)*3+3)</f>
        <v>40</v>
      </c>
      <c r="L2046" s="32">
        <f t="shared" si="63"/>
        <v>1</v>
      </c>
      <c r="M2046" s="32">
        <f>INDEX(数值规划!$AL$33:$AL$42,(特技天赋!C2046-1)*2+特技天赋!D2046)</f>
        <v>3</v>
      </c>
      <c r="N2046" s="31">
        <v>29</v>
      </c>
      <c r="Q2046" s="32">
        <f>IF(特技天赋!F2046&gt;0,INDEX(数值规划!$F$32:$F$63,(特技天赋!E2046-1)*4+特技天赋!F2046),E2046)</f>
        <v>29</v>
      </c>
    </row>
    <row r="2047" spans="1:17" ht="16.5" x14ac:dyDescent="0.2">
      <c r="A2047" s="31">
        <v>2044</v>
      </c>
      <c r="B2047" s="31">
        <v>13</v>
      </c>
      <c r="C2047" s="31">
        <v>2</v>
      </c>
      <c r="D2047" s="31">
        <v>1</v>
      </c>
      <c r="E2047" s="31">
        <v>1</v>
      </c>
      <c r="F2047" s="31">
        <v>3</v>
      </c>
      <c r="G2047" s="31" t="str">
        <f t="shared" si="62"/>
        <v>双子座技能1_1线1号天赋3级</v>
      </c>
      <c r="H2047" s="32">
        <f>INDEX(数值规划!$AH$33:$AK$42,(特技天赋!C2047-1)*2+特技天赋!D2047,特技天赋!E2047)</f>
        <v>17</v>
      </c>
      <c r="I2047" s="32">
        <f>INDEX(数值规划!$N$32:$Y$231,(((C2047-1)*2+(D2047-1))*4+(E2047-1))*5+F2047+1,(INDEX($T$3:$AI$3,B2047)-1)*3+1)</f>
        <v>25</v>
      </c>
      <c r="J2047" s="32">
        <f>INDEX(数值规划!$N$32:$Y$231,(((C2047-1)*2+(D2047-1))*4+(E2047-1))*5+F2047+1,(INDEX($T$3:$AI$3,B2047)-1)*3+2)</f>
        <v>0</v>
      </c>
      <c r="K2047" s="32">
        <f>INDEX(数值规划!$N$32:$Y$231,(((C2047-1)*2+(D2047-1))*4+(E2047-1))*5+F2047+1,(INDEX($T$3:$AI$3,B2047)-1)*3+3)</f>
        <v>50</v>
      </c>
      <c r="L2047" s="32">
        <f t="shared" si="63"/>
        <v>1</v>
      </c>
      <c r="M2047" s="32">
        <f>INDEX(数值规划!$AL$33:$AL$42,(特技天赋!C2047-1)*2+特技天赋!D2047)</f>
        <v>3</v>
      </c>
      <c r="N2047" s="31">
        <v>38</v>
      </c>
      <c r="Q2047" s="32">
        <f>IF(特技天赋!F2047&gt;0,INDEX(数值规划!$F$32:$F$63,(特技天赋!E2047-1)*4+特技天赋!F2047),E2047)</f>
        <v>38</v>
      </c>
    </row>
    <row r="2048" spans="1:17" ht="16.5" x14ac:dyDescent="0.2">
      <c r="A2048" s="31">
        <v>2045</v>
      </c>
      <c r="B2048" s="31">
        <v>13</v>
      </c>
      <c r="C2048" s="31">
        <v>2</v>
      </c>
      <c r="D2048" s="31">
        <v>1</v>
      </c>
      <c r="E2048" s="31">
        <v>1</v>
      </c>
      <c r="F2048" s="31">
        <v>4</v>
      </c>
      <c r="G2048" s="31" t="str">
        <f t="shared" si="62"/>
        <v>双子座技能1_1线1号天赋4级</v>
      </c>
      <c r="H2048" s="32">
        <f>INDEX(数值规划!$AH$33:$AK$42,(特技天赋!C2048-1)*2+特技天赋!D2048,特技天赋!E2048)</f>
        <v>17</v>
      </c>
      <c r="I2048" s="32">
        <f>INDEX(数值规划!$N$32:$Y$231,(((C2048-1)*2+(D2048-1))*4+(E2048-1))*5+F2048+1,(INDEX($T$3:$AI$3,B2048)-1)*3+1)</f>
        <v>30</v>
      </c>
      <c r="J2048" s="32">
        <f>INDEX(数值规划!$N$32:$Y$231,(((C2048-1)*2+(D2048-1))*4+(E2048-1))*5+F2048+1,(INDEX($T$3:$AI$3,B2048)-1)*3+2)</f>
        <v>0</v>
      </c>
      <c r="K2048" s="32">
        <f>INDEX(数值规划!$N$32:$Y$231,(((C2048-1)*2+(D2048-1))*4+(E2048-1))*5+F2048+1,(INDEX($T$3:$AI$3,B2048)-1)*3+3)</f>
        <v>60</v>
      </c>
      <c r="L2048" s="32">
        <f t="shared" si="63"/>
        <v>1</v>
      </c>
      <c r="M2048" s="32">
        <f>INDEX(数值规划!$AL$33:$AL$42,(特技天赋!C2048-1)*2+特技天赋!D2048)</f>
        <v>3</v>
      </c>
      <c r="N2048" s="31">
        <v>58</v>
      </c>
      <c r="Q2048" s="32">
        <f>IF(特技天赋!F2048&gt;0,INDEX(数值规划!$F$32:$F$63,(特技天赋!E2048-1)*4+特技天赋!F2048),E2048)</f>
        <v>58</v>
      </c>
    </row>
    <row r="2049" spans="1:17" ht="16.5" x14ac:dyDescent="0.2">
      <c r="A2049" s="31">
        <v>2046</v>
      </c>
      <c r="B2049" s="31">
        <v>13</v>
      </c>
      <c r="C2049" s="31">
        <v>2</v>
      </c>
      <c r="D2049" s="31">
        <v>1</v>
      </c>
      <c r="E2049" s="31">
        <v>2</v>
      </c>
      <c r="F2049" s="31">
        <v>0</v>
      </c>
      <c r="G2049" s="31" t="str">
        <f t="shared" si="62"/>
        <v>双子座技能1_1线2号天赋解锁</v>
      </c>
      <c r="H2049" s="32">
        <f>INDEX(数值规划!$AH$33:$AK$42,(特技天赋!C2049-1)*2+特技天赋!D2049,特技天赋!E2049)</f>
        <v>37</v>
      </c>
      <c r="I2049" s="32">
        <f>INDEX(数值规划!$N$32:$Y$231,(((C2049-1)*2+(D2049-1))*4+(E2049-1))*5+F2049+1,(INDEX($T$3:$AI$3,B2049)-1)*3+1)</f>
        <v>15</v>
      </c>
      <c r="J2049" s="32">
        <f>INDEX(数值规划!$N$32:$Y$231,(((C2049-1)*2+(D2049-1))*4+(E2049-1))*5+F2049+1,(INDEX($T$3:$AI$3,B2049)-1)*3+2)</f>
        <v>0</v>
      </c>
      <c r="K2049" s="32">
        <f>INDEX(数值规划!$N$32:$Y$231,(((C2049-1)*2+(D2049-1))*4+(E2049-1))*5+F2049+1,(INDEX($T$3:$AI$3,B2049)-1)*3+3)</f>
        <v>30</v>
      </c>
      <c r="L2049" s="32">
        <f t="shared" si="63"/>
        <v>3</v>
      </c>
      <c r="M2049" s="32">
        <f>INDEX(数值规划!$AL$33:$AL$42,(特技天赋!C2049-1)*2+特技天赋!D2049)</f>
        <v>3</v>
      </c>
      <c r="N2049" s="31">
        <v>2</v>
      </c>
      <c r="Q2049" s="32">
        <f>IF(特技天赋!F2049&gt;0,INDEX(数值规划!$F$32:$F$63,(特技天赋!E2049-1)*4+特技天赋!F2049),E2049)</f>
        <v>2</v>
      </c>
    </row>
    <row r="2050" spans="1:17" ht="16.5" x14ac:dyDescent="0.2">
      <c r="A2050" s="31">
        <v>2047</v>
      </c>
      <c r="B2050" s="31">
        <v>13</v>
      </c>
      <c r="C2050" s="31">
        <v>2</v>
      </c>
      <c r="D2050" s="31">
        <v>1</v>
      </c>
      <c r="E2050" s="31">
        <v>2</v>
      </c>
      <c r="F2050" s="31">
        <v>1</v>
      </c>
      <c r="G2050" s="31" t="str">
        <f t="shared" si="62"/>
        <v>双子座技能1_1线2号天赋1级</v>
      </c>
      <c r="H2050" s="32">
        <f>INDEX(数值规划!$AH$33:$AK$42,(特技天赋!C2050-1)*2+特技天赋!D2050,特技天赋!E2050)</f>
        <v>37</v>
      </c>
      <c r="I2050" s="32">
        <f>INDEX(数值规划!$N$32:$Y$231,(((C2050-1)*2+(D2050-1))*4+(E2050-1))*5+F2050+1,(INDEX($T$3:$AI$3,B2050)-1)*3+1)</f>
        <v>20</v>
      </c>
      <c r="J2050" s="32">
        <f>INDEX(数值规划!$N$32:$Y$231,(((C2050-1)*2+(D2050-1))*4+(E2050-1))*5+F2050+1,(INDEX($T$3:$AI$3,B2050)-1)*3+2)</f>
        <v>0</v>
      </c>
      <c r="K2050" s="32">
        <f>INDEX(数值规划!$N$32:$Y$231,(((C2050-1)*2+(D2050-1))*4+(E2050-1))*5+F2050+1,(INDEX($T$3:$AI$3,B2050)-1)*3+3)</f>
        <v>40</v>
      </c>
      <c r="L2050" s="32">
        <f t="shared" si="63"/>
        <v>3</v>
      </c>
      <c r="M2050" s="32">
        <f>INDEX(数值规划!$AL$33:$AL$42,(特技天赋!C2050-1)*2+特技天赋!D2050)</f>
        <v>3</v>
      </c>
      <c r="N2050" s="31">
        <v>24</v>
      </c>
      <c r="Q2050" s="32">
        <f>IF(特技天赋!F2050&gt;0,INDEX(数值规划!$F$32:$F$63,(特技天赋!E2050-1)*4+特技天赋!F2050),E2050)</f>
        <v>24</v>
      </c>
    </row>
    <row r="2051" spans="1:17" ht="16.5" x14ac:dyDescent="0.2">
      <c r="A2051" s="31">
        <v>2048</v>
      </c>
      <c r="B2051" s="31">
        <v>13</v>
      </c>
      <c r="C2051" s="31">
        <v>2</v>
      </c>
      <c r="D2051" s="31">
        <v>1</v>
      </c>
      <c r="E2051" s="31">
        <v>2</v>
      </c>
      <c r="F2051" s="31">
        <v>2</v>
      </c>
      <c r="G2051" s="31" t="str">
        <f t="shared" si="62"/>
        <v>双子座技能1_1线2号天赋2级</v>
      </c>
      <c r="H2051" s="32">
        <f>INDEX(数值规划!$AH$33:$AK$42,(特技天赋!C2051-1)*2+特技天赋!D2051,特技天赋!E2051)</f>
        <v>37</v>
      </c>
      <c r="I2051" s="32">
        <f>INDEX(数值规划!$N$32:$Y$231,(((C2051-1)*2+(D2051-1))*4+(E2051-1))*5+F2051+1,(INDEX($T$3:$AI$3,B2051)-1)*3+1)</f>
        <v>25</v>
      </c>
      <c r="J2051" s="32">
        <f>INDEX(数值规划!$N$32:$Y$231,(((C2051-1)*2+(D2051-1))*4+(E2051-1))*5+F2051+1,(INDEX($T$3:$AI$3,B2051)-1)*3+2)</f>
        <v>0</v>
      </c>
      <c r="K2051" s="32">
        <f>INDEX(数值规划!$N$32:$Y$231,(((C2051-1)*2+(D2051-1))*4+(E2051-1))*5+F2051+1,(INDEX($T$3:$AI$3,B2051)-1)*3+3)</f>
        <v>50</v>
      </c>
      <c r="L2051" s="32">
        <f t="shared" si="63"/>
        <v>3</v>
      </c>
      <c r="M2051" s="32">
        <f>INDEX(数值规划!$AL$33:$AL$42,(特技天赋!C2051-1)*2+特技天赋!D2051)</f>
        <v>3</v>
      </c>
      <c r="N2051" s="31">
        <v>36</v>
      </c>
      <c r="Q2051" s="32">
        <f>IF(特技天赋!F2051&gt;0,INDEX(数值规划!$F$32:$F$63,(特技天赋!E2051-1)*4+特技天赋!F2051),E2051)</f>
        <v>36</v>
      </c>
    </row>
    <row r="2052" spans="1:17" ht="16.5" x14ac:dyDescent="0.2">
      <c r="A2052" s="31">
        <v>2049</v>
      </c>
      <c r="B2052" s="31">
        <v>13</v>
      </c>
      <c r="C2052" s="31">
        <v>2</v>
      </c>
      <c r="D2052" s="31">
        <v>1</v>
      </c>
      <c r="E2052" s="31">
        <v>2</v>
      </c>
      <c r="F2052" s="31">
        <v>3</v>
      </c>
      <c r="G2052" s="31" t="str">
        <f t="shared" si="62"/>
        <v>双子座技能1_1线2号天赋3级</v>
      </c>
      <c r="H2052" s="32">
        <f>INDEX(数值规划!$AH$33:$AK$42,(特技天赋!C2052-1)*2+特技天赋!D2052,特技天赋!E2052)</f>
        <v>37</v>
      </c>
      <c r="I2052" s="32">
        <f>INDEX(数值规划!$N$32:$Y$231,(((C2052-1)*2+(D2052-1))*4+(E2052-1))*5+F2052+1,(INDEX($T$3:$AI$3,B2052)-1)*3+1)</f>
        <v>30</v>
      </c>
      <c r="J2052" s="32">
        <f>INDEX(数值规划!$N$32:$Y$231,(((C2052-1)*2+(D2052-1))*4+(E2052-1))*5+F2052+1,(INDEX($T$3:$AI$3,B2052)-1)*3+2)</f>
        <v>0</v>
      </c>
      <c r="K2052" s="32">
        <f>INDEX(数值规划!$N$32:$Y$231,(((C2052-1)*2+(D2052-1))*4+(E2052-1))*5+F2052+1,(INDEX($T$3:$AI$3,B2052)-1)*3+3)</f>
        <v>60</v>
      </c>
      <c r="L2052" s="32">
        <f t="shared" si="63"/>
        <v>3</v>
      </c>
      <c r="M2052" s="32">
        <f>INDEX(数值规划!$AL$33:$AL$42,(特技天赋!C2052-1)*2+特技天赋!D2052)</f>
        <v>3</v>
      </c>
      <c r="N2052" s="31">
        <v>48</v>
      </c>
      <c r="Q2052" s="32">
        <f>IF(特技天赋!F2052&gt;0,INDEX(数值规划!$F$32:$F$63,(特技天赋!E2052-1)*4+特技天赋!F2052),E2052)</f>
        <v>48</v>
      </c>
    </row>
    <row r="2053" spans="1:17" ht="16.5" x14ac:dyDescent="0.2">
      <c r="A2053" s="31">
        <v>2050</v>
      </c>
      <c r="B2053" s="31">
        <v>13</v>
      </c>
      <c r="C2053" s="31">
        <v>2</v>
      </c>
      <c r="D2053" s="31">
        <v>1</v>
      </c>
      <c r="E2053" s="31">
        <v>2</v>
      </c>
      <c r="F2053" s="31">
        <v>4</v>
      </c>
      <c r="G2053" s="31" t="str">
        <f t="shared" ref="G2053:G2116" si="64">INDEX($T$4:$AI$4,B2053)&amp;INDEX($T$5:$X$5,C2053)&amp;"_"&amp;D2053&amp;"线"&amp;E2053&amp;"号天赋"&amp;IF(F2053&gt;0,F2053&amp;"级","解锁")</f>
        <v>双子座技能1_1线2号天赋4级</v>
      </c>
      <c r="H2053" s="32">
        <f>INDEX(数值规划!$AH$33:$AK$42,(特技天赋!C2053-1)*2+特技天赋!D2053,特技天赋!E2053)</f>
        <v>37</v>
      </c>
      <c r="I2053" s="32">
        <f>INDEX(数值规划!$N$32:$Y$231,(((C2053-1)*2+(D2053-1))*4+(E2053-1))*5+F2053+1,(INDEX($T$3:$AI$3,B2053)-1)*3+1)</f>
        <v>35</v>
      </c>
      <c r="J2053" s="32">
        <f>INDEX(数值规划!$N$32:$Y$231,(((C2053-1)*2+(D2053-1))*4+(E2053-1))*5+F2053+1,(INDEX($T$3:$AI$3,B2053)-1)*3+2)</f>
        <v>0</v>
      </c>
      <c r="K2053" s="32">
        <f>INDEX(数值规划!$N$32:$Y$231,(((C2053-1)*2+(D2053-1))*4+(E2053-1))*5+F2053+1,(INDEX($T$3:$AI$3,B2053)-1)*3+3)</f>
        <v>70</v>
      </c>
      <c r="L2053" s="32">
        <f t="shared" ref="L2053:L2116" si="65">(E2053-1)*2+D2053</f>
        <v>3</v>
      </c>
      <c r="M2053" s="32">
        <f>INDEX(数值规划!$AL$33:$AL$42,(特技天赋!C2053-1)*2+特技天赋!D2053)</f>
        <v>3</v>
      </c>
      <c r="N2053" s="31">
        <v>72</v>
      </c>
      <c r="Q2053" s="32">
        <f>IF(特技天赋!F2053&gt;0,INDEX(数值规划!$F$32:$F$63,(特技天赋!E2053-1)*4+特技天赋!F2053),E2053)</f>
        <v>72</v>
      </c>
    </row>
    <row r="2054" spans="1:17" ht="16.5" x14ac:dyDescent="0.2">
      <c r="A2054" s="31">
        <v>2051</v>
      </c>
      <c r="B2054" s="31">
        <v>13</v>
      </c>
      <c r="C2054" s="31">
        <v>2</v>
      </c>
      <c r="D2054" s="31">
        <v>1</v>
      </c>
      <c r="E2054" s="31">
        <v>3</v>
      </c>
      <c r="F2054" s="31">
        <v>0</v>
      </c>
      <c r="G2054" s="31" t="str">
        <f t="shared" si="64"/>
        <v>双子座技能1_1线3号天赋解锁</v>
      </c>
      <c r="H2054" s="32">
        <f>INDEX(数值规划!$AH$33:$AK$42,(特技天赋!C2054-1)*2+特技天赋!D2054,特技天赋!E2054)</f>
        <v>57</v>
      </c>
      <c r="I2054" s="32">
        <f>INDEX(数值规划!$N$32:$Y$231,(((C2054-1)*2+(D2054-1))*4+(E2054-1))*5+F2054+1,(INDEX($T$3:$AI$3,B2054)-1)*3+1)</f>
        <v>23</v>
      </c>
      <c r="J2054" s="32">
        <f>INDEX(数值规划!$N$32:$Y$231,(((C2054-1)*2+(D2054-1))*4+(E2054-1))*5+F2054+1,(INDEX($T$3:$AI$3,B2054)-1)*3+2)</f>
        <v>0</v>
      </c>
      <c r="K2054" s="32">
        <f>INDEX(数值规划!$N$32:$Y$231,(((C2054-1)*2+(D2054-1))*4+(E2054-1))*5+F2054+1,(INDEX($T$3:$AI$3,B2054)-1)*3+3)</f>
        <v>45</v>
      </c>
      <c r="L2054" s="32">
        <f t="shared" si="65"/>
        <v>5</v>
      </c>
      <c r="M2054" s="32">
        <f>INDEX(数值规划!$AL$33:$AL$42,(特技天赋!C2054-1)*2+特技天赋!D2054)</f>
        <v>3</v>
      </c>
      <c r="N2054" s="31">
        <v>3</v>
      </c>
      <c r="Q2054" s="32">
        <f>IF(特技天赋!F2054&gt;0,INDEX(数值规划!$F$32:$F$63,(特技天赋!E2054-1)*4+特技天赋!F2054),E2054)</f>
        <v>3</v>
      </c>
    </row>
    <row r="2055" spans="1:17" ht="16.5" x14ac:dyDescent="0.2">
      <c r="A2055" s="31">
        <v>2052</v>
      </c>
      <c r="B2055" s="31">
        <v>13</v>
      </c>
      <c r="C2055" s="31">
        <v>2</v>
      </c>
      <c r="D2055" s="31">
        <v>1</v>
      </c>
      <c r="E2055" s="31">
        <v>3</v>
      </c>
      <c r="F2055" s="31">
        <v>1</v>
      </c>
      <c r="G2055" s="31" t="str">
        <f t="shared" si="64"/>
        <v>双子座技能1_1线3号天赋1级</v>
      </c>
      <c r="H2055" s="32">
        <f>INDEX(数值规划!$AH$33:$AK$42,(特技天赋!C2055-1)*2+特技天赋!D2055,特技天赋!E2055)</f>
        <v>57</v>
      </c>
      <c r="I2055" s="32">
        <f>INDEX(数值规划!$N$32:$Y$231,(((C2055-1)*2+(D2055-1))*4+(E2055-1))*5+F2055+1,(INDEX($T$3:$AI$3,B2055)-1)*3+1)</f>
        <v>28</v>
      </c>
      <c r="J2055" s="32">
        <f>INDEX(数值规划!$N$32:$Y$231,(((C2055-1)*2+(D2055-1))*4+(E2055-1))*5+F2055+1,(INDEX($T$3:$AI$3,B2055)-1)*3+2)</f>
        <v>0</v>
      </c>
      <c r="K2055" s="32">
        <f>INDEX(数值规划!$N$32:$Y$231,(((C2055-1)*2+(D2055-1))*4+(E2055-1))*5+F2055+1,(INDEX($T$3:$AI$3,B2055)-1)*3+3)</f>
        <v>55</v>
      </c>
      <c r="L2055" s="32">
        <f t="shared" si="65"/>
        <v>5</v>
      </c>
      <c r="M2055" s="32">
        <f>INDEX(数值规划!$AL$33:$AL$42,(特技天赋!C2055-1)*2+特技天赋!D2055)</f>
        <v>3</v>
      </c>
      <c r="N2055" s="31">
        <v>29</v>
      </c>
      <c r="Q2055" s="32">
        <f>IF(特技天赋!F2055&gt;0,INDEX(数值规划!$F$32:$F$63,(特技天赋!E2055-1)*4+特技天赋!F2055),E2055)</f>
        <v>29</v>
      </c>
    </row>
    <row r="2056" spans="1:17" ht="16.5" x14ac:dyDescent="0.2">
      <c r="A2056" s="31">
        <v>2053</v>
      </c>
      <c r="B2056" s="31">
        <v>13</v>
      </c>
      <c r="C2056" s="31">
        <v>2</v>
      </c>
      <c r="D2056" s="31">
        <v>1</v>
      </c>
      <c r="E2056" s="31">
        <v>3</v>
      </c>
      <c r="F2056" s="31">
        <v>2</v>
      </c>
      <c r="G2056" s="31" t="str">
        <f t="shared" si="64"/>
        <v>双子座技能1_1线3号天赋2级</v>
      </c>
      <c r="H2056" s="32">
        <f>INDEX(数值规划!$AH$33:$AK$42,(特技天赋!C2056-1)*2+特技天赋!D2056,特技天赋!E2056)</f>
        <v>57</v>
      </c>
      <c r="I2056" s="32">
        <f>INDEX(数值规划!$N$32:$Y$231,(((C2056-1)*2+(D2056-1))*4+(E2056-1))*5+F2056+1,(INDEX($T$3:$AI$3,B2056)-1)*3+1)</f>
        <v>33</v>
      </c>
      <c r="J2056" s="32">
        <f>INDEX(数值规划!$N$32:$Y$231,(((C2056-1)*2+(D2056-1))*4+(E2056-1))*5+F2056+1,(INDEX($T$3:$AI$3,B2056)-1)*3+2)</f>
        <v>0</v>
      </c>
      <c r="K2056" s="32">
        <f>INDEX(数值规划!$N$32:$Y$231,(((C2056-1)*2+(D2056-1))*4+(E2056-1))*5+F2056+1,(INDEX($T$3:$AI$3,B2056)-1)*3+3)</f>
        <v>65</v>
      </c>
      <c r="L2056" s="32">
        <f t="shared" si="65"/>
        <v>5</v>
      </c>
      <c r="M2056" s="32">
        <f>INDEX(数值规划!$AL$33:$AL$42,(特技天赋!C2056-1)*2+特技天赋!D2056)</f>
        <v>3</v>
      </c>
      <c r="N2056" s="31">
        <v>43</v>
      </c>
      <c r="Q2056" s="32">
        <f>IF(特技天赋!F2056&gt;0,INDEX(数值规划!$F$32:$F$63,(特技天赋!E2056-1)*4+特技天赋!F2056),E2056)</f>
        <v>43</v>
      </c>
    </row>
    <row r="2057" spans="1:17" ht="16.5" x14ac:dyDescent="0.2">
      <c r="A2057" s="31">
        <v>2054</v>
      </c>
      <c r="B2057" s="31">
        <v>13</v>
      </c>
      <c r="C2057" s="31">
        <v>2</v>
      </c>
      <c r="D2057" s="31">
        <v>1</v>
      </c>
      <c r="E2057" s="31">
        <v>3</v>
      </c>
      <c r="F2057" s="31">
        <v>3</v>
      </c>
      <c r="G2057" s="31" t="str">
        <f t="shared" si="64"/>
        <v>双子座技能1_1线3号天赋3级</v>
      </c>
      <c r="H2057" s="32">
        <f>INDEX(数值规划!$AH$33:$AK$42,(特技天赋!C2057-1)*2+特技天赋!D2057,特技天赋!E2057)</f>
        <v>57</v>
      </c>
      <c r="I2057" s="32">
        <f>INDEX(数值规划!$N$32:$Y$231,(((C2057-1)*2+(D2057-1))*4+(E2057-1))*5+F2057+1,(INDEX($T$3:$AI$3,B2057)-1)*3+1)</f>
        <v>38</v>
      </c>
      <c r="J2057" s="32">
        <f>INDEX(数值规划!$N$32:$Y$231,(((C2057-1)*2+(D2057-1))*4+(E2057-1))*5+F2057+1,(INDEX($T$3:$AI$3,B2057)-1)*3+2)</f>
        <v>0</v>
      </c>
      <c r="K2057" s="32">
        <f>INDEX(数值规划!$N$32:$Y$231,(((C2057-1)*2+(D2057-1))*4+(E2057-1))*5+F2057+1,(INDEX($T$3:$AI$3,B2057)-1)*3+3)</f>
        <v>75</v>
      </c>
      <c r="L2057" s="32">
        <f t="shared" si="65"/>
        <v>5</v>
      </c>
      <c r="M2057" s="32">
        <f>INDEX(数值规划!$AL$33:$AL$42,(特技天赋!C2057-1)*2+特技天赋!D2057)</f>
        <v>3</v>
      </c>
      <c r="N2057" s="31">
        <v>58</v>
      </c>
      <c r="Q2057" s="32">
        <f>IF(特技天赋!F2057&gt;0,INDEX(数值规划!$F$32:$F$63,(特技天赋!E2057-1)*4+特技天赋!F2057),E2057)</f>
        <v>58</v>
      </c>
    </row>
    <row r="2058" spans="1:17" ht="16.5" x14ac:dyDescent="0.2">
      <c r="A2058" s="31">
        <v>2055</v>
      </c>
      <c r="B2058" s="31">
        <v>13</v>
      </c>
      <c r="C2058" s="31">
        <v>2</v>
      </c>
      <c r="D2058" s="31">
        <v>1</v>
      </c>
      <c r="E2058" s="31">
        <v>3</v>
      </c>
      <c r="F2058" s="31">
        <v>4</v>
      </c>
      <c r="G2058" s="31" t="str">
        <f t="shared" si="64"/>
        <v>双子座技能1_1线3号天赋4级</v>
      </c>
      <c r="H2058" s="32">
        <f>INDEX(数值规划!$AH$33:$AK$42,(特技天赋!C2058-1)*2+特技天赋!D2058,特技天赋!E2058)</f>
        <v>57</v>
      </c>
      <c r="I2058" s="32">
        <f>INDEX(数值规划!$N$32:$Y$231,(((C2058-1)*2+(D2058-1))*4+(E2058-1))*5+F2058+1,(INDEX($T$3:$AI$3,B2058)-1)*3+1)</f>
        <v>43</v>
      </c>
      <c r="J2058" s="32">
        <f>INDEX(数值规划!$N$32:$Y$231,(((C2058-1)*2+(D2058-1))*4+(E2058-1))*5+F2058+1,(INDEX($T$3:$AI$3,B2058)-1)*3+2)</f>
        <v>0</v>
      </c>
      <c r="K2058" s="32">
        <f>INDEX(数值规划!$N$32:$Y$231,(((C2058-1)*2+(D2058-1))*4+(E2058-1))*5+F2058+1,(INDEX($T$3:$AI$3,B2058)-1)*3+3)</f>
        <v>85</v>
      </c>
      <c r="L2058" s="32">
        <f t="shared" si="65"/>
        <v>5</v>
      </c>
      <c r="M2058" s="32">
        <f>INDEX(数值规划!$AL$33:$AL$42,(特技天赋!C2058-1)*2+特技天赋!D2058)</f>
        <v>3</v>
      </c>
      <c r="N2058" s="31">
        <v>87</v>
      </c>
      <c r="Q2058" s="32">
        <f>IF(特技天赋!F2058&gt;0,INDEX(数值规划!$F$32:$F$63,(特技天赋!E2058-1)*4+特技天赋!F2058),E2058)</f>
        <v>87</v>
      </c>
    </row>
    <row r="2059" spans="1:17" ht="16.5" x14ac:dyDescent="0.2">
      <c r="A2059" s="31">
        <v>2056</v>
      </c>
      <c r="B2059" s="31">
        <v>13</v>
      </c>
      <c r="C2059" s="31">
        <v>2</v>
      </c>
      <c r="D2059" s="31">
        <v>1</v>
      </c>
      <c r="E2059" s="31">
        <v>4</v>
      </c>
      <c r="F2059" s="31">
        <v>0</v>
      </c>
      <c r="G2059" s="31" t="str">
        <f t="shared" si="64"/>
        <v>双子座技能1_1线4号天赋解锁</v>
      </c>
      <c r="H2059" s="32">
        <f>INDEX(数值规划!$AH$33:$AK$42,(特技天赋!C2059-1)*2+特技天赋!D2059,特技天赋!E2059)</f>
        <v>77</v>
      </c>
      <c r="I2059" s="32">
        <f>INDEX(数值规划!$N$32:$Y$231,(((C2059-1)*2+(D2059-1))*4+(E2059-1))*5+F2059+1,(INDEX($T$3:$AI$3,B2059)-1)*3+1)</f>
        <v>30</v>
      </c>
      <c r="J2059" s="32">
        <f>INDEX(数值规划!$N$32:$Y$231,(((C2059-1)*2+(D2059-1))*4+(E2059-1))*5+F2059+1,(INDEX($T$3:$AI$3,B2059)-1)*3+2)</f>
        <v>0</v>
      </c>
      <c r="K2059" s="32">
        <f>INDEX(数值规划!$N$32:$Y$231,(((C2059-1)*2+(D2059-1))*4+(E2059-1))*5+F2059+1,(INDEX($T$3:$AI$3,B2059)-1)*3+3)</f>
        <v>60</v>
      </c>
      <c r="L2059" s="32">
        <f t="shared" si="65"/>
        <v>7</v>
      </c>
      <c r="M2059" s="32">
        <f>INDEX(数值规划!$AL$33:$AL$42,(特技天赋!C2059-1)*2+特技天赋!D2059)</f>
        <v>3</v>
      </c>
      <c r="N2059" s="31">
        <v>4</v>
      </c>
      <c r="Q2059" s="32">
        <f>IF(特技天赋!F2059&gt;0,INDEX(数值规划!$F$32:$F$63,(特技天赋!E2059-1)*4+特技天赋!F2059),E2059)</f>
        <v>4</v>
      </c>
    </row>
    <row r="2060" spans="1:17" ht="16.5" x14ac:dyDescent="0.2">
      <c r="A2060" s="31">
        <v>2057</v>
      </c>
      <c r="B2060" s="31">
        <v>13</v>
      </c>
      <c r="C2060" s="31">
        <v>2</v>
      </c>
      <c r="D2060" s="31">
        <v>1</v>
      </c>
      <c r="E2060" s="31">
        <v>4</v>
      </c>
      <c r="F2060" s="31">
        <v>1</v>
      </c>
      <c r="G2060" s="31" t="str">
        <f t="shared" si="64"/>
        <v>双子座技能1_1线4号天赋1级</v>
      </c>
      <c r="H2060" s="32">
        <f>INDEX(数值规划!$AH$33:$AK$42,(特技天赋!C2060-1)*2+特技天赋!D2060,特技天赋!E2060)</f>
        <v>77</v>
      </c>
      <c r="I2060" s="32">
        <f>INDEX(数值规划!$N$32:$Y$231,(((C2060-1)*2+(D2060-1))*4+(E2060-1))*5+F2060+1,(INDEX($T$3:$AI$3,B2060)-1)*3+1)</f>
        <v>35</v>
      </c>
      <c r="J2060" s="32">
        <f>INDEX(数值规划!$N$32:$Y$231,(((C2060-1)*2+(D2060-1))*4+(E2060-1))*5+F2060+1,(INDEX($T$3:$AI$3,B2060)-1)*3+2)</f>
        <v>0</v>
      </c>
      <c r="K2060" s="32">
        <f>INDEX(数值规划!$N$32:$Y$231,(((C2060-1)*2+(D2060-1))*4+(E2060-1))*5+F2060+1,(INDEX($T$3:$AI$3,B2060)-1)*3+3)</f>
        <v>70</v>
      </c>
      <c r="L2060" s="32">
        <f t="shared" si="65"/>
        <v>7</v>
      </c>
      <c r="M2060" s="32">
        <f>INDEX(数值规划!$AL$33:$AL$42,(特技天赋!C2060-1)*2+特技天赋!D2060)</f>
        <v>3</v>
      </c>
      <c r="N2060" s="31">
        <v>29</v>
      </c>
      <c r="Q2060" s="32">
        <f>IF(特技天赋!F2060&gt;0,INDEX(数值规划!$F$32:$F$63,(特技天赋!E2060-1)*4+特技天赋!F2060),E2060)</f>
        <v>29</v>
      </c>
    </row>
    <row r="2061" spans="1:17" ht="16.5" x14ac:dyDescent="0.2">
      <c r="A2061" s="31">
        <v>2058</v>
      </c>
      <c r="B2061" s="31">
        <v>13</v>
      </c>
      <c r="C2061" s="31">
        <v>2</v>
      </c>
      <c r="D2061" s="31">
        <v>1</v>
      </c>
      <c r="E2061" s="31">
        <v>4</v>
      </c>
      <c r="F2061" s="31">
        <v>2</v>
      </c>
      <c r="G2061" s="31" t="str">
        <f t="shared" si="64"/>
        <v>双子座技能1_1线4号天赋2级</v>
      </c>
      <c r="H2061" s="32">
        <f>INDEX(数值规划!$AH$33:$AK$42,(特技天赋!C2061-1)*2+特技天赋!D2061,特技天赋!E2061)</f>
        <v>77</v>
      </c>
      <c r="I2061" s="32">
        <f>INDEX(数值规划!$N$32:$Y$231,(((C2061-1)*2+(D2061-1))*4+(E2061-1))*5+F2061+1,(INDEX($T$3:$AI$3,B2061)-1)*3+1)</f>
        <v>40</v>
      </c>
      <c r="J2061" s="32">
        <f>INDEX(数值规划!$N$32:$Y$231,(((C2061-1)*2+(D2061-1))*4+(E2061-1))*5+F2061+1,(INDEX($T$3:$AI$3,B2061)-1)*3+2)</f>
        <v>0</v>
      </c>
      <c r="K2061" s="32">
        <f>INDEX(数值规划!$N$32:$Y$231,(((C2061-1)*2+(D2061-1))*4+(E2061-1))*5+F2061+1,(INDEX($T$3:$AI$3,B2061)-1)*3+3)</f>
        <v>80</v>
      </c>
      <c r="L2061" s="32">
        <f t="shared" si="65"/>
        <v>7</v>
      </c>
      <c r="M2061" s="32">
        <f>INDEX(数值规划!$AL$33:$AL$42,(特技天赋!C2061-1)*2+特技天赋!D2061)</f>
        <v>3</v>
      </c>
      <c r="N2061" s="31">
        <v>43</v>
      </c>
      <c r="Q2061" s="32">
        <f>IF(特技天赋!F2061&gt;0,INDEX(数值规划!$F$32:$F$63,(特技天赋!E2061-1)*4+特技天赋!F2061),E2061)</f>
        <v>43</v>
      </c>
    </row>
    <row r="2062" spans="1:17" ht="16.5" x14ac:dyDescent="0.2">
      <c r="A2062" s="31">
        <v>2059</v>
      </c>
      <c r="B2062" s="31">
        <v>13</v>
      </c>
      <c r="C2062" s="31">
        <v>2</v>
      </c>
      <c r="D2062" s="31">
        <v>1</v>
      </c>
      <c r="E2062" s="31">
        <v>4</v>
      </c>
      <c r="F2062" s="31">
        <v>3</v>
      </c>
      <c r="G2062" s="31" t="str">
        <f t="shared" si="64"/>
        <v>双子座技能1_1线4号天赋3级</v>
      </c>
      <c r="H2062" s="32">
        <f>INDEX(数值规划!$AH$33:$AK$42,(特技天赋!C2062-1)*2+特技天赋!D2062,特技天赋!E2062)</f>
        <v>77</v>
      </c>
      <c r="I2062" s="32">
        <f>INDEX(数值规划!$N$32:$Y$231,(((C2062-1)*2+(D2062-1))*4+(E2062-1))*5+F2062+1,(INDEX($T$3:$AI$3,B2062)-1)*3+1)</f>
        <v>45</v>
      </c>
      <c r="J2062" s="32">
        <f>INDEX(数值规划!$N$32:$Y$231,(((C2062-1)*2+(D2062-1))*4+(E2062-1))*5+F2062+1,(INDEX($T$3:$AI$3,B2062)-1)*3+2)</f>
        <v>0</v>
      </c>
      <c r="K2062" s="32">
        <f>INDEX(数值规划!$N$32:$Y$231,(((C2062-1)*2+(D2062-1))*4+(E2062-1))*5+F2062+1,(INDEX($T$3:$AI$3,B2062)-1)*3+3)</f>
        <v>90</v>
      </c>
      <c r="L2062" s="32">
        <f t="shared" si="65"/>
        <v>7</v>
      </c>
      <c r="M2062" s="32">
        <f>INDEX(数值规划!$AL$33:$AL$42,(特技天赋!C2062-1)*2+特技天赋!D2062)</f>
        <v>3</v>
      </c>
      <c r="N2062" s="31">
        <v>58</v>
      </c>
      <c r="Q2062" s="32">
        <f>IF(特技天赋!F2062&gt;0,INDEX(数值规划!$F$32:$F$63,(特技天赋!E2062-1)*4+特技天赋!F2062),E2062)</f>
        <v>58</v>
      </c>
    </row>
    <row r="2063" spans="1:17" ht="16.5" x14ac:dyDescent="0.2">
      <c r="A2063" s="31">
        <v>2060</v>
      </c>
      <c r="B2063" s="31">
        <v>13</v>
      </c>
      <c r="C2063" s="31">
        <v>2</v>
      </c>
      <c r="D2063" s="31">
        <v>1</v>
      </c>
      <c r="E2063" s="31">
        <v>4</v>
      </c>
      <c r="F2063" s="31">
        <v>4</v>
      </c>
      <c r="G2063" s="31" t="str">
        <f t="shared" si="64"/>
        <v>双子座技能1_1线4号天赋4级</v>
      </c>
      <c r="H2063" s="32">
        <f>INDEX(数值规划!$AH$33:$AK$42,(特技天赋!C2063-1)*2+特技天赋!D2063,特技天赋!E2063)</f>
        <v>77</v>
      </c>
      <c r="I2063" s="32">
        <f>INDEX(数值规划!$N$32:$Y$231,(((C2063-1)*2+(D2063-1))*4+(E2063-1))*5+F2063+1,(INDEX($T$3:$AI$3,B2063)-1)*3+1)</f>
        <v>50</v>
      </c>
      <c r="J2063" s="32">
        <f>INDEX(数值规划!$N$32:$Y$231,(((C2063-1)*2+(D2063-1))*4+(E2063-1))*5+F2063+1,(INDEX($T$3:$AI$3,B2063)-1)*3+2)</f>
        <v>0</v>
      </c>
      <c r="K2063" s="32">
        <f>INDEX(数值规划!$N$32:$Y$231,(((C2063-1)*2+(D2063-1))*4+(E2063-1))*5+F2063+1,(INDEX($T$3:$AI$3,B2063)-1)*3+3)</f>
        <v>100</v>
      </c>
      <c r="L2063" s="32">
        <f t="shared" si="65"/>
        <v>7</v>
      </c>
      <c r="M2063" s="32">
        <f>INDEX(数值规划!$AL$33:$AL$42,(特技天赋!C2063-1)*2+特技天赋!D2063)</f>
        <v>3</v>
      </c>
      <c r="N2063" s="31">
        <v>87</v>
      </c>
      <c r="Q2063" s="32">
        <f>IF(特技天赋!F2063&gt;0,INDEX(数值规划!$F$32:$F$63,(特技天赋!E2063-1)*4+特技天赋!F2063),E2063)</f>
        <v>87</v>
      </c>
    </row>
    <row r="2064" spans="1:17" ht="16.5" x14ac:dyDescent="0.2">
      <c r="A2064" s="31">
        <v>2061</v>
      </c>
      <c r="B2064" s="31">
        <v>13</v>
      </c>
      <c r="C2064" s="31">
        <v>2</v>
      </c>
      <c r="D2064" s="31">
        <v>2</v>
      </c>
      <c r="E2064" s="31">
        <v>1</v>
      </c>
      <c r="F2064" s="31">
        <v>0</v>
      </c>
      <c r="G2064" s="31" t="str">
        <f t="shared" si="64"/>
        <v>双子座技能1_2线1号天赋解锁</v>
      </c>
      <c r="H2064" s="32">
        <f>INDEX(数值规划!$AH$33:$AK$42,(特技天赋!C2064-1)*2+特技天赋!D2064,特技天赋!E2064)</f>
        <v>27</v>
      </c>
      <c r="I2064" s="32">
        <f>INDEX(数值规划!$N$32:$Y$231,(((C2064-1)*2+(D2064-1))*4+(E2064-1))*5+F2064+1,(INDEX($T$3:$AI$3,B2064)-1)*3+1)</f>
        <v>0</v>
      </c>
      <c r="J2064" s="32">
        <f>INDEX(数值规划!$N$32:$Y$231,(((C2064-1)*2+(D2064-1))*4+(E2064-1))*5+F2064+1,(INDEX($T$3:$AI$3,B2064)-1)*3+2)</f>
        <v>10</v>
      </c>
      <c r="K2064" s="32">
        <f>INDEX(数值规划!$N$32:$Y$231,(((C2064-1)*2+(D2064-1))*4+(E2064-1))*5+F2064+1,(INDEX($T$3:$AI$3,B2064)-1)*3+3)</f>
        <v>20</v>
      </c>
      <c r="L2064" s="32">
        <f t="shared" si="65"/>
        <v>2</v>
      </c>
      <c r="M2064" s="32">
        <f>INDEX(数值规划!$AL$33:$AL$42,(特技天赋!C2064-1)*2+特技天赋!D2064)</f>
        <v>4</v>
      </c>
      <c r="N2064" s="31">
        <v>1</v>
      </c>
      <c r="Q2064" s="32">
        <f>IF(特技天赋!F2064&gt;0,INDEX(数值规划!$F$32:$F$63,(特技天赋!E2064-1)*4+特技天赋!F2064),E2064)</f>
        <v>1</v>
      </c>
    </row>
    <row r="2065" spans="1:17" ht="16.5" x14ac:dyDescent="0.2">
      <c r="A2065" s="31">
        <v>2062</v>
      </c>
      <c r="B2065" s="31">
        <v>13</v>
      </c>
      <c r="C2065" s="31">
        <v>2</v>
      </c>
      <c r="D2065" s="31">
        <v>2</v>
      </c>
      <c r="E2065" s="31">
        <v>1</v>
      </c>
      <c r="F2065" s="31">
        <v>1</v>
      </c>
      <c r="G2065" s="31" t="str">
        <f t="shared" si="64"/>
        <v>双子座技能1_2线1号天赋1级</v>
      </c>
      <c r="H2065" s="32">
        <f>INDEX(数值规划!$AH$33:$AK$42,(特技天赋!C2065-1)*2+特技天赋!D2065,特技天赋!E2065)</f>
        <v>27</v>
      </c>
      <c r="I2065" s="32">
        <f>INDEX(数值规划!$N$32:$Y$231,(((C2065-1)*2+(D2065-1))*4+(E2065-1))*5+F2065+1,(INDEX($T$3:$AI$3,B2065)-1)*3+1)</f>
        <v>0</v>
      </c>
      <c r="J2065" s="32">
        <f>INDEX(数值规划!$N$32:$Y$231,(((C2065-1)*2+(D2065-1))*4+(E2065-1))*5+F2065+1,(INDEX($T$3:$AI$3,B2065)-1)*3+2)</f>
        <v>15</v>
      </c>
      <c r="K2065" s="32">
        <f>INDEX(数值规划!$N$32:$Y$231,(((C2065-1)*2+(D2065-1))*4+(E2065-1))*5+F2065+1,(INDEX($T$3:$AI$3,B2065)-1)*3+3)</f>
        <v>30</v>
      </c>
      <c r="L2065" s="32">
        <f t="shared" si="65"/>
        <v>2</v>
      </c>
      <c r="M2065" s="32">
        <f>INDEX(数值规划!$AL$33:$AL$42,(特技天赋!C2065-1)*2+特技天赋!D2065)</f>
        <v>4</v>
      </c>
      <c r="N2065" s="31">
        <v>19</v>
      </c>
      <c r="Q2065" s="32">
        <f>IF(特技天赋!F2065&gt;0,INDEX(数值规划!$F$32:$F$63,(特技天赋!E2065-1)*4+特技天赋!F2065),E2065)</f>
        <v>19</v>
      </c>
    </row>
    <row r="2066" spans="1:17" ht="16.5" x14ac:dyDescent="0.2">
      <c r="A2066" s="31">
        <v>2063</v>
      </c>
      <c r="B2066" s="31">
        <v>13</v>
      </c>
      <c r="C2066" s="31">
        <v>2</v>
      </c>
      <c r="D2066" s="31">
        <v>2</v>
      </c>
      <c r="E2066" s="31">
        <v>1</v>
      </c>
      <c r="F2066" s="31">
        <v>2</v>
      </c>
      <c r="G2066" s="31" t="str">
        <f t="shared" si="64"/>
        <v>双子座技能1_2线1号天赋2级</v>
      </c>
      <c r="H2066" s="32">
        <f>INDEX(数值规划!$AH$33:$AK$42,(特技天赋!C2066-1)*2+特技天赋!D2066,特技天赋!E2066)</f>
        <v>27</v>
      </c>
      <c r="I2066" s="32">
        <f>INDEX(数值规划!$N$32:$Y$231,(((C2066-1)*2+(D2066-1))*4+(E2066-1))*5+F2066+1,(INDEX($T$3:$AI$3,B2066)-1)*3+1)</f>
        <v>0</v>
      </c>
      <c r="J2066" s="32">
        <f>INDEX(数值规划!$N$32:$Y$231,(((C2066-1)*2+(D2066-1))*4+(E2066-1))*5+F2066+1,(INDEX($T$3:$AI$3,B2066)-1)*3+2)</f>
        <v>20</v>
      </c>
      <c r="K2066" s="32">
        <f>INDEX(数值规划!$N$32:$Y$231,(((C2066-1)*2+(D2066-1))*4+(E2066-1))*5+F2066+1,(INDEX($T$3:$AI$3,B2066)-1)*3+3)</f>
        <v>40</v>
      </c>
      <c r="L2066" s="32">
        <f t="shared" si="65"/>
        <v>2</v>
      </c>
      <c r="M2066" s="32">
        <f>INDEX(数值规划!$AL$33:$AL$42,(特技天赋!C2066-1)*2+特技天赋!D2066)</f>
        <v>4</v>
      </c>
      <c r="N2066" s="31">
        <v>29</v>
      </c>
      <c r="Q2066" s="32">
        <f>IF(特技天赋!F2066&gt;0,INDEX(数值规划!$F$32:$F$63,(特技天赋!E2066-1)*4+特技天赋!F2066),E2066)</f>
        <v>29</v>
      </c>
    </row>
    <row r="2067" spans="1:17" ht="16.5" x14ac:dyDescent="0.2">
      <c r="A2067" s="31">
        <v>2064</v>
      </c>
      <c r="B2067" s="31">
        <v>13</v>
      </c>
      <c r="C2067" s="31">
        <v>2</v>
      </c>
      <c r="D2067" s="31">
        <v>2</v>
      </c>
      <c r="E2067" s="31">
        <v>1</v>
      </c>
      <c r="F2067" s="31">
        <v>3</v>
      </c>
      <c r="G2067" s="31" t="str">
        <f t="shared" si="64"/>
        <v>双子座技能1_2线1号天赋3级</v>
      </c>
      <c r="H2067" s="32">
        <f>INDEX(数值规划!$AH$33:$AK$42,(特技天赋!C2067-1)*2+特技天赋!D2067,特技天赋!E2067)</f>
        <v>27</v>
      </c>
      <c r="I2067" s="32">
        <f>INDEX(数值规划!$N$32:$Y$231,(((C2067-1)*2+(D2067-1))*4+(E2067-1))*5+F2067+1,(INDEX($T$3:$AI$3,B2067)-1)*3+1)</f>
        <v>0</v>
      </c>
      <c r="J2067" s="32">
        <f>INDEX(数值规划!$N$32:$Y$231,(((C2067-1)*2+(D2067-1))*4+(E2067-1))*5+F2067+1,(INDEX($T$3:$AI$3,B2067)-1)*3+2)</f>
        <v>25</v>
      </c>
      <c r="K2067" s="32">
        <f>INDEX(数值规划!$N$32:$Y$231,(((C2067-1)*2+(D2067-1))*4+(E2067-1))*5+F2067+1,(INDEX($T$3:$AI$3,B2067)-1)*3+3)</f>
        <v>50</v>
      </c>
      <c r="L2067" s="32">
        <f t="shared" si="65"/>
        <v>2</v>
      </c>
      <c r="M2067" s="32">
        <f>INDEX(数值规划!$AL$33:$AL$42,(特技天赋!C2067-1)*2+特技天赋!D2067)</f>
        <v>4</v>
      </c>
      <c r="N2067" s="31">
        <v>38</v>
      </c>
      <c r="Q2067" s="32">
        <f>IF(特技天赋!F2067&gt;0,INDEX(数值规划!$F$32:$F$63,(特技天赋!E2067-1)*4+特技天赋!F2067),E2067)</f>
        <v>38</v>
      </c>
    </row>
    <row r="2068" spans="1:17" ht="16.5" x14ac:dyDescent="0.2">
      <c r="A2068" s="31">
        <v>2065</v>
      </c>
      <c r="B2068" s="31">
        <v>13</v>
      </c>
      <c r="C2068" s="31">
        <v>2</v>
      </c>
      <c r="D2068" s="31">
        <v>2</v>
      </c>
      <c r="E2068" s="31">
        <v>1</v>
      </c>
      <c r="F2068" s="31">
        <v>4</v>
      </c>
      <c r="G2068" s="31" t="str">
        <f t="shared" si="64"/>
        <v>双子座技能1_2线1号天赋4级</v>
      </c>
      <c r="H2068" s="32">
        <f>INDEX(数值规划!$AH$33:$AK$42,(特技天赋!C2068-1)*2+特技天赋!D2068,特技天赋!E2068)</f>
        <v>27</v>
      </c>
      <c r="I2068" s="32">
        <f>INDEX(数值规划!$N$32:$Y$231,(((C2068-1)*2+(D2068-1))*4+(E2068-1))*5+F2068+1,(INDEX($T$3:$AI$3,B2068)-1)*3+1)</f>
        <v>0</v>
      </c>
      <c r="J2068" s="32">
        <f>INDEX(数值规划!$N$32:$Y$231,(((C2068-1)*2+(D2068-1))*4+(E2068-1))*5+F2068+1,(INDEX($T$3:$AI$3,B2068)-1)*3+2)</f>
        <v>30</v>
      </c>
      <c r="K2068" s="32">
        <f>INDEX(数值规划!$N$32:$Y$231,(((C2068-1)*2+(D2068-1))*4+(E2068-1))*5+F2068+1,(INDEX($T$3:$AI$3,B2068)-1)*3+3)</f>
        <v>60</v>
      </c>
      <c r="L2068" s="32">
        <f t="shared" si="65"/>
        <v>2</v>
      </c>
      <c r="M2068" s="32">
        <f>INDEX(数值规划!$AL$33:$AL$42,(特技天赋!C2068-1)*2+特技天赋!D2068)</f>
        <v>4</v>
      </c>
      <c r="N2068" s="31">
        <v>58</v>
      </c>
      <c r="Q2068" s="32">
        <f>IF(特技天赋!F2068&gt;0,INDEX(数值规划!$F$32:$F$63,(特技天赋!E2068-1)*4+特技天赋!F2068),E2068)</f>
        <v>58</v>
      </c>
    </row>
    <row r="2069" spans="1:17" ht="16.5" x14ac:dyDescent="0.2">
      <c r="A2069" s="31">
        <v>2066</v>
      </c>
      <c r="B2069" s="31">
        <v>13</v>
      </c>
      <c r="C2069" s="31">
        <v>2</v>
      </c>
      <c r="D2069" s="31">
        <v>2</v>
      </c>
      <c r="E2069" s="31">
        <v>2</v>
      </c>
      <c r="F2069" s="31">
        <v>0</v>
      </c>
      <c r="G2069" s="31" t="str">
        <f t="shared" si="64"/>
        <v>双子座技能1_2线2号天赋解锁</v>
      </c>
      <c r="H2069" s="32">
        <f>INDEX(数值规划!$AH$33:$AK$42,(特技天赋!C2069-1)*2+特技天赋!D2069,特技天赋!E2069)</f>
        <v>47</v>
      </c>
      <c r="I2069" s="32">
        <f>INDEX(数值规划!$N$32:$Y$231,(((C2069-1)*2+(D2069-1))*4+(E2069-1))*5+F2069+1,(INDEX($T$3:$AI$3,B2069)-1)*3+1)</f>
        <v>0</v>
      </c>
      <c r="J2069" s="32">
        <f>INDEX(数值规划!$N$32:$Y$231,(((C2069-1)*2+(D2069-1))*4+(E2069-1))*5+F2069+1,(INDEX($T$3:$AI$3,B2069)-1)*3+2)</f>
        <v>15</v>
      </c>
      <c r="K2069" s="32">
        <f>INDEX(数值规划!$N$32:$Y$231,(((C2069-1)*2+(D2069-1))*4+(E2069-1))*5+F2069+1,(INDEX($T$3:$AI$3,B2069)-1)*3+3)</f>
        <v>30</v>
      </c>
      <c r="L2069" s="32">
        <f t="shared" si="65"/>
        <v>4</v>
      </c>
      <c r="M2069" s="32">
        <f>INDEX(数值规划!$AL$33:$AL$42,(特技天赋!C2069-1)*2+特技天赋!D2069)</f>
        <v>4</v>
      </c>
      <c r="N2069" s="31">
        <v>2</v>
      </c>
      <c r="Q2069" s="32">
        <f>IF(特技天赋!F2069&gt;0,INDEX(数值规划!$F$32:$F$63,(特技天赋!E2069-1)*4+特技天赋!F2069),E2069)</f>
        <v>2</v>
      </c>
    </row>
    <row r="2070" spans="1:17" ht="16.5" x14ac:dyDescent="0.2">
      <c r="A2070" s="31">
        <v>2067</v>
      </c>
      <c r="B2070" s="31">
        <v>13</v>
      </c>
      <c r="C2070" s="31">
        <v>2</v>
      </c>
      <c r="D2070" s="31">
        <v>2</v>
      </c>
      <c r="E2070" s="31">
        <v>2</v>
      </c>
      <c r="F2070" s="31">
        <v>1</v>
      </c>
      <c r="G2070" s="31" t="str">
        <f t="shared" si="64"/>
        <v>双子座技能1_2线2号天赋1级</v>
      </c>
      <c r="H2070" s="32">
        <f>INDEX(数值规划!$AH$33:$AK$42,(特技天赋!C2070-1)*2+特技天赋!D2070,特技天赋!E2070)</f>
        <v>47</v>
      </c>
      <c r="I2070" s="32">
        <f>INDEX(数值规划!$N$32:$Y$231,(((C2070-1)*2+(D2070-1))*4+(E2070-1))*5+F2070+1,(INDEX($T$3:$AI$3,B2070)-1)*3+1)</f>
        <v>0</v>
      </c>
      <c r="J2070" s="32">
        <f>INDEX(数值规划!$N$32:$Y$231,(((C2070-1)*2+(D2070-1))*4+(E2070-1))*5+F2070+1,(INDEX($T$3:$AI$3,B2070)-1)*3+2)</f>
        <v>20</v>
      </c>
      <c r="K2070" s="32">
        <f>INDEX(数值规划!$N$32:$Y$231,(((C2070-1)*2+(D2070-1))*4+(E2070-1))*5+F2070+1,(INDEX($T$3:$AI$3,B2070)-1)*3+3)</f>
        <v>40</v>
      </c>
      <c r="L2070" s="32">
        <f t="shared" si="65"/>
        <v>4</v>
      </c>
      <c r="M2070" s="32">
        <f>INDEX(数值规划!$AL$33:$AL$42,(特技天赋!C2070-1)*2+特技天赋!D2070)</f>
        <v>4</v>
      </c>
      <c r="N2070" s="31">
        <v>24</v>
      </c>
      <c r="Q2070" s="32">
        <f>IF(特技天赋!F2070&gt;0,INDEX(数值规划!$F$32:$F$63,(特技天赋!E2070-1)*4+特技天赋!F2070),E2070)</f>
        <v>24</v>
      </c>
    </row>
    <row r="2071" spans="1:17" ht="16.5" x14ac:dyDescent="0.2">
      <c r="A2071" s="31">
        <v>2068</v>
      </c>
      <c r="B2071" s="31">
        <v>13</v>
      </c>
      <c r="C2071" s="31">
        <v>2</v>
      </c>
      <c r="D2071" s="31">
        <v>2</v>
      </c>
      <c r="E2071" s="31">
        <v>2</v>
      </c>
      <c r="F2071" s="31">
        <v>2</v>
      </c>
      <c r="G2071" s="31" t="str">
        <f t="shared" si="64"/>
        <v>双子座技能1_2线2号天赋2级</v>
      </c>
      <c r="H2071" s="32">
        <f>INDEX(数值规划!$AH$33:$AK$42,(特技天赋!C2071-1)*2+特技天赋!D2071,特技天赋!E2071)</f>
        <v>47</v>
      </c>
      <c r="I2071" s="32">
        <f>INDEX(数值规划!$N$32:$Y$231,(((C2071-1)*2+(D2071-1))*4+(E2071-1))*5+F2071+1,(INDEX($T$3:$AI$3,B2071)-1)*3+1)</f>
        <v>0</v>
      </c>
      <c r="J2071" s="32">
        <f>INDEX(数值规划!$N$32:$Y$231,(((C2071-1)*2+(D2071-1))*4+(E2071-1))*5+F2071+1,(INDEX($T$3:$AI$3,B2071)-1)*3+2)</f>
        <v>25</v>
      </c>
      <c r="K2071" s="32">
        <f>INDEX(数值规划!$N$32:$Y$231,(((C2071-1)*2+(D2071-1))*4+(E2071-1))*5+F2071+1,(INDEX($T$3:$AI$3,B2071)-1)*3+3)</f>
        <v>50</v>
      </c>
      <c r="L2071" s="32">
        <f t="shared" si="65"/>
        <v>4</v>
      </c>
      <c r="M2071" s="32">
        <f>INDEX(数值规划!$AL$33:$AL$42,(特技天赋!C2071-1)*2+特技天赋!D2071)</f>
        <v>4</v>
      </c>
      <c r="N2071" s="31">
        <v>36</v>
      </c>
      <c r="Q2071" s="32">
        <f>IF(特技天赋!F2071&gt;0,INDEX(数值规划!$F$32:$F$63,(特技天赋!E2071-1)*4+特技天赋!F2071),E2071)</f>
        <v>36</v>
      </c>
    </row>
    <row r="2072" spans="1:17" ht="16.5" x14ac:dyDescent="0.2">
      <c r="A2072" s="31">
        <v>2069</v>
      </c>
      <c r="B2072" s="31">
        <v>13</v>
      </c>
      <c r="C2072" s="31">
        <v>2</v>
      </c>
      <c r="D2072" s="31">
        <v>2</v>
      </c>
      <c r="E2072" s="31">
        <v>2</v>
      </c>
      <c r="F2072" s="31">
        <v>3</v>
      </c>
      <c r="G2072" s="31" t="str">
        <f t="shared" si="64"/>
        <v>双子座技能1_2线2号天赋3级</v>
      </c>
      <c r="H2072" s="32">
        <f>INDEX(数值规划!$AH$33:$AK$42,(特技天赋!C2072-1)*2+特技天赋!D2072,特技天赋!E2072)</f>
        <v>47</v>
      </c>
      <c r="I2072" s="32">
        <f>INDEX(数值规划!$N$32:$Y$231,(((C2072-1)*2+(D2072-1))*4+(E2072-1))*5+F2072+1,(INDEX($T$3:$AI$3,B2072)-1)*3+1)</f>
        <v>0</v>
      </c>
      <c r="J2072" s="32">
        <f>INDEX(数值规划!$N$32:$Y$231,(((C2072-1)*2+(D2072-1))*4+(E2072-1))*5+F2072+1,(INDEX($T$3:$AI$3,B2072)-1)*3+2)</f>
        <v>30</v>
      </c>
      <c r="K2072" s="32">
        <f>INDEX(数值规划!$N$32:$Y$231,(((C2072-1)*2+(D2072-1))*4+(E2072-1))*5+F2072+1,(INDEX($T$3:$AI$3,B2072)-1)*3+3)</f>
        <v>60</v>
      </c>
      <c r="L2072" s="32">
        <f t="shared" si="65"/>
        <v>4</v>
      </c>
      <c r="M2072" s="32">
        <f>INDEX(数值规划!$AL$33:$AL$42,(特技天赋!C2072-1)*2+特技天赋!D2072)</f>
        <v>4</v>
      </c>
      <c r="N2072" s="31">
        <v>48</v>
      </c>
      <c r="Q2072" s="32">
        <f>IF(特技天赋!F2072&gt;0,INDEX(数值规划!$F$32:$F$63,(特技天赋!E2072-1)*4+特技天赋!F2072),E2072)</f>
        <v>48</v>
      </c>
    </row>
    <row r="2073" spans="1:17" ht="16.5" x14ac:dyDescent="0.2">
      <c r="A2073" s="31">
        <v>2070</v>
      </c>
      <c r="B2073" s="31">
        <v>13</v>
      </c>
      <c r="C2073" s="31">
        <v>2</v>
      </c>
      <c r="D2073" s="31">
        <v>2</v>
      </c>
      <c r="E2073" s="31">
        <v>2</v>
      </c>
      <c r="F2073" s="31">
        <v>4</v>
      </c>
      <c r="G2073" s="31" t="str">
        <f t="shared" si="64"/>
        <v>双子座技能1_2线2号天赋4级</v>
      </c>
      <c r="H2073" s="32">
        <f>INDEX(数值规划!$AH$33:$AK$42,(特技天赋!C2073-1)*2+特技天赋!D2073,特技天赋!E2073)</f>
        <v>47</v>
      </c>
      <c r="I2073" s="32">
        <f>INDEX(数值规划!$N$32:$Y$231,(((C2073-1)*2+(D2073-1))*4+(E2073-1))*5+F2073+1,(INDEX($T$3:$AI$3,B2073)-1)*3+1)</f>
        <v>0</v>
      </c>
      <c r="J2073" s="32">
        <f>INDEX(数值规划!$N$32:$Y$231,(((C2073-1)*2+(D2073-1))*4+(E2073-1))*5+F2073+1,(INDEX($T$3:$AI$3,B2073)-1)*3+2)</f>
        <v>35</v>
      </c>
      <c r="K2073" s="32">
        <f>INDEX(数值规划!$N$32:$Y$231,(((C2073-1)*2+(D2073-1))*4+(E2073-1))*5+F2073+1,(INDEX($T$3:$AI$3,B2073)-1)*3+3)</f>
        <v>70</v>
      </c>
      <c r="L2073" s="32">
        <f t="shared" si="65"/>
        <v>4</v>
      </c>
      <c r="M2073" s="32">
        <f>INDEX(数值规划!$AL$33:$AL$42,(特技天赋!C2073-1)*2+特技天赋!D2073)</f>
        <v>4</v>
      </c>
      <c r="N2073" s="31">
        <v>72</v>
      </c>
      <c r="Q2073" s="32">
        <f>IF(特技天赋!F2073&gt;0,INDEX(数值规划!$F$32:$F$63,(特技天赋!E2073-1)*4+特技天赋!F2073),E2073)</f>
        <v>72</v>
      </c>
    </row>
    <row r="2074" spans="1:17" ht="16.5" x14ac:dyDescent="0.2">
      <c r="A2074" s="31">
        <v>2071</v>
      </c>
      <c r="B2074" s="31">
        <v>13</v>
      </c>
      <c r="C2074" s="31">
        <v>2</v>
      </c>
      <c r="D2074" s="31">
        <v>2</v>
      </c>
      <c r="E2074" s="31">
        <v>3</v>
      </c>
      <c r="F2074" s="31">
        <v>0</v>
      </c>
      <c r="G2074" s="31" t="str">
        <f t="shared" si="64"/>
        <v>双子座技能1_2线3号天赋解锁</v>
      </c>
      <c r="H2074" s="32">
        <f>INDEX(数值规划!$AH$33:$AK$42,(特技天赋!C2074-1)*2+特技天赋!D2074,特技天赋!E2074)</f>
        <v>67</v>
      </c>
      <c r="I2074" s="32">
        <f>INDEX(数值规划!$N$32:$Y$231,(((C2074-1)*2+(D2074-1))*4+(E2074-1))*5+F2074+1,(INDEX($T$3:$AI$3,B2074)-1)*3+1)</f>
        <v>0</v>
      </c>
      <c r="J2074" s="32">
        <f>INDEX(数值规划!$N$32:$Y$231,(((C2074-1)*2+(D2074-1))*4+(E2074-1))*5+F2074+1,(INDEX($T$3:$AI$3,B2074)-1)*3+2)</f>
        <v>23</v>
      </c>
      <c r="K2074" s="32">
        <f>INDEX(数值规划!$N$32:$Y$231,(((C2074-1)*2+(D2074-1))*4+(E2074-1))*5+F2074+1,(INDEX($T$3:$AI$3,B2074)-1)*3+3)</f>
        <v>45</v>
      </c>
      <c r="L2074" s="32">
        <f t="shared" si="65"/>
        <v>6</v>
      </c>
      <c r="M2074" s="32">
        <f>INDEX(数值规划!$AL$33:$AL$42,(特技天赋!C2074-1)*2+特技天赋!D2074)</f>
        <v>4</v>
      </c>
      <c r="N2074" s="31">
        <v>3</v>
      </c>
      <c r="Q2074" s="32">
        <f>IF(特技天赋!F2074&gt;0,INDEX(数值规划!$F$32:$F$63,(特技天赋!E2074-1)*4+特技天赋!F2074),E2074)</f>
        <v>3</v>
      </c>
    </row>
    <row r="2075" spans="1:17" ht="16.5" x14ac:dyDescent="0.2">
      <c r="A2075" s="31">
        <v>2072</v>
      </c>
      <c r="B2075" s="31">
        <v>13</v>
      </c>
      <c r="C2075" s="31">
        <v>2</v>
      </c>
      <c r="D2075" s="31">
        <v>2</v>
      </c>
      <c r="E2075" s="31">
        <v>3</v>
      </c>
      <c r="F2075" s="31">
        <v>1</v>
      </c>
      <c r="G2075" s="31" t="str">
        <f t="shared" si="64"/>
        <v>双子座技能1_2线3号天赋1级</v>
      </c>
      <c r="H2075" s="32">
        <f>INDEX(数值规划!$AH$33:$AK$42,(特技天赋!C2075-1)*2+特技天赋!D2075,特技天赋!E2075)</f>
        <v>67</v>
      </c>
      <c r="I2075" s="32">
        <f>INDEX(数值规划!$N$32:$Y$231,(((C2075-1)*2+(D2075-1))*4+(E2075-1))*5+F2075+1,(INDEX($T$3:$AI$3,B2075)-1)*3+1)</f>
        <v>0</v>
      </c>
      <c r="J2075" s="32">
        <f>INDEX(数值规划!$N$32:$Y$231,(((C2075-1)*2+(D2075-1))*4+(E2075-1))*5+F2075+1,(INDEX($T$3:$AI$3,B2075)-1)*3+2)</f>
        <v>28</v>
      </c>
      <c r="K2075" s="32">
        <f>INDEX(数值规划!$N$32:$Y$231,(((C2075-1)*2+(D2075-1))*4+(E2075-1))*5+F2075+1,(INDEX($T$3:$AI$3,B2075)-1)*3+3)</f>
        <v>55</v>
      </c>
      <c r="L2075" s="32">
        <f t="shared" si="65"/>
        <v>6</v>
      </c>
      <c r="M2075" s="32">
        <f>INDEX(数值规划!$AL$33:$AL$42,(特技天赋!C2075-1)*2+特技天赋!D2075)</f>
        <v>4</v>
      </c>
      <c r="N2075" s="31">
        <v>29</v>
      </c>
      <c r="Q2075" s="32">
        <f>IF(特技天赋!F2075&gt;0,INDEX(数值规划!$F$32:$F$63,(特技天赋!E2075-1)*4+特技天赋!F2075),E2075)</f>
        <v>29</v>
      </c>
    </row>
    <row r="2076" spans="1:17" ht="16.5" x14ac:dyDescent="0.2">
      <c r="A2076" s="31">
        <v>2073</v>
      </c>
      <c r="B2076" s="31">
        <v>13</v>
      </c>
      <c r="C2076" s="31">
        <v>2</v>
      </c>
      <c r="D2076" s="31">
        <v>2</v>
      </c>
      <c r="E2076" s="31">
        <v>3</v>
      </c>
      <c r="F2076" s="31">
        <v>2</v>
      </c>
      <c r="G2076" s="31" t="str">
        <f t="shared" si="64"/>
        <v>双子座技能1_2线3号天赋2级</v>
      </c>
      <c r="H2076" s="32">
        <f>INDEX(数值规划!$AH$33:$AK$42,(特技天赋!C2076-1)*2+特技天赋!D2076,特技天赋!E2076)</f>
        <v>67</v>
      </c>
      <c r="I2076" s="32">
        <f>INDEX(数值规划!$N$32:$Y$231,(((C2076-1)*2+(D2076-1))*4+(E2076-1))*5+F2076+1,(INDEX($T$3:$AI$3,B2076)-1)*3+1)</f>
        <v>0</v>
      </c>
      <c r="J2076" s="32">
        <f>INDEX(数值规划!$N$32:$Y$231,(((C2076-1)*2+(D2076-1))*4+(E2076-1))*5+F2076+1,(INDEX($T$3:$AI$3,B2076)-1)*3+2)</f>
        <v>33</v>
      </c>
      <c r="K2076" s="32">
        <f>INDEX(数值规划!$N$32:$Y$231,(((C2076-1)*2+(D2076-1))*4+(E2076-1))*5+F2076+1,(INDEX($T$3:$AI$3,B2076)-1)*3+3)</f>
        <v>65</v>
      </c>
      <c r="L2076" s="32">
        <f t="shared" si="65"/>
        <v>6</v>
      </c>
      <c r="M2076" s="32">
        <f>INDEX(数值规划!$AL$33:$AL$42,(特技天赋!C2076-1)*2+特技天赋!D2076)</f>
        <v>4</v>
      </c>
      <c r="N2076" s="31">
        <v>43</v>
      </c>
      <c r="Q2076" s="32">
        <f>IF(特技天赋!F2076&gt;0,INDEX(数值规划!$F$32:$F$63,(特技天赋!E2076-1)*4+特技天赋!F2076),E2076)</f>
        <v>43</v>
      </c>
    </row>
    <row r="2077" spans="1:17" ht="16.5" x14ac:dyDescent="0.2">
      <c r="A2077" s="31">
        <v>2074</v>
      </c>
      <c r="B2077" s="31">
        <v>13</v>
      </c>
      <c r="C2077" s="31">
        <v>2</v>
      </c>
      <c r="D2077" s="31">
        <v>2</v>
      </c>
      <c r="E2077" s="31">
        <v>3</v>
      </c>
      <c r="F2077" s="31">
        <v>3</v>
      </c>
      <c r="G2077" s="31" t="str">
        <f t="shared" si="64"/>
        <v>双子座技能1_2线3号天赋3级</v>
      </c>
      <c r="H2077" s="32">
        <f>INDEX(数值规划!$AH$33:$AK$42,(特技天赋!C2077-1)*2+特技天赋!D2077,特技天赋!E2077)</f>
        <v>67</v>
      </c>
      <c r="I2077" s="32">
        <f>INDEX(数值规划!$N$32:$Y$231,(((C2077-1)*2+(D2077-1))*4+(E2077-1))*5+F2077+1,(INDEX($T$3:$AI$3,B2077)-1)*3+1)</f>
        <v>0</v>
      </c>
      <c r="J2077" s="32">
        <f>INDEX(数值规划!$N$32:$Y$231,(((C2077-1)*2+(D2077-1))*4+(E2077-1))*5+F2077+1,(INDEX($T$3:$AI$3,B2077)-1)*3+2)</f>
        <v>38</v>
      </c>
      <c r="K2077" s="32">
        <f>INDEX(数值规划!$N$32:$Y$231,(((C2077-1)*2+(D2077-1))*4+(E2077-1))*5+F2077+1,(INDEX($T$3:$AI$3,B2077)-1)*3+3)</f>
        <v>75</v>
      </c>
      <c r="L2077" s="32">
        <f t="shared" si="65"/>
        <v>6</v>
      </c>
      <c r="M2077" s="32">
        <f>INDEX(数值规划!$AL$33:$AL$42,(特技天赋!C2077-1)*2+特技天赋!D2077)</f>
        <v>4</v>
      </c>
      <c r="N2077" s="31">
        <v>58</v>
      </c>
      <c r="Q2077" s="32">
        <f>IF(特技天赋!F2077&gt;0,INDEX(数值规划!$F$32:$F$63,(特技天赋!E2077-1)*4+特技天赋!F2077),E2077)</f>
        <v>58</v>
      </c>
    </row>
    <row r="2078" spans="1:17" ht="16.5" x14ac:dyDescent="0.2">
      <c r="A2078" s="31">
        <v>2075</v>
      </c>
      <c r="B2078" s="31">
        <v>13</v>
      </c>
      <c r="C2078" s="31">
        <v>2</v>
      </c>
      <c r="D2078" s="31">
        <v>2</v>
      </c>
      <c r="E2078" s="31">
        <v>3</v>
      </c>
      <c r="F2078" s="31">
        <v>4</v>
      </c>
      <c r="G2078" s="31" t="str">
        <f t="shared" si="64"/>
        <v>双子座技能1_2线3号天赋4级</v>
      </c>
      <c r="H2078" s="32">
        <f>INDEX(数值规划!$AH$33:$AK$42,(特技天赋!C2078-1)*2+特技天赋!D2078,特技天赋!E2078)</f>
        <v>67</v>
      </c>
      <c r="I2078" s="32">
        <f>INDEX(数值规划!$N$32:$Y$231,(((C2078-1)*2+(D2078-1))*4+(E2078-1))*5+F2078+1,(INDEX($T$3:$AI$3,B2078)-1)*3+1)</f>
        <v>0</v>
      </c>
      <c r="J2078" s="32">
        <f>INDEX(数值规划!$N$32:$Y$231,(((C2078-1)*2+(D2078-1))*4+(E2078-1))*5+F2078+1,(INDEX($T$3:$AI$3,B2078)-1)*3+2)</f>
        <v>43</v>
      </c>
      <c r="K2078" s="32">
        <f>INDEX(数值规划!$N$32:$Y$231,(((C2078-1)*2+(D2078-1))*4+(E2078-1))*5+F2078+1,(INDEX($T$3:$AI$3,B2078)-1)*3+3)</f>
        <v>85</v>
      </c>
      <c r="L2078" s="32">
        <f t="shared" si="65"/>
        <v>6</v>
      </c>
      <c r="M2078" s="32">
        <f>INDEX(数值规划!$AL$33:$AL$42,(特技天赋!C2078-1)*2+特技天赋!D2078)</f>
        <v>4</v>
      </c>
      <c r="N2078" s="31">
        <v>87</v>
      </c>
      <c r="Q2078" s="32">
        <f>IF(特技天赋!F2078&gt;0,INDEX(数值规划!$F$32:$F$63,(特技天赋!E2078-1)*4+特技天赋!F2078),E2078)</f>
        <v>87</v>
      </c>
    </row>
    <row r="2079" spans="1:17" ht="16.5" x14ac:dyDescent="0.2">
      <c r="A2079" s="31">
        <v>2076</v>
      </c>
      <c r="B2079" s="31">
        <v>13</v>
      </c>
      <c r="C2079" s="31">
        <v>2</v>
      </c>
      <c r="D2079" s="31">
        <v>2</v>
      </c>
      <c r="E2079" s="31">
        <v>4</v>
      </c>
      <c r="F2079" s="31">
        <v>0</v>
      </c>
      <c r="G2079" s="31" t="str">
        <f t="shared" si="64"/>
        <v>双子座技能1_2线4号天赋解锁</v>
      </c>
      <c r="H2079" s="32">
        <f>INDEX(数值规划!$AH$33:$AK$42,(特技天赋!C2079-1)*2+特技天赋!D2079,特技天赋!E2079)</f>
        <v>87</v>
      </c>
      <c r="I2079" s="32">
        <f>INDEX(数值规划!$N$32:$Y$231,(((C2079-1)*2+(D2079-1))*4+(E2079-1))*5+F2079+1,(INDEX($T$3:$AI$3,B2079)-1)*3+1)</f>
        <v>0</v>
      </c>
      <c r="J2079" s="32">
        <f>INDEX(数值规划!$N$32:$Y$231,(((C2079-1)*2+(D2079-1))*4+(E2079-1))*5+F2079+1,(INDEX($T$3:$AI$3,B2079)-1)*3+2)</f>
        <v>30</v>
      </c>
      <c r="K2079" s="32">
        <f>INDEX(数值规划!$N$32:$Y$231,(((C2079-1)*2+(D2079-1))*4+(E2079-1))*5+F2079+1,(INDEX($T$3:$AI$3,B2079)-1)*3+3)</f>
        <v>60</v>
      </c>
      <c r="L2079" s="32">
        <f t="shared" si="65"/>
        <v>8</v>
      </c>
      <c r="M2079" s="32">
        <f>INDEX(数值规划!$AL$33:$AL$42,(特技天赋!C2079-1)*2+特技天赋!D2079)</f>
        <v>4</v>
      </c>
      <c r="N2079" s="31">
        <v>4</v>
      </c>
      <c r="Q2079" s="32">
        <f>IF(特技天赋!F2079&gt;0,INDEX(数值规划!$F$32:$F$63,(特技天赋!E2079-1)*4+特技天赋!F2079),E2079)</f>
        <v>4</v>
      </c>
    </row>
    <row r="2080" spans="1:17" ht="16.5" x14ac:dyDescent="0.2">
      <c r="A2080" s="31">
        <v>2077</v>
      </c>
      <c r="B2080" s="31">
        <v>13</v>
      </c>
      <c r="C2080" s="31">
        <v>2</v>
      </c>
      <c r="D2080" s="31">
        <v>2</v>
      </c>
      <c r="E2080" s="31">
        <v>4</v>
      </c>
      <c r="F2080" s="31">
        <v>1</v>
      </c>
      <c r="G2080" s="31" t="str">
        <f t="shared" si="64"/>
        <v>双子座技能1_2线4号天赋1级</v>
      </c>
      <c r="H2080" s="32">
        <f>INDEX(数值规划!$AH$33:$AK$42,(特技天赋!C2080-1)*2+特技天赋!D2080,特技天赋!E2080)</f>
        <v>87</v>
      </c>
      <c r="I2080" s="32">
        <f>INDEX(数值规划!$N$32:$Y$231,(((C2080-1)*2+(D2080-1))*4+(E2080-1))*5+F2080+1,(INDEX($T$3:$AI$3,B2080)-1)*3+1)</f>
        <v>0</v>
      </c>
      <c r="J2080" s="32">
        <f>INDEX(数值规划!$N$32:$Y$231,(((C2080-1)*2+(D2080-1))*4+(E2080-1))*5+F2080+1,(INDEX($T$3:$AI$3,B2080)-1)*3+2)</f>
        <v>35</v>
      </c>
      <c r="K2080" s="32">
        <f>INDEX(数值规划!$N$32:$Y$231,(((C2080-1)*2+(D2080-1))*4+(E2080-1))*5+F2080+1,(INDEX($T$3:$AI$3,B2080)-1)*3+3)</f>
        <v>70</v>
      </c>
      <c r="L2080" s="32">
        <f t="shared" si="65"/>
        <v>8</v>
      </c>
      <c r="M2080" s="32">
        <f>INDEX(数值规划!$AL$33:$AL$42,(特技天赋!C2080-1)*2+特技天赋!D2080)</f>
        <v>4</v>
      </c>
      <c r="N2080" s="31">
        <v>29</v>
      </c>
      <c r="Q2080" s="32">
        <f>IF(特技天赋!F2080&gt;0,INDEX(数值规划!$F$32:$F$63,(特技天赋!E2080-1)*4+特技天赋!F2080),E2080)</f>
        <v>29</v>
      </c>
    </row>
    <row r="2081" spans="1:17" ht="16.5" x14ac:dyDescent="0.2">
      <c r="A2081" s="31">
        <v>2078</v>
      </c>
      <c r="B2081" s="31">
        <v>13</v>
      </c>
      <c r="C2081" s="31">
        <v>2</v>
      </c>
      <c r="D2081" s="31">
        <v>2</v>
      </c>
      <c r="E2081" s="31">
        <v>4</v>
      </c>
      <c r="F2081" s="31">
        <v>2</v>
      </c>
      <c r="G2081" s="31" t="str">
        <f t="shared" si="64"/>
        <v>双子座技能1_2线4号天赋2级</v>
      </c>
      <c r="H2081" s="32">
        <f>INDEX(数值规划!$AH$33:$AK$42,(特技天赋!C2081-1)*2+特技天赋!D2081,特技天赋!E2081)</f>
        <v>87</v>
      </c>
      <c r="I2081" s="32">
        <f>INDEX(数值规划!$N$32:$Y$231,(((C2081-1)*2+(D2081-1))*4+(E2081-1))*5+F2081+1,(INDEX($T$3:$AI$3,B2081)-1)*3+1)</f>
        <v>0</v>
      </c>
      <c r="J2081" s="32">
        <f>INDEX(数值规划!$N$32:$Y$231,(((C2081-1)*2+(D2081-1))*4+(E2081-1))*5+F2081+1,(INDEX($T$3:$AI$3,B2081)-1)*3+2)</f>
        <v>40</v>
      </c>
      <c r="K2081" s="32">
        <f>INDEX(数值规划!$N$32:$Y$231,(((C2081-1)*2+(D2081-1))*4+(E2081-1))*5+F2081+1,(INDEX($T$3:$AI$3,B2081)-1)*3+3)</f>
        <v>80</v>
      </c>
      <c r="L2081" s="32">
        <f t="shared" si="65"/>
        <v>8</v>
      </c>
      <c r="M2081" s="32">
        <f>INDEX(数值规划!$AL$33:$AL$42,(特技天赋!C2081-1)*2+特技天赋!D2081)</f>
        <v>4</v>
      </c>
      <c r="N2081" s="31">
        <v>43</v>
      </c>
      <c r="Q2081" s="32">
        <f>IF(特技天赋!F2081&gt;0,INDEX(数值规划!$F$32:$F$63,(特技天赋!E2081-1)*4+特技天赋!F2081),E2081)</f>
        <v>43</v>
      </c>
    </row>
    <row r="2082" spans="1:17" ht="16.5" x14ac:dyDescent="0.2">
      <c r="A2082" s="31">
        <v>2079</v>
      </c>
      <c r="B2082" s="31">
        <v>13</v>
      </c>
      <c r="C2082" s="31">
        <v>2</v>
      </c>
      <c r="D2082" s="31">
        <v>2</v>
      </c>
      <c r="E2082" s="31">
        <v>4</v>
      </c>
      <c r="F2082" s="31">
        <v>3</v>
      </c>
      <c r="G2082" s="31" t="str">
        <f t="shared" si="64"/>
        <v>双子座技能1_2线4号天赋3级</v>
      </c>
      <c r="H2082" s="32">
        <f>INDEX(数值规划!$AH$33:$AK$42,(特技天赋!C2082-1)*2+特技天赋!D2082,特技天赋!E2082)</f>
        <v>87</v>
      </c>
      <c r="I2082" s="32">
        <f>INDEX(数值规划!$N$32:$Y$231,(((C2082-1)*2+(D2082-1))*4+(E2082-1))*5+F2082+1,(INDEX($T$3:$AI$3,B2082)-1)*3+1)</f>
        <v>0</v>
      </c>
      <c r="J2082" s="32">
        <f>INDEX(数值规划!$N$32:$Y$231,(((C2082-1)*2+(D2082-1))*4+(E2082-1))*5+F2082+1,(INDEX($T$3:$AI$3,B2082)-1)*3+2)</f>
        <v>45</v>
      </c>
      <c r="K2082" s="32">
        <f>INDEX(数值规划!$N$32:$Y$231,(((C2082-1)*2+(D2082-1))*4+(E2082-1))*5+F2082+1,(INDEX($T$3:$AI$3,B2082)-1)*3+3)</f>
        <v>90</v>
      </c>
      <c r="L2082" s="32">
        <f t="shared" si="65"/>
        <v>8</v>
      </c>
      <c r="M2082" s="32">
        <f>INDEX(数值规划!$AL$33:$AL$42,(特技天赋!C2082-1)*2+特技天赋!D2082)</f>
        <v>4</v>
      </c>
      <c r="N2082" s="31">
        <v>58</v>
      </c>
      <c r="Q2082" s="32">
        <f>IF(特技天赋!F2082&gt;0,INDEX(数值规划!$F$32:$F$63,(特技天赋!E2082-1)*4+特技天赋!F2082),E2082)</f>
        <v>58</v>
      </c>
    </row>
    <row r="2083" spans="1:17" ht="16.5" x14ac:dyDescent="0.2">
      <c r="A2083" s="31">
        <v>2080</v>
      </c>
      <c r="B2083" s="31">
        <v>13</v>
      </c>
      <c r="C2083" s="31">
        <v>2</v>
      </c>
      <c r="D2083" s="31">
        <v>2</v>
      </c>
      <c r="E2083" s="31">
        <v>4</v>
      </c>
      <c r="F2083" s="31">
        <v>4</v>
      </c>
      <c r="G2083" s="31" t="str">
        <f t="shared" si="64"/>
        <v>双子座技能1_2线4号天赋4级</v>
      </c>
      <c r="H2083" s="32">
        <f>INDEX(数值规划!$AH$33:$AK$42,(特技天赋!C2083-1)*2+特技天赋!D2083,特技天赋!E2083)</f>
        <v>87</v>
      </c>
      <c r="I2083" s="32">
        <f>INDEX(数值规划!$N$32:$Y$231,(((C2083-1)*2+(D2083-1))*4+(E2083-1))*5+F2083+1,(INDEX($T$3:$AI$3,B2083)-1)*3+1)</f>
        <v>0</v>
      </c>
      <c r="J2083" s="32">
        <f>INDEX(数值规划!$N$32:$Y$231,(((C2083-1)*2+(D2083-1))*4+(E2083-1))*5+F2083+1,(INDEX($T$3:$AI$3,B2083)-1)*3+2)</f>
        <v>50</v>
      </c>
      <c r="K2083" s="32">
        <f>INDEX(数值规划!$N$32:$Y$231,(((C2083-1)*2+(D2083-1))*4+(E2083-1))*5+F2083+1,(INDEX($T$3:$AI$3,B2083)-1)*3+3)</f>
        <v>100</v>
      </c>
      <c r="L2083" s="32">
        <f t="shared" si="65"/>
        <v>8</v>
      </c>
      <c r="M2083" s="32">
        <f>INDEX(数值规划!$AL$33:$AL$42,(特技天赋!C2083-1)*2+特技天赋!D2083)</f>
        <v>4</v>
      </c>
      <c r="N2083" s="31">
        <v>87</v>
      </c>
      <c r="Q2083" s="32">
        <f>IF(特技天赋!F2083&gt;0,INDEX(数值规划!$F$32:$F$63,(特技天赋!E2083-1)*4+特技天赋!F2083),E2083)</f>
        <v>87</v>
      </c>
    </row>
    <row r="2084" spans="1:17" ht="16.5" x14ac:dyDescent="0.2">
      <c r="A2084" s="31">
        <v>2081</v>
      </c>
      <c r="B2084" s="31">
        <v>13</v>
      </c>
      <c r="C2084" s="31">
        <v>3</v>
      </c>
      <c r="D2084" s="31">
        <v>1</v>
      </c>
      <c r="E2084" s="31">
        <v>1</v>
      </c>
      <c r="F2084" s="31">
        <v>0</v>
      </c>
      <c r="G2084" s="31" t="str">
        <f t="shared" si="64"/>
        <v>双子座技能2_1线1号天赋解锁</v>
      </c>
      <c r="H2084" s="32">
        <f>INDEX(数值规划!$AH$33:$AK$42,(特技天赋!C2084-1)*2+特技天赋!D2084,特技天赋!E2084)</f>
        <v>19</v>
      </c>
      <c r="I2084" s="32">
        <f>INDEX(数值规划!$N$32:$Y$231,(((C2084-1)*2+(D2084-1))*4+(E2084-1))*5+F2084+1,(INDEX($T$3:$AI$3,B2084)-1)*3+1)</f>
        <v>16</v>
      </c>
      <c r="J2084" s="32">
        <f>INDEX(数值规划!$N$32:$Y$231,(((C2084-1)*2+(D2084-1))*4+(E2084-1))*5+F2084+1,(INDEX($T$3:$AI$3,B2084)-1)*3+2)</f>
        <v>4</v>
      </c>
      <c r="K2084" s="32">
        <f>INDEX(数值规划!$N$32:$Y$231,(((C2084-1)*2+(D2084-1))*4+(E2084-1))*5+F2084+1,(INDEX($T$3:$AI$3,B2084)-1)*3+3)</f>
        <v>10</v>
      </c>
      <c r="L2084" s="32">
        <f t="shared" si="65"/>
        <v>1</v>
      </c>
      <c r="M2084" s="32">
        <f>INDEX(数值规划!$AL$33:$AL$42,(特技天赋!C2084-1)*2+特技天赋!D2084)</f>
        <v>4</v>
      </c>
      <c r="N2084" s="31">
        <v>1</v>
      </c>
      <c r="Q2084" s="32">
        <f>IF(特技天赋!F2084&gt;0,INDEX(数值规划!$F$32:$F$63,(特技天赋!E2084-1)*4+特技天赋!F2084),E2084)</f>
        <v>1</v>
      </c>
    </row>
    <row r="2085" spans="1:17" ht="16.5" x14ac:dyDescent="0.2">
      <c r="A2085" s="31">
        <v>2082</v>
      </c>
      <c r="B2085" s="31">
        <v>13</v>
      </c>
      <c r="C2085" s="31">
        <v>3</v>
      </c>
      <c r="D2085" s="31">
        <v>1</v>
      </c>
      <c r="E2085" s="31">
        <v>1</v>
      </c>
      <c r="F2085" s="31">
        <v>1</v>
      </c>
      <c r="G2085" s="31" t="str">
        <f t="shared" si="64"/>
        <v>双子座技能2_1线1号天赋1级</v>
      </c>
      <c r="H2085" s="32">
        <f>INDEX(数值规划!$AH$33:$AK$42,(特技天赋!C2085-1)*2+特技天赋!D2085,特技天赋!E2085)</f>
        <v>19</v>
      </c>
      <c r="I2085" s="32">
        <f>INDEX(数值规划!$N$32:$Y$231,(((C2085-1)*2+(D2085-1))*4+(E2085-1))*5+F2085+1,(INDEX($T$3:$AI$3,B2085)-1)*3+1)</f>
        <v>24</v>
      </c>
      <c r="J2085" s="32">
        <f>INDEX(数值规划!$N$32:$Y$231,(((C2085-1)*2+(D2085-1))*4+(E2085-1))*5+F2085+1,(INDEX($T$3:$AI$3,B2085)-1)*3+2)</f>
        <v>6</v>
      </c>
      <c r="K2085" s="32">
        <f>INDEX(数值规划!$N$32:$Y$231,(((C2085-1)*2+(D2085-1))*4+(E2085-1))*5+F2085+1,(INDEX($T$3:$AI$3,B2085)-1)*3+3)</f>
        <v>15</v>
      </c>
      <c r="L2085" s="32">
        <f t="shared" si="65"/>
        <v>1</v>
      </c>
      <c r="M2085" s="32">
        <f>INDEX(数值规划!$AL$33:$AL$42,(特技天赋!C2085-1)*2+特技天赋!D2085)</f>
        <v>4</v>
      </c>
      <c r="N2085" s="31">
        <v>19</v>
      </c>
      <c r="Q2085" s="32">
        <f>IF(特技天赋!F2085&gt;0,INDEX(数值规划!$F$32:$F$63,(特技天赋!E2085-1)*4+特技天赋!F2085),E2085)</f>
        <v>19</v>
      </c>
    </row>
    <row r="2086" spans="1:17" ht="16.5" x14ac:dyDescent="0.2">
      <c r="A2086" s="31">
        <v>2083</v>
      </c>
      <c r="B2086" s="31">
        <v>13</v>
      </c>
      <c r="C2086" s="31">
        <v>3</v>
      </c>
      <c r="D2086" s="31">
        <v>1</v>
      </c>
      <c r="E2086" s="31">
        <v>1</v>
      </c>
      <c r="F2086" s="31">
        <v>2</v>
      </c>
      <c r="G2086" s="31" t="str">
        <f t="shared" si="64"/>
        <v>双子座技能2_1线1号天赋2级</v>
      </c>
      <c r="H2086" s="32">
        <f>INDEX(数值规划!$AH$33:$AK$42,(特技天赋!C2086-1)*2+特技天赋!D2086,特技天赋!E2086)</f>
        <v>19</v>
      </c>
      <c r="I2086" s="32">
        <f>INDEX(数值规划!$N$32:$Y$231,(((C2086-1)*2+(D2086-1))*4+(E2086-1))*5+F2086+1,(INDEX($T$3:$AI$3,B2086)-1)*3+1)</f>
        <v>32</v>
      </c>
      <c r="J2086" s="32">
        <f>INDEX(数值规划!$N$32:$Y$231,(((C2086-1)*2+(D2086-1))*4+(E2086-1))*5+F2086+1,(INDEX($T$3:$AI$3,B2086)-1)*3+2)</f>
        <v>8</v>
      </c>
      <c r="K2086" s="32">
        <f>INDEX(数值规划!$N$32:$Y$231,(((C2086-1)*2+(D2086-1))*4+(E2086-1))*5+F2086+1,(INDEX($T$3:$AI$3,B2086)-1)*3+3)</f>
        <v>20</v>
      </c>
      <c r="L2086" s="32">
        <f t="shared" si="65"/>
        <v>1</v>
      </c>
      <c r="M2086" s="32">
        <f>INDEX(数值规划!$AL$33:$AL$42,(特技天赋!C2086-1)*2+特技天赋!D2086)</f>
        <v>4</v>
      </c>
      <c r="N2086" s="31">
        <v>29</v>
      </c>
      <c r="Q2086" s="32">
        <f>IF(特技天赋!F2086&gt;0,INDEX(数值规划!$F$32:$F$63,(特技天赋!E2086-1)*4+特技天赋!F2086),E2086)</f>
        <v>29</v>
      </c>
    </row>
    <row r="2087" spans="1:17" ht="16.5" x14ac:dyDescent="0.2">
      <c r="A2087" s="31">
        <v>2084</v>
      </c>
      <c r="B2087" s="31">
        <v>13</v>
      </c>
      <c r="C2087" s="31">
        <v>3</v>
      </c>
      <c r="D2087" s="31">
        <v>1</v>
      </c>
      <c r="E2087" s="31">
        <v>1</v>
      </c>
      <c r="F2087" s="31">
        <v>3</v>
      </c>
      <c r="G2087" s="31" t="str">
        <f t="shared" si="64"/>
        <v>双子座技能2_1线1号天赋3级</v>
      </c>
      <c r="H2087" s="32">
        <f>INDEX(数值规划!$AH$33:$AK$42,(特技天赋!C2087-1)*2+特技天赋!D2087,特技天赋!E2087)</f>
        <v>19</v>
      </c>
      <c r="I2087" s="32">
        <f>INDEX(数值规划!$N$32:$Y$231,(((C2087-1)*2+(D2087-1))*4+(E2087-1))*5+F2087+1,(INDEX($T$3:$AI$3,B2087)-1)*3+1)</f>
        <v>40</v>
      </c>
      <c r="J2087" s="32">
        <f>INDEX(数值规划!$N$32:$Y$231,(((C2087-1)*2+(D2087-1))*4+(E2087-1))*5+F2087+1,(INDEX($T$3:$AI$3,B2087)-1)*3+2)</f>
        <v>10</v>
      </c>
      <c r="K2087" s="32">
        <f>INDEX(数值规划!$N$32:$Y$231,(((C2087-1)*2+(D2087-1))*4+(E2087-1))*5+F2087+1,(INDEX($T$3:$AI$3,B2087)-1)*3+3)</f>
        <v>25</v>
      </c>
      <c r="L2087" s="32">
        <f t="shared" si="65"/>
        <v>1</v>
      </c>
      <c r="M2087" s="32">
        <f>INDEX(数值规划!$AL$33:$AL$42,(特技天赋!C2087-1)*2+特技天赋!D2087)</f>
        <v>4</v>
      </c>
      <c r="N2087" s="31">
        <v>38</v>
      </c>
      <c r="Q2087" s="32">
        <f>IF(特技天赋!F2087&gt;0,INDEX(数值规划!$F$32:$F$63,(特技天赋!E2087-1)*4+特技天赋!F2087),E2087)</f>
        <v>38</v>
      </c>
    </row>
    <row r="2088" spans="1:17" ht="16.5" x14ac:dyDescent="0.2">
      <c r="A2088" s="31">
        <v>2085</v>
      </c>
      <c r="B2088" s="31">
        <v>13</v>
      </c>
      <c r="C2088" s="31">
        <v>3</v>
      </c>
      <c r="D2088" s="31">
        <v>1</v>
      </c>
      <c r="E2088" s="31">
        <v>1</v>
      </c>
      <c r="F2088" s="31">
        <v>4</v>
      </c>
      <c r="G2088" s="31" t="str">
        <f t="shared" si="64"/>
        <v>双子座技能2_1线1号天赋4级</v>
      </c>
      <c r="H2088" s="32">
        <f>INDEX(数值规划!$AH$33:$AK$42,(特技天赋!C2088-1)*2+特技天赋!D2088,特技天赋!E2088)</f>
        <v>19</v>
      </c>
      <c r="I2088" s="32">
        <f>INDEX(数值规划!$N$32:$Y$231,(((C2088-1)*2+(D2088-1))*4+(E2088-1))*5+F2088+1,(INDEX($T$3:$AI$3,B2088)-1)*3+1)</f>
        <v>48</v>
      </c>
      <c r="J2088" s="32">
        <f>INDEX(数值规划!$N$32:$Y$231,(((C2088-1)*2+(D2088-1))*4+(E2088-1))*5+F2088+1,(INDEX($T$3:$AI$3,B2088)-1)*3+2)</f>
        <v>12</v>
      </c>
      <c r="K2088" s="32">
        <f>INDEX(数值规划!$N$32:$Y$231,(((C2088-1)*2+(D2088-1))*4+(E2088-1))*5+F2088+1,(INDEX($T$3:$AI$3,B2088)-1)*3+3)</f>
        <v>30</v>
      </c>
      <c r="L2088" s="32">
        <f t="shared" si="65"/>
        <v>1</v>
      </c>
      <c r="M2088" s="32">
        <f>INDEX(数值规划!$AL$33:$AL$42,(特技天赋!C2088-1)*2+特技天赋!D2088)</f>
        <v>4</v>
      </c>
      <c r="N2088" s="31">
        <v>58</v>
      </c>
      <c r="Q2088" s="32">
        <f>IF(特技天赋!F2088&gt;0,INDEX(数值规划!$F$32:$F$63,(特技天赋!E2088-1)*4+特技天赋!F2088),E2088)</f>
        <v>58</v>
      </c>
    </row>
    <row r="2089" spans="1:17" ht="16.5" x14ac:dyDescent="0.2">
      <c r="A2089" s="31">
        <v>2086</v>
      </c>
      <c r="B2089" s="31">
        <v>13</v>
      </c>
      <c r="C2089" s="31">
        <v>3</v>
      </c>
      <c r="D2089" s="31">
        <v>1</v>
      </c>
      <c r="E2089" s="31">
        <v>2</v>
      </c>
      <c r="F2089" s="31">
        <v>0</v>
      </c>
      <c r="G2089" s="31" t="str">
        <f t="shared" si="64"/>
        <v>双子座技能2_1线2号天赋解锁</v>
      </c>
      <c r="H2089" s="32">
        <f>INDEX(数值规划!$AH$33:$AK$42,(特技天赋!C2089-1)*2+特技天赋!D2089,特技天赋!E2089)</f>
        <v>39</v>
      </c>
      <c r="I2089" s="32">
        <f>INDEX(数值规划!$N$32:$Y$231,(((C2089-1)*2+(D2089-1))*4+(E2089-1))*5+F2089+1,(INDEX($T$3:$AI$3,B2089)-1)*3+1)</f>
        <v>24</v>
      </c>
      <c r="J2089" s="32">
        <f>INDEX(数值规划!$N$32:$Y$231,(((C2089-1)*2+(D2089-1))*4+(E2089-1))*5+F2089+1,(INDEX($T$3:$AI$3,B2089)-1)*3+2)</f>
        <v>6</v>
      </c>
      <c r="K2089" s="32">
        <f>INDEX(数值规划!$N$32:$Y$231,(((C2089-1)*2+(D2089-1))*4+(E2089-1))*5+F2089+1,(INDEX($T$3:$AI$3,B2089)-1)*3+3)</f>
        <v>15</v>
      </c>
      <c r="L2089" s="32">
        <f t="shared" si="65"/>
        <v>3</v>
      </c>
      <c r="M2089" s="32">
        <f>INDEX(数值规划!$AL$33:$AL$42,(特技天赋!C2089-1)*2+特技天赋!D2089)</f>
        <v>4</v>
      </c>
      <c r="N2089" s="31">
        <v>2</v>
      </c>
      <c r="Q2089" s="32">
        <f>IF(特技天赋!F2089&gt;0,INDEX(数值规划!$F$32:$F$63,(特技天赋!E2089-1)*4+特技天赋!F2089),E2089)</f>
        <v>2</v>
      </c>
    </row>
    <row r="2090" spans="1:17" ht="16.5" x14ac:dyDescent="0.2">
      <c r="A2090" s="31">
        <v>2087</v>
      </c>
      <c r="B2090" s="31">
        <v>13</v>
      </c>
      <c r="C2090" s="31">
        <v>3</v>
      </c>
      <c r="D2090" s="31">
        <v>1</v>
      </c>
      <c r="E2090" s="31">
        <v>2</v>
      </c>
      <c r="F2090" s="31">
        <v>1</v>
      </c>
      <c r="G2090" s="31" t="str">
        <f t="shared" si="64"/>
        <v>双子座技能2_1线2号天赋1级</v>
      </c>
      <c r="H2090" s="32">
        <f>INDEX(数值规划!$AH$33:$AK$42,(特技天赋!C2090-1)*2+特技天赋!D2090,特技天赋!E2090)</f>
        <v>39</v>
      </c>
      <c r="I2090" s="32">
        <f>INDEX(数值规划!$N$32:$Y$231,(((C2090-1)*2+(D2090-1))*4+(E2090-1))*5+F2090+1,(INDEX($T$3:$AI$3,B2090)-1)*3+1)</f>
        <v>32</v>
      </c>
      <c r="J2090" s="32">
        <f>INDEX(数值规划!$N$32:$Y$231,(((C2090-1)*2+(D2090-1))*4+(E2090-1))*5+F2090+1,(INDEX($T$3:$AI$3,B2090)-1)*3+2)</f>
        <v>8</v>
      </c>
      <c r="K2090" s="32">
        <f>INDEX(数值规划!$N$32:$Y$231,(((C2090-1)*2+(D2090-1))*4+(E2090-1))*5+F2090+1,(INDEX($T$3:$AI$3,B2090)-1)*3+3)</f>
        <v>20</v>
      </c>
      <c r="L2090" s="32">
        <f t="shared" si="65"/>
        <v>3</v>
      </c>
      <c r="M2090" s="32">
        <f>INDEX(数值规划!$AL$33:$AL$42,(特技天赋!C2090-1)*2+特技天赋!D2090)</f>
        <v>4</v>
      </c>
      <c r="N2090" s="31">
        <v>24</v>
      </c>
      <c r="Q2090" s="32">
        <f>IF(特技天赋!F2090&gt;0,INDEX(数值规划!$F$32:$F$63,(特技天赋!E2090-1)*4+特技天赋!F2090),E2090)</f>
        <v>24</v>
      </c>
    </row>
    <row r="2091" spans="1:17" ht="16.5" x14ac:dyDescent="0.2">
      <c r="A2091" s="31">
        <v>2088</v>
      </c>
      <c r="B2091" s="31">
        <v>13</v>
      </c>
      <c r="C2091" s="31">
        <v>3</v>
      </c>
      <c r="D2091" s="31">
        <v>1</v>
      </c>
      <c r="E2091" s="31">
        <v>2</v>
      </c>
      <c r="F2091" s="31">
        <v>2</v>
      </c>
      <c r="G2091" s="31" t="str">
        <f t="shared" si="64"/>
        <v>双子座技能2_1线2号天赋2级</v>
      </c>
      <c r="H2091" s="32">
        <f>INDEX(数值规划!$AH$33:$AK$42,(特技天赋!C2091-1)*2+特技天赋!D2091,特技天赋!E2091)</f>
        <v>39</v>
      </c>
      <c r="I2091" s="32">
        <f>INDEX(数值规划!$N$32:$Y$231,(((C2091-1)*2+(D2091-1))*4+(E2091-1))*5+F2091+1,(INDEX($T$3:$AI$3,B2091)-1)*3+1)</f>
        <v>40</v>
      </c>
      <c r="J2091" s="32">
        <f>INDEX(数值规划!$N$32:$Y$231,(((C2091-1)*2+(D2091-1))*4+(E2091-1))*5+F2091+1,(INDEX($T$3:$AI$3,B2091)-1)*3+2)</f>
        <v>10</v>
      </c>
      <c r="K2091" s="32">
        <f>INDEX(数值规划!$N$32:$Y$231,(((C2091-1)*2+(D2091-1))*4+(E2091-1))*5+F2091+1,(INDEX($T$3:$AI$3,B2091)-1)*3+3)</f>
        <v>25</v>
      </c>
      <c r="L2091" s="32">
        <f t="shared" si="65"/>
        <v>3</v>
      </c>
      <c r="M2091" s="32">
        <f>INDEX(数值规划!$AL$33:$AL$42,(特技天赋!C2091-1)*2+特技天赋!D2091)</f>
        <v>4</v>
      </c>
      <c r="N2091" s="31">
        <v>36</v>
      </c>
      <c r="Q2091" s="32">
        <f>IF(特技天赋!F2091&gt;0,INDEX(数值规划!$F$32:$F$63,(特技天赋!E2091-1)*4+特技天赋!F2091),E2091)</f>
        <v>36</v>
      </c>
    </row>
    <row r="2092" spans="1:17" ht="16.5" x14ac:dyDescent="0.2">
      <c r="A2092" s="31">
        <v>2089</v>
      </c>
      <c r="B2092" s="31">
        <v>13</v>
      </c>
      <c r="C2092" s="31">
        <v>3</v>
      </c>
      <c r="D2092" s="31">
        <v>1</v>
      </c>
      <c r="E2092" s="31">
        <v>2</v>
      </c>
      <c r="F2092" s="31">
        <v>3</v>
      </c>
      <c r="G2092" s="31" t="str">
        <f t="shared" si="64"/>
        <v>双子座技能2_1线2号天赋3级</v>
      </c>
      <c r="H2092" s="32">
        <f>INDEX(数值规划!$AH$33:$AK$42,(特技天赋!C2092-1)*2+特技天赋!D2092,特技天赋!E2092)</f>
        <v>39</v>
      </c>
      <c r="I2092" s="32">
        <f>INDEX(数值规划!$N$32:$Y$231,(((C2092-1)*2+(D2092-1))*4+(E2092-1))*5+F2092+1,(INDEX($T$3:$AI$3,B2092)-1)*3+1)</f>
        <v>48</v>
      </c>
      <c r="J2092" s="32">
        <f>INDEX(数值规划!$N$32:$Y$231,(((C2092-1)*2+(D2092-1))*4+(E2092-1))*5+F2092+1,(INDEX($T$3:$AI$3,B2092)-1)*3+2)</f>
        <v>12</v>
      </c>
      <c r="K2092" s="32">
        <f>INDEX(数值规划!$N$32:$Y$231,(((C2092-1)*2+(D2092-1))*4+(E2092-1))*5+F2092+1,(INDEX($T$3:$AI$3,B2092)-1)*3+3)</f>
        <v>30</v>
      </c>
      <c r="L2092" s="32">
        <f t="shared" si="65"/>
        <v>3</v>
      </c>
      <c r="M2092" s="32">
        <f>INDEX(数值规划!$AL$33:$AL$42,(特技天赋!C2092-1)*2+特技天赋!D2092)</f>
        <v>4</v>
      </c>
      <c r="N2092" s="31">
        <v>48</v>
      </c>
      <c r="Q2092" s="32">
        <f>IF(特技天赋!F2092&gt;0,INDEX(数值规划!$F$32:$F$63,(特技天赋!E2092-1)*4+特技天赋!F2092),E2092)</f>
        <v>48</v>
      </c>
    </row>
    <row r="2093" spans="1:17" ht="16.5" x14ac:dyDescent="0.2">
      <c r="A2093" s="31">
        <v>2090</v>
      </c>
      <c r="B2093" s="31">
        <v>13</v>
      </c>
      <c r="C2093" s="31">
        <v>3</v>
      </c>
      <c r="D2093" s="31">
        <v>1</v>
      </c>
      <c r="E2093" s="31">
        <v>2</v>
      </c>
      <c r="F2093" s="31">
        <v>4</v>
      </c>
      <c r="G2093" s="31" t="str">
        <f t="shared" si="64"/>
        <v>双子座技能2_1线2号天赋4级</v>
      </c>
      <c r="H2093" s="32">
        <f>INDEX(数值规划!$AH$33:$AK$42,(特技天赋!C2093-1)*2+特技天赋!D2093,特技天赋!E2093)</f>
        <v>39</v>
      </c>
      <c r="I2093" s="32">
        <f>INDEX(数值规划!$N$32:$Y$231,(((C2093-1)*2+(D2093-1))*4+(E2093-1))*5+F2093+1,(INDEX($T$3:$AI$3,B2093)-1)*3+1)</f>
        <v>56</v>
      </c>
      <c r="J2093" s="32">
        <f>INDEX(数值规划!$N$32:$Y$231,(((C2093-1)*2+(D2093-1))*4+(E2093-1))*5+F2093+1,(INDEX($T$3:$AI$3,B2093)-1)*3+2)</f>
        <v>14</v>
      </c>
      <c r="K2093" s="32">
        <f>INDEX(数值规划!$N$32:$Y$231,(((C2093-1)*2+(D2093-1))*4+(E2093-1))*5+F2093+1,(INDEX($T$3:$AI$3,B2093)-1)*3+3)</f>
        <v>35</v>
      </c>
      <c r="L2093" s="32">
        <f t="shared" si="65"/>
        <v>3</v>
      </c>
      <c r="M2093" s="32">
        <f>INDEX(数值规划!$AL$33:$AL$42,(特技天赋!C2093-1)*2+特技天赋!D2093)</f>
        <v>4</v>
      </c>
      <c r="N2093" s="31">
        <v>72</v>
      </c>
      <c r="Q2093" s="32">
        <f>IF(特技天赋!F2093&gt;0,INDEX(数值规划!$F$32:$F$63,(特技天赋!E2093-1)*4+特技天赋!F2093),E2093)</f>
        <v>72</v>
      </c>
    </row>
    <row r="2094" spans="1:17" ht="16.5" x14ac:dyDescent="0.2">
      <c r="A2094" s="31">
        <v>2091</v>
      </c>
      <c r="B2094" s="31">
        <v>13</v>
      </c>
      <c r="C2094" s="31">
        <v>3</v>
      </c>
      <c r="D2094" s="31">
        <v>1</v>
      </c>
      <c r="E2094" s="31">
        <v>3</v>
      </c>
      <c r="F2094" s="31">
        <v>0</v>
      </c>
      <c r="G2094" s="31" t="str">
        <f t="shared" si="64"/>
        <v>双子座技能2_1线3号天赋解锁</v>
      </c>
      <c r="H2094" s="32">
        <f>INDEX(数值规划!$AH$33:$AK$42,(特技天赋!C2094-1)*2+特技天赋!D2094,特技天赋!E2094)</f>
        <v>59</v>
      </c>
      <c r="I2094" s="32">
        <f>INDEX(数值规划!$N$32:$Y$231,(((C2094-1)*2+(D2094-1))*4+(E2094-1))*5+F2094+1,(INDEX($T$3:$AI$3,B2094)-1)*3+1)</f>
        <v>36</v>
      </c>
      <c r="J2094" s="32">
        <f>INDEX(数值规划!$N$32:$Y$231,(((C2094-1)*2+(D2094-1))*4+(E2094-1))*5+F2094+1,(INDEX($T$3:$AI$3,B2094)-1)*3+2)</f>
        <v>9</v>
      </c>
      <c r="K2094" s="32">
        <f>INDEX(数值规划!$N$32:$Y$231,(((C2094-1)*2+(D2094-1))*4+(E2094-1))*5+F2094+1,(INDEX($T$3:$AI$3,B2094)-1)*3+3)</f>
        <v>23</v>
      </c>
      <c r="L2094" s="32">
        <f t="shared" si="65"/>
        <v>5</v>
      </c>
      <c r="M2094" s="32">
        <f>INDEX(数值规划!$AL$33:$AL$42,(特技天赋!C2094-1)*2+特技天赋!D2094)</f>
        <v>4</v>
      </c>
      <c r="N2094" s="31">
        <v>3</v>
      </c>
      <c r="Q2094" s="32">
        <f>IF(特技天赋!F2094&gt;0,INDEX(数值规划!$F$32:$F$63,(特技天赋!E2094-1)*4+特技天赋!F2094),E2094)</f>
        <v>3</v>
      </c>
    </row>
    <row r="2095" spans="1:17" ht="16.5" x14ac:dyDescent="0.2">
      <c r="A2095" s="31">
        <v>2092</v>
      </c>
      <c r="B2095" s="31">
        <v>13</v>
      </c>
      <c r="C2095" s="31">
        <v>3</v>
      </c>
      <c r="D2095" s="31">
        <v>1</v>
      </c>
      <c r="E2095" s="31">
        <v>3</v>
      </c>
      <c r="F2095" s="31">
        <v>1</v>
      </c>
      <c r="G2095" s="31" t="str">
        <f t="shared" si="64"/>
        <v>双子座技能2_1线3号天赋1级</v>
      </c>
      <c r="H2095" s="32">
        <f>INDEX(数值规划!$AH$33:$AK$42,(特技天赋!C2095-1)*2+特技天赋!D2095,特技天赋!E2095)</f>
        <v>59</v>
      </c>
      <c r="I2095" s="32">
        <f>INDEX(数值规划!$N$32:$Y$231,(((C2095-1)*2+(D2095-1))*4+(E2095-1))*5+F2095+1,(INDEX($T$3:$AI$3,B2095)-1)*3+1)</f>
        <v>44</v>
      </c>
      <c r="J2095" s="32">
        <f>INDEX(数值规划!$N$32:$Y$231,(((C2095-1)*2+(D2095-1))*4+(E2095-1))*5+F2095+1,(INDEX($T$3:$AI$3,B2095)-1)*3+2)</f>
        <v>11</v>
      </c>
      <c r="K2095" s="32">
        <f>INDEX(数值规划!$N$32:$Y$231,(((C2095-1)*2+(D2095-1))*4+(E2095-1))*5+F2095+1,(INDEX($T$3:$AI$3,B2095)-1)*3+3)</f>
        <v>28</v>
      </c>
      <c r="L2095" s="32">
        <f t="shared" si="65"/>
        <v>5</v>
      </c>
      <c r="M2095" s="32">
        <f>INDEX(数值规划!$AL$33:$AL$42,(特技天赋!C2095-1)*2+特技天赋!D2095)</f>
        <v>4</v>
      </c>
      <c r="N2095" s="31">
        <v>29</v>
      </c>
      <c r="Q2095" s="32">
        <f>IF(特技天赋!F2095&gt;0,INDEX(数值规划!$F$32:$F$63,(特技天赋!E2095-1)*4+特技天赋!F2095),E2095)</f>
        <v>29</v>
      </c>
    </row>
    <row r="2096" spans="1:17" ht="16.5" x14ac:dyDescent="0.2">
      <c r="A2096" s="31">
        <v>2093</v>
      </c>
      <c r="B2096" s="31">
        <v>13</v>
      </c>
      <c r="C2096" s="31">
        <v>3</v>
      </c>
      <c r="D2096" s="31">
        <v>1</v>
      </c>
      <c r="E2096" s="31">
        <v>3</v>
      </c>
      <c r="F2096" s="31">
        <v>2</v>
      </c>
      <c r="G2096" s="31" t="str">
        <f t="shared" si="64"/>
        <v>双子座技能2_1线3号天赋2级</v>
      </c>
      <c r="H2096" s="32">
        <f>INDEX(数值规划!$AH$33:$AK$42,(特技天赋!C2096-1)*2+特技天赋!D2096,特技天赋!E2096)</f>
        <v>59</v>
      </c>
      <c r="I2096" s="32">
        <f>INDEX(数值规划!$N$32:$Y$231,(((C2096-1)*2+(D2096-1))*4+(E2096-1))*5+F2096+1,(INDEX($T$3:$AI$3,B2096)-1)*3+1)</f>
        <v>52</v>
      </c>
      <c r="J2096" s="32">
        <f>INDEX(数值规划!$N$32:$Y$231,(((C2096-1)*2+(D2096-1))*4+(E2096-1))*5+F2096+1,(INDEX($T$3:$AI$3,B2096)-1)*3+2)</f>
        <v>13</v>
      </c>
      <c r="K2096" s="32">
        <f>INDEX(数值规划!$N$32:$Y$231,(((C2096-1)*2+(D2096-1))*4+(E2096-1))*5+F2096+1,(INDEX($T$3:$AI$3,B2096)-1)*3+3)</f>
        <v>33</v>
      </c>
      <c r="L2096" s="32">
        <f t="shared" si="65"/>
        <v>5</v>
      </c>
      <c r="M2096" s="32">
        <f>INDEX(数值规划!$AL$33:$AL$42,(特技天赋!C2096-1)*2+特技天赋!D2096)</f>
        <v>4</v>
      </c>
      <c r="N2096" s="31">
        <v>43</v>
      </c>
      <c r="Q2096" s="32">
        <f>IF(特技天赋!F2096&gt;0,INDEX(数值规划!$F$32:$F$63,(特技天赋!E2096-1)*4+特技天赋!F2096),E2096)</f>
        <v>43</v>
      </c>
    </row>
    <row r="2097" spans="1:17" ht="16.5" x14ac:dyDescent="0.2">
      <c r="A2097" s="31">
        <v>2094</v>
      </c>
      <c r="B2097" s="31">
        <v>13</v>
      </c>
      <c r="C2097" s="31">
        <v>3</v>
      </c>
      <c r="D2097" s="31">
        <v>1</v>
      </c>
      <c r="E2097" s="31">
        <v>3</v>
      </c>
      <c r="F2097" s="31">
        <v>3</v>
      </c>
      <c r="G2097" s="31" t="str">
        <f t="shared" si="64"/>
        <v>双子座技能2_1线3号天赋3级</v>
      </c>
      <c r="H2097" s="32">
        <f>INDEX(数值规划!$AH$33:$AK$42,(特技天赋!C2097-1)*2+特技天赋!D2097,特技天赋!E2097)</f>
        <v>59</v>
      </c>
      <c r="I2097" s="32">
        <f>INDEX(数值规划!$N$32:$Y$231,(((C2097-1)*2+(D2097-1))*4+(E2097-1))*5+F2097+1,(INDEX($T$3:$AI$3,B2097)-1)*3+1)</f>
        <v>60</v>
      </c>
      <c r="J2097" s="32">
        <f>INDEX(数值规划!$N$32:$Y$231,(((C2097-1)*2+(D2097-1))*4+(E2097-1))*5+F2097+1,(INDEX($T$3:$AI$3,B2097)-1)*3+2)</f>
        <v>15</v>
      </c>
      <c r="K2097" s="32">
        <f>INDEX(数值规划!$N$32:$Y$231,(((C2097-1)*2+(D2097-1))*4+(E2097-1))*5+F2097+1,(INDEX($T$3:$AI$3,B2097)-1)*3+3)</f>
        <v>38</v>
      </c>
      <c r="L2097" s="32">
        <f t="shared" si="65"/>
        <v>5</v>
      </c>
      <c r="M2097" s="32">
        <f>INDEX(数值规划!$AL$33:$AL$42,(特技天赋!C2097-1)*2+特技天赋!D2097)</f>
        <v>4</v>
      </c>
      <c r="N2097" s="31">
        <v>58</v>
      </c>
      <c r="Q2097" s="32">
        <f>IF(特技天赋!F2097&gt;0,INDEX(数值规划!$F$32:$F$63,(特技天赋!E2097-1)*4+特技天赋!F2097),E2097)</f>
        <v>58</v>
      </c>
    </row>
    <row r="2098" spans="1:17" ht="16.5" x14ac:dyDescent="0.2">
      <c r="A2098" s="31">
        <v>2095</v>
      </c>
      <c r="B2098" s="31">
        <v>13</v>
      </c>
      <c r="C2098" s="31">
        <v>3</v>
      </c>
      <c r="D2098" s="31">
        <v>1</v>
      </c>
      <c r="E2098" s="31">
        <v>3</v>
      </c>
      <c r="F2098" s="31">
        <v>4</v>
      </c>
      <c r="G2098" s="31" t="str">
        <f t="shared" si="64"/>
        <v>双子座技能2_1线3号天赋4级</v>
      </c>
      <c r="H2098" s="32">
        <f>INDEX(数值规划!$AH$33:$AK$42,(特技天赋!C2098-1)*2+特技天赋!D2098,特技天赋!E2098)</f>
        <v>59</v>
      </c>
      <c r="I2098" s="32">
        <f>INDEX(数值规划!$N$32:$Y$231,(((C2098-1)*2+(D2098-1))*4+(E2098-1))*5+F2098+1,(INDEX($T$3:$AI$3,B2098)-1)*3+1)</f>
        <v>68</v>
      </c>
      <c r="J2098" s="32">
        <f>INDEX(数值规划!$N$32:$Y$231,(((C2098-1)*2+(D2098-1))*4+(E2098-1))*5+F2098+1,(INDEX($T$3:$AI$3,B2098)-1)*3+2)</f>
        <v>17</v>
      </c>
      <c r="K2098" s="32">
        <f>INDEX(数值规划!$N$32:$Y$231,(((C2098-1)*2+(D2098-1))*4+(E2098-1))*5+F2098+1,(INDEX($T$3:$AI$3,B2098)-1)*3+3)</f>
        <v>43</v>
      </c>
      <c r="L2098" s="32">
        <f t="shared" si="65"/>
        <v>5</v>
      </c>
      <c r="M2098" s="32">
        <f>INDEX(数值规划!$AL$33:$AL$42,(特技天赋!C2098-1)*2+特技天赋!D2098)</f>
        <v>4</v>
      </c>
      <c r="N2098" s="31">
        <v>87</v>
      </c>
      <c r="Q2098" s="32">
        <f>IF(特技天赋!F2098&gt;0,INDEX(数值规划!$F$32:$F$63,(特技天赋!E2098-1)*4+特技天赋!F2098),E2098)</f>
        <v>87</v>
      </c>
    </row>
    <row r="2099" spans="1:17" ht="16.5" x14ac:dyDescent="0.2">
      <c r="A2099" s="31">
        <v>2096</v>
      </c>
      <c r="B2099" s="31">
        <v>13</v>
      </c>
      <c r="C2099" s="31">
        <v>3</v>
      </c>
      <c r="D2099" s="31">
        <v>1</v>
      </c>
      <c r="E2099" s="31">
        <v>4</v>
      </c>
      <c r="F2099" s="31">
        <v>0</v>
      </c>
      <c r="G2099" s="31" t="str">
        <f t="shared" si="64"/>
        <v>双子座技能2_1线4号天赋解锁</v>
      </c>
      <c r="H2099" s="32">
        <f>INDEX(数值规划!$AH$33:$AK$42,(特技天赋!C2099-1)*2+特技天赋!D2099,特技天赋!E2099)</f>
        <v>79</v>
      </c>
      <c r="I2099" s="32">
        <f>INDEX(数值规划!$N$32:$Y$231,(((C2099-1)*2+(D2099-1))*4+(E2099-1))*5+F2099+1,(INDEX($T$3:$AI$3,B2099)-1)*3+1)</f>
        <v>48</v>
      </c>
      <c r="J2099" s="32">
        <f>INDEX(数值规划!$N$32:$Y$231,(((C2099-1)*2+(D2099-1))*4+(E2099-1))*5+F2099+1,(INDEX($T$3:$AI$3,B2099)-1)*3+2)</f>
        <v>12</v>
      </c>
      <c r="K2099" s="32">
        <f>INDEX(数值规划!$N$32:$Y$231,(((C2099-1)*2+(D2099-1))*4+(E2099-1))*5+F2099+1,(INDEX($T$3:$AI$3,B2099)-1)*3+3)</f>
        <v>30</v>
      </c>
      <c r="L2099" s="32">
        <f t="shared" si="65"/>
        <v>7</v>
      </c>
      <c r="M2099" s="32">
        <f>INDEX(数值规划!$AL$33:$AL$42,(特技天赋!C2099-1)*2+特技天赋!D2099)</f>
        <v>4</v>
      </c>
      <c r="N2099" s="31">
        <v>4</v>
      </c>
      <c r="Q2099" s="32">
        <f>IF(特技天赋!F2099&gt;0,INDEX(数值规划!$F$32:$F$63,(特技天赋!E2099-1)*4+特技天赋!F2099),E2099)</f>
        <v>4</v>
      </c>
    </row>
    <row r="2100" spans="1:17" ht="16.5" x14ac:dyDescent="0.2">
      <c r="A2100" s="31">
        <v>2097</v>
      </c>
      <c r="B2100" s="31">
        <v>13</v>
      </c>
      <c r="C2100" s="31">
        <v>3</v>
      </c>
      <c r="D2100" s="31">
        <v>1</v>
      </c>
      <c r="E2100" s="31">
        <v>4</v>
      </c>
      <c r="F2100" s="31">
        <v>1</v>
      </c>
      <c r="G2100" s="31" t="str">
        <f t="shared" si="64"/>
        <v>双子座技能2_1线4号天赋1级</v>
      </c>
      <c r="H2100" s="32">
        <f>INDEX(数值规划!$AH$33:$AK$42,(特技天赋!C2100-1)*2+特技天赋!D2100,特技天赋!E2100)</f>
        <v>79</v>
      </c>
      <c r="I2100" s="32">
        <f>INDEX(数值规划!$N$32:$Y$231,(((C2100-1)*2+(D2100-1))*4+(E2100-1))*5+F2100+1,(INDEX($T$3:$AI$3,B2100)-1)*3+1)</f>
        <v>56</v>
      </c>
      <c r="J2100" s="32">
        <f>INDEX(数值规划!$N$32:$Y$231,(((C2100-1)*2+(D2100-1))*4+(E2100-1))*5+F2100+1,(INDEX($T$3:$AI$3,B2100)-1)*3+2)</f>
        <v>14</v>
      </c>
      <c r="K2100" s="32">
        <f>INDEX(数值规划!$N$32:$Y$231,(((C2100-1)*2+(D2100-1))*4+(E2100-1))*5+F2100+1,(INDEX($T$3:$AI$3,B2100)-1)*3+3)</f>
        <v>35</v>
      </c>
      <c r="L2100" s="32">
        <f t="shared" si="65"/>
        <v>7</v>
      </c>
      <c r="M2100" s="32">
        <f>INDEX(数值规划!$AL$33:$AL$42,(特技天赋!C2100-1)*2+特技天赋!D2100)</f>
        <v>4</v>
      </c>
      <c r="N2100" s="31">
        <v>29</v>
      </c>
      <c r="Q2100" s="32">
        <f>IF(特技天赋!F2100&gt;0,INDEX(数值规划!$F$32:$F$63,(特技天赋!E2100-1)*4+特技天赋!F2100),E2100)</f>
        <v>29</v>
      </c>
    </row>
    <row r="2101" spans="1:17" ht="16.5" x14ac:dyDescent="0.2">
      <c r="A2101" s="31">
        <v>2098</v>
      </c>
      <c r="B2101" s="31">
        <v>13</v>
      </c>
      <c r="C2101" s="31">
        <v>3</v>
      </c>
      <c r="D2101" s="31">
        <v>1</v>
      </c>
      <c r="E2101" s="31">
        <v>4</v>
      </c>
      <c r="F2101" s="31">
        <v>2</v>
      </c>
      <c r="G2101" s="31" t="str">
        <f t="shared" si="64"/>
        <v>双子座技能2_1线4号天赋2级</v>
      </c>
      <c r="H2101" s="32">
        <f>INDEX(数值规划!$AH$33:$AK$42,(特技天赋!C2101-1)*2+特技天赋!D2101,特技天赋!E2101)</f>
        <v>79</v>
      </c>
      <c r="I2101" s="32">
        <f>INDEX(数值规划!$N$32:$Y$231,(((C2101-1)*2+(D2101-1))*4+(E2101-1))*5+F2101+1,(INDEX($T$3:$AI$3,B2101)-1)*3+1)</f>
        <v>64</v>
      </c>
      <c r="J2101" s="32">
        <f>INDEX(数值规划!$N$32:$Y$231,(((C2101-1)*2+(D2101-1))*4+(E2101-1))*5+F2101+1,(INDEX($T$3:$AI$3,B2101)-1)*3+2)</f>
        <v>16</v>
      </c>
      <c r="K2101" s="32">
        <f>INDEX(数值规划!$N$32:$Y$231,(((C2101-1)*2+(D2101-1))*4+(E2101-1))*5+F2101+1,(INDEX($T$3:$AI$3,B2101)-1)*3+3)</f>
        <v>40</v>
      </c>
      <c r="L2101" s="32">
        <f t="shared" si="65"/>
        <v>7</v>
      </c>
      <c r="M2101" s="32">
        <f>INDEX(数值规划!$AL$33:$AL$42,(特技天赋!C2101-1)*2+特技天赋!D2101)</f>
        <v>4</v>
      </c>
      <c r="N2101" s="31">
        <v>43</v>
      </c>
      <c r="Q2101" s="32">
        <f>IF(特技天赋!F2101&gt;0,INDEX(数值规划!$F$32:$F$63,(特技天赋!E2101-1)*4+特技天赋!F2101),E2101)</f>
        <v>43</v>
      </c>
    </row>
    <row r="2102" spans="1:17" ht="16.5" x14ac:dyDescent="0.2">
      <c r="A2102" s="31">
        <v>2099</v>
      </c>
      <c r="B2102" s="31">
        <v>13</v>
      </c>
      <c r="C2102" s="31">
        <v>3</v>
      </c>
      <c r="D2102" s="31">
        <v>1</v>
      </c>
      <c r="E2102" s="31">
        <v>4</v>
      </c>
      <c r="F2102" s="31">
        <v>3</v>
      </c>
      <c r="G2102" s="31" t="str">
        <f t="shared" si="64"/>
        <v>双子座技能2_1线4号天赋3级</v>
      </c>
      <c r="H2102" s="32">
        <f>INDEX(数值规划!$AH$33:$AK$42,(特技天赋!C2102-1)*2+特技天赋!D2102,特技天赋!E2102)</f>
        <v>79</v>
      </c>
      <c r="I2102" s="32">
        <f>INDEX(数值规划!$N$32:$Y$231,(((C2102-1)*2+(D2102-1))*4+(E2102-1))*5+F2102+1,(INDEX($T$3:$AI$3,B2102)-1)*3+1)</f>
        <v>72</v>
      </c>
      <c r="J2102" s="32">
        <f>INDEX(数值规划!$N$32:$Y$231,(((C2102-1)*2+(D2102-1))*4+(E2102-1))*5+F2102+1,(INDEX($T$3:$AI$3,B2102)-1)*3+2)</f>
        <v>18</v>
      </c>
      <c r="K2102" s="32">
        <f>INDEX(数值规划!$N$32:$Y$231,(((C2102-1)*2+(D2102-1))*4+(E2102-1))*5+F2102+1,(INDEX($T$3:$AI$3,B2102)-1)*3+3)</f>
        <v>45</v>
      </c>
      <c r="L2102" s="32">
        <f t="shared" si="65"/>
        <v>7</v>
      </c>
      <c r="M2102" s="32">
        <f>INDEX(数值规划!$AL$33:$AL$42,(特技天赋!C2102-1)*2+特技天赋!D2102)</f>
        <v>4</v>
      </c>
      <c r="N2102" s="31">
        <v>58</v>
      </c>
      <c r="Q2102" s="32">
        <f>IF(特技天赋!F2102&gt;0,INDEX(数值规划!$F$32:$F$63,(特技天赋!E2102-1)*4+特技天赋!F2102),E2102)</f>
        <v>58</v>
      </c>
    </row>
    <row r="2103" spans="1:17" ht="16.5" x14ac:dyDescent="0.2">
      <c r="A2103" s="31">
        <v>2100</v>
      </c>
      <c r="B2103" s="31">
        <v>13</v>
      </c>
      <c r="C2103" s="31">
        <v>3</v>
      </c>
      <c r="D2103" s="31">
        <v>1</v>
      </c>
      <c r="E2103" s="31">
        <v>4</v>
      </c>
      <c r="F2103" s="31">
        <v>4</v>
      </c>
      <c r="G2103" s="31" t="str">
        <f t="shared" si="64"/>
        <v>双子座技能2_1线4号天赋4级</v>
      </c>
      <c r="H2103" s="32">
        <f>INDEX(数值规划!$AH$33:$AK$42,(特技天赋!C2103-1)*2+特技天赋!D2103,特技天赋!E2103)</f>
        <v>79</v>
      </c>
      <c r="I2103" s="32">
        <f>INDEX(数值规划!$N$32:$Y$231,(((C2103-1)*2+(D2103-1))*4+(E2103-1))*5+F2103+1,(INDEX($T$3:$AI$3,B2103)-1)*3+1)</f>
        <v>80</v>
      </c>
      <c r="J2103" s="32">
        <f>INDEX(数值规划!$N$32:$Y$231,(((C2103-1)*2+(D2103-1))*4+(E2103-1))*5+F2103+1,(INDEX($T$3:$AI$3,B2103)-1)*3+2)</f>
        <v>20</v>
      </c>
      <c r="K2103" s="32">
        <f>INDEX(数值规划!$N$32:$Y$231,(((C2103-1)*2+(D2103-1))*4+(E2103-1))*5+F2103+1,(INDEX($T$3:$AI$3,B2103)-1)*3+3)</f>
        <v>50</v>
      </c>
      <c r="L2103" s="32">
        <f t="shared" si="65"/>
        <v>7</v>
      </c>
      <c r="M2103" s="32">
        <f>INDEX(数值规划!$AL$33:$AL$42,(特技天赋!C2103-1)*2+特技天赋!D2103)</f>
        <v>4</v>
      </c>
      <c r="N2103" s="31">
        <v>87</v>
      </c>
      <c r="Q2103" s="32">
        <f>IF(特技天赋!F2103&gt;0,INDEX(数值规划!$F$32:$F$63,(特技天赋!E2103-1)*4+特技天赋!F2103),E2103)</f>
        <v>87</v>
      </c>
    </row>
    <row r="2104" spans="1:17" ht="16.5" x14ac:dyDescent="0.2">
      <c r="A2104" s="31">
        <v>2101</v>
      </c>
      <c r="B2104" s="31">
        <v>13</v>
      </c>
      <c r="C2104" s="31">
        <v>3</v>
      </c>
      <c r="D2104" s="31">
        <v>2</v>
      </c>
      <c r="E2104" s="31">
        <v>1</v>
      </c>
      <c r="F2104" s="31">
        <v>0</v>
      </c>
      <c r="G2104" s="31" t="str">
        <f t="shared" si="64"/>
        <v>双子座技能2_2线1号天赋解锁</v>
      </c>
      <c r="H2104" s="32">
        <f>INDEX(数值规划!$AH$33:$AK$42,(特技天赋!C2104-1)*2+特技天赋!D2104,特技天赋!E2104)</f>
        <v>29</v>
      </c>
      <c r="I2104" s="32">
        <f>INDEX(数值规划!$N$32:$Y$231,(((C2104-1)*2+(D2104-1))*4+(E2104-1))*5+F2104+1,(INDEX($T$3:$AI$3,B2104)-1)*3+1)</f>
        <v>0</v>
      </c>
      <c r="J2104" s="32">
        <f>INDEX(数值规划!$N$32:$Y$231,(((C2104-1)*2+(D2104-1))*4+(E2104-1))*5+F2104+1,(INDEX($T$3:$AI$3,B2104)-1)*3+2)</f>
        <v>20</v>
      </c>
      <c r="K2104" s="32">
        <f>INDEX(数值规划!$N$32:$Y$231,(((C2104-1)*2+(D2104-1))*4+(E2104-1))*5+F2104+1,(INDEX($T$3:$AI$3,B2104)-1)*3+3)</f>
        <v>10</v>
      </c>
      <c r="L2104" s="32">
        <f t="shared" si="65"/>
        <v>2</v>
      </c>
      <c r="M2104" s="32">
        <f>INDEX(数值规划!$AL$33:$AL$42,(特技天赋!C2104-1)*2+特技天赋!D2104)</f>
        <v>5</v>
      </c>
      <c r="N2104" s="31">
        <v>1</v>
      </c>
      <c r="Q2104" s="32">
        <f>IF(特技天赋!F2104&gt;0,INDEX(数值规划!$F$32:$F$63,(特技天赋!E2104-1)*4+特技天赋!F2104),E2104)</f>
        <v>1</v>
      </c>
    </row>
    <row r="2105" spans="1:17" ht="16.5" x14ac:dyDescent="0.2">
      <c r="A2105" s="31">
        <v>2102</v>
      </c>
      <c r="B2105" s="31">
        <v>13</v>
      </c>
      <c r="C2105" s="31">
        <v>3</v>
      </c>
      <c r="D2105" s="31">
        <v>2</v>
      </c>
      <c r="E2105" s="31">
        <v>1</v>
      </c>
      <c r="F2105" s="31">
        <v>1</v>
      </c>
      <c r="G2105" s="31" t="str">
        <f t="shared" si="64"/>
        <v>双子座技能2_2线1号天赋1级</v>
      </c>
      <c r="H2105" s="32">
        <f>INDEX(数值规划!$AH$33:$AK$42,(特技天赋!C2105-1)*2+特技天赋!D2105,特技天赋!E2105)</f>
        <v>29</v>
      </c>
      <c r="I2105" s="32">
        <f>INDEX(数值规划!$N$32:$Y$231,(((C2105-1)*2+(D2105-1))*4+(E2105-1))*5+F2105+1,(INDEX($T$3:$AI$3,B2105)-1)*3+1)</f>
        <v>0</v>
      </c>
      <c r="J2105" s="32">
        <f>INDEX(数值规划!$N$32:$Y$231,(((C2105-1)*2+(D2105-1))*4+(E2105-1))*5+F2105+1,(INDEX($T$3:$AI$3,B2105)-1)*3+2)</f>
        <v>30</v>
      </c>
      <c r="K2105" s="32">
        <f>INDEX(数值规划!$N$32:$Y$231,(((C2105-1)*2+(D2105-1))*4+(E2105-1))*5+F2105+1,(INDEX($T$3:$AI$3,B2105)-1)*3+3)</f>
        <v>15</v>
      </c>
      <c r="L2105" s="32">
        <f t="shared" si="65"/>
        <v>2</v>
      </c>
      <c r="M2105" s="32">
        <f>INDEX(数值规划!$AL$33:$AL$42,(特技天赋!C2105-1)*2+特技天赋!D2105)</f>
        <v>5</v>
      </c>
      <c r="N2105" s="31">
        <v>19</v>
      </c>
      <c r="Q2105" s="32">
        <f>IF(特技天赋!F2105&gt;0,INDEX(数值规划!$F$32:$F$63,(特技天赋!E2105-1)*4+特技天赋!F2105),E2105)</f>
        <v>19</v>
      </c>
    </row>
    <row r="2106" spans="1:17" ht="16.5" x14ac:dyDescent="0.2">
      <c r="A2106" s="31">
        <v>2103</v>
      </c>
      <c r="B2106" s="31">
        <v>13</v>
      </c>
      <c r="C2106" s="31">
        <v>3</v>
      </c>
      <c r="D2106" s="31">
        <v>2</v>
      </c>
      <c r="E2106" s="31">
        <v>1</v>
      </c>
      <c r="F2106" s="31">
        <v>2</v>
      </c>
      <c r="G2106" s="31" t="str">
        <f t="shared" si="64"/>
        <v>双子座技能2_2线1号天赋2级</v>
      </c>
      <c r="H2106" s="32">
        <f>INDEX(数值规划!$AH$33:$AK$42,(特技天赋!C2106-1)*2+特技天赋!D2106,特技天赋!E2106)</f>
        <v>29</v>
      </c>
      <c r="I2106" s="32">
        <f>INDEX(数值规划!$N$32:$Y$231,(((C2106-1)*2+(D2106-1))*4+(E2106-1))*5+F2106+1,(INDEX($T$3:$AI$3,B2106)-1)*3+1)</f>
        <v>0</v>
      </c>
      <c r="J2106" s="32">
        <f>INDEX(数值规划!$N$32:$Y$231,(((C2106-1)*2+(D2106-1))*4+(E2106-1))*5+F2106+1,(INDEX($T$3:$AI$3,B2106)-1)*3+2)</f>
        <v>40</v>
      </c>
      <c r="K2106" s="32">
        <f>INDEX(数值规划!$N$32:$Y$231,(((C2106-1)*2+(D2106-1))*4+(E2106-1))*5+F2106+1,(INDEX($T$3:$AI$3,B2106)-1)*3+3)</f>
        <v>20</v>
      </c>
      <c r="L2106" s="32">
        <f t="shared" si="65"/>
        <v>2</v>
      </c>
      <c r="M2106" s="32">
        <f>INDEX(数值规划!$AL$33:$AL$42,(特技天赋!C2106-1)*2+特技天赋!D2106)</f>
        <v>5</v>
      </c>
      <c r="N2106" s="31">
        <v>29</v>
      </c>
      <c r="Q2106" s="32">
        <f>IF(特技天赋!F2106&gt;0,INDEX(数值规划!$F$32:$F$63,(特技天赋!E2106-1)*4+特技天赋!F2106),E2106)</f>
        <v>29</v>
      </c>
    </row>
    <row r="2107" spans="1:17" ht="16.5" x14ac:dyDescent="0.2">
      <c r="A2107" s="31">
        <v>2104</v>
      </c>
      <c r="B2107" s="31">
        <v>13</v>
      </c>
      <c r="C2107" s="31">
        <v>3</v>
      </c>
      <c r="D2107" s="31">
        <v>2</v>
      </c>
      <c r="E2107" s="31">
        <v>1</v>
      </c>
      <c r="F2107" s="31">
        <v>3</v>
      </c>
      <c r="G2107" s="31" t="str">
        <f t="shared" si="64"/>
        <v>双子座技能2_2线1号天赋3级</v>
      </c>
      <c r="H2107" s="32">
        <f>INDEX(数值规划!$AH$33:$AK$42,(特技天赋!C2107-1)*2+特技天赋!D2107,特技天赋!E2107)</f>
        <v>29</v>
      </c>
      <c r="I2107" s="32">
        <f>INDEX(数值规划!$N$32:$Y$231,(((C2107-1)*2+(D2107-1))*4+(E2107-1))*5+F2107+1,(INDEX($T$3:$AI$3,B2107)-1)*3+1)</f>
        <v>0</v>
      </c>
      <c r="J2107" s="32">
        <f>INDEX(数值规划!$N$32:$Y$231,(((C2107-1)*2+(D2107-1))*4+(E2107-1))*5+F2107+1,(INDEX($T$3:$AI$3,B2107)-1)*3+2)</f>
        <v>50</v>
      </c>
      <c r="K2107" s="32">
        <f>INDEX(数值规划!$N$32:$Y$231,(((C2107-1)*2+(D2107-1))*4+(E2107-1))*5+F2107+1,(INDEX($T$3:$AI$3,B2107)-1)*3+3)</f>
        <v>25</v>
      </c>
      <c r="L2107" s="32">
        <f t="shared" si="65"/>
        <v>2</v>
      </c>
      <c r="M2107" s="32">
        <f>INDEX(数值规划!$AL$33:$AL$42,(特技天赋!C2107-1)*2+特技天赋!D2107)</f>
        <v>5</v>
      </c>
      <c r="N2107" s="31">
        <v>38</v>
      </c>
      <c r="Q2107" s="32">
        <f>IF(特技天赋!F2107&gt;0,INDEX(数值规划!$F$32:$F$63,(特技天赋!E2107-1)*4+特技天赋!F2107),E2107)</f>
        <v>38</v>
      </c>
    </row>
    <row r="2108" spans="1:17" ht="16.5" x14ac:dyDescent="0.2">
      <c r="A2108" s="31">
        <v>2105</v>
      </c>
      <c r="B2108" s="31">
        <v>13</v>
      </c>
      <c r="C2108" s="31">
        <v>3</v>
      </c>
      <c r="D2108" s="31">
        <v>2</v>
      </c>
      <c r="E2108" s="31">
        <v>1</v>
      </c>
      <c r="F2108" s="31">
        <v>4</v>
      </c>
      <c r="G2108" s="31" t="str">
        <f t="shared" si="64"/>
        <v>双子座技能2_2线1号天赋4级</v>
      </c>
      <c r="H2108" s="32">
        <f>INDEX(数值规划!$AH$33:$AK$42,(特技天赋!C2108-1)*2+特技天赋!D2108,特技天赋!E2108)</f>
        <v>29</v>
      </c>
      <c r="I2108" s="32">
        <f>INDEX(数值规划!$N$32:$Y$231,(((C2108-1)*2+(D2108-1))*4+(E2108-1))*5+F2108+1,(INDEX($T$3:$AI$3,B2108)-1)*3+1)</f>
        <v>0</v>
      </c>
      <c r="J2108" s="32">
        <f>INDEX(数值规划!$N$32:$Y$231,(((C2108-1)*2+(D2108-1))*4+(E2108-1))*5+F2108+1,(INDEX($T$3:$AI$3,B2108)-1)*3+2)</f>
        <v>60</v>
      </c>
      <c r="K2108" s="32">
        <f>INDEX(数值规划!$N$32:$Y$231,(((C2108-1)*2+(D2108-1))*4+(E2108-1))*5+F2108+1,(INDEX($T$3:$AI$3,B2108)-1)*3+3)</f>
        <v>30</v>
      </c>
      <c r="L2108" s="32">
        <f t="shared" si="65"/>
        <v>2</v>
      </c>
      <c r="M2108" s="32">
        <f>INDEX(数值规划!$AL$33:$AL$42,(特技天赋!C2108-1)*2+特技天赋!D2108)</f>
        <v>5</v>
      </c>
      <c r="N2108" s="31">
        <v>58</v>
      </c>
      <c r="Q2108" s="32">
        <f>IF(特技天赋!F2108&gt;0,INDEX(数值规划!$F$32:$F$63,(特技天赋!E2108-1)*4+特技天赋!F2108),E2108)</f>
        <v>58</v>
      </c>
    </row>
    <row r="2109" spans="1:17" ht="16.5" x14ac:dyDescent="0.2">
      <c r="A2109" s="31">
        <v>2106</v>
      </c>
      <c r="B2109" s="31">
        <v>13</v>
      </c>
      <c r="C2109" s="31">
        <v>3</v>
      </c>
      <c r="D2109" s="31">
        <v>2</v>
      </c>
      <c r="E2109" s="31">
        <v>2</v>
      </c>
      <c r="F2109" s="31">
        <v>0</v>
      </c>
      <c r="G2109" s="31" t="str">
        <f t="shared" si="64"/>
        <v>双子座技能2_2线2号天赋解锁</v>
      </c>
      <c r="H2109" s="32">
        <f>INDEX(数值规划!$AH$33:$AK$42,(特技天赋!C2109-1)*2+特技天赋!D2109,特技天赋!E2109)</f>
        <v>49</v>
      </c>
      <c r="I2109" s="32">
        <f>INDEX(数值规划!$N$32:$Y$231,(((C2109-1)*2+(D2109-1))*4+(E2109-1))*5+F2109+1,(INDEX($T$3:$AI$3,B2109)-1)*3+1)</f>
        <v>0</v>
      </c>
      <c r="J2109" s="32">
        <f>INDEX(数值规划!$N$32:$Y$231,(((C2109-1)*2+(D2109-1))*4+(E2109-1))*5+F2109+1,(INDEX($T$3:$AI$3,B2109)-1)*3+2)</f>
        <v>30</v>
      </c>
      <c r="K2109" s="32">
        <f>INDEX(数值规划!$N$32:$Y$231,(((C2109-1)*2+(D2109-1))*4+(E2109-1))*5+F2109+1,(INDEX($T$3:$AI$3,B2109)-1)*3+3)</f>
        <v>15</v>
      </c>
      <c r="L2109" s="32">
        <f t="shared" si="65"/>
        <v>4</v>
      </c>
      <c r="M2109" s="32">
        <f>INDEX(数值规划!$AL$33:$AL$42,(特技天赋!C2109-1)*2+特技天赋!D2109)</f>
        <v>5</v>
      </c>
      <c r="N2109" s="31">
        <v>2</v>
      </c>
      <c r="Q2109" s="32">
        <f>IF(特技天赋!F2109&gt;0,INDEX(数值规划!$F$32:$F$63,(特技天赋!E2109-1)*4+特技天赋!F2109),E2109)</f>
        <v>2</v>
      </c>
    </row>
    <row r="2110" spans="1:17" ht="16.5" x14ac:dyDescent="0.2">
      <c r="A2110" s="31">
        <v>2107</v>
      </c>
      <c r="B2110" s="31">
        <v>13</v>
      </c>
      <c r="C2110" s="31">
        <v>3</v>
      </c>
      <c r="D2110" s="31">
        <v>2</v>
      </c>
      <c r="E2110" s="31">
        <v>2</v>
      </c>
      <c r="F2110" s="31">
        <v>1</v>
      </c>
      <c r="G2110" s="31" t="str">
        <f t="shared" si="64"/>
        <v>双子座技能2_2线2号天赋1级</v>
      </c>
      <c r="H2110" s="32">
        <f>INDEX(数值规划!$AH$33:$AK$42,(特技天赋!C2110-1)*2+特技天赋!D2110,特技天赋!E2110)</f>
        <v>49</v>
      </c>
      <c r="I2110" s="32">
        <f>INDEX(数值规划!$N$32:$Y$231,(((C2110-1)*2+(D2110-1))*4+(E2110-1))*5+F2110+1,(INDEX($T$3:$AI$3,B2110)-1)*3+1)</f>
        <v>0</v>
      </c>
      <c r="J2110" s="32">
        <f>INDEX(数值规划!$N$32:$Y$231,(((C2110-1)*2+(D2110-1))*4+(E2110-1))*5+F2110+1,(INDEX($T$3:$AI$3,B2110)-1)*3+2)</f>
        <v>40</v>
      </c>
      <c r="K2110" s="32">
        <f>INDEX(数值规划!$N$32:$Y$231,(((C2110-1)*2+(D2110-1))*4+(E2110-1))*5+F2110+1,(INDEX($T$3:$AI$3,B2110)-1)*3+3)</f>
        <v>20</v>
      </c>
      <c r="L2110" s="32">
        <f t="shared" si="65"/>
        <v>4</v>
      </c>
      <c r="M2110" s="32">
        <f>INDEX(数值规划!$AL$33:$AL$42,(特技天赋!C2110-1)*2+特技天赋!D2110)</f>
        <v>5</v>
      </c>
      <c r="N2110" s="31">
        <v>24</v>
      </c>
      <c r="Q2110" s="32">
        <f>IF(特技天赋!F2110&gt;0,INDEX(数值规划!$F$32:$F$63,(特技天赋!E2110-1)*4+特技天赋!F2110),E2110)</f>
        <v>24</v>
      </c>
    </row>
    <row r="2111" spans="1:17" ht="16.5" x14ac:dyDescent="0.2">
      <c r="A2111" s="31">
        <v>2108</v>
      </c>
      <c r="B2111" s="31">
        <v>13</v>
      </c>
      <c r="C2111" s="31">
        <v>3</v>
      </c>
      <c r="D2111" s="31">
        <v>2</v>
      </c>
      <c r="E2111" s="31">
        <v>2</v>
      </c>
      <c r="F2111" s="31">
        <v>2</v>
      </c>
      <c r="G2111" s="31" t="str">
        <f t="shared" si="64"/>
        <v>双子座技能2_2线2号天赋2级</v>
      </c>
      <c r="H2111" s="32">
        <f>INDEX(数值规划!$AH$33:$AK$42,(特技天赋!C2111-1)*2+特技天赋!D2111,特技天赋!E2111)</f>
        <v>49</v>
      </c>
      <c r="I2111" s="32">
        <f>INDEX(数值规划!$N$32:$Y$231,(((C2111-1)*2+(D2111-1))*4+(E2111-1))*5+F2111+1,(INDEX($T$3:$AI$3,B2111)-1)*3+1)</f>
        <v>0</v>
      </c>
      <c r="J2111" s="32">
        <f>INDEX(数值规划!$N$32:$Y$231,(((C2111-1)*2+(D2111-1))*4+(E2111-1))*5+F2111+1,(INDEX($T$3:$AI$3,B2111)-1)*3+2)</f>
        <v>50</v>
      </c>
      <c r="K2111" s="32">
        <f>INDEX(数值规划!$N$32:$Y$231,(((C2111-1)*2+(D2111-1))*4+(E2111-1))*5+F2111+1,(INDEX($T$3:$AI$3,B2111)-1)*3+3)</f>
        <v>25</v>
      </c>
      <c r="L2111" s="32">
        <f t="shared" si="65"/>
        <v>4</v>
      </c>
      <c r="M2111" s="32">
        <f>INDEX(数值规划!$AL$33:$AL$42,(特技天赋!C2111-1)*2+特技天赋!D2111)</f>
        <v>5</v>
      </c>
      <c r="N2111" s="31">
        <v>36</v>
      </c>
      <c r="Q2111" s="32">
        <f>IF(特技天赋!F2111&gt;0,INDEX(数值规划!$F$32:$F$63,(特技天赋!E2111-1)*4+特技天赋!F2111),E2111)</f>
        <v>36</v>
      </c>
    </row>
    <row r="2112" spans="1:17" ht="16.5" x14ac:dyDescent="0.2">
      <c r="A2112" s="31">
        <v>2109</v>
      </c>
      <c r="B2112" s="31">
        <v>13</v>
      </c>
      <c r="C2112" s="31">
        <v>3</v>
      </c>
      <c r="D2112" s="31">
        <v>2</v>
      </c>
      <c r="E2112" s="31">
        <v>2</v>
      </c>
      <c r="F2112" s="31">
        <v>3</v>
      </c>
      <c r="G2112" s="31" t="str">
        <f t="shared" si="64"/>
        <v>双子座技能2_2线2号天赋3级</v>
      </c>
      <c r="H2112" s="32">
        <f>INDEX(数值规划!$AH$33:$AK$42,(特技天赋!C2112-1)*2+特技天赋!D2112,特技天赋!E2112)</f>
        <v>49</v>
      </c>
      <c r="I2112" s="32">
        <f>INDEX(数值规划!$N$32:$Y$231,(((C2112-1)*2+(D2112-1))*4+(E2112-1))*5+F2112+1,(INDEX($T$3:$AI$3,B2112)-1)*3+1)</f>
        <v>0</v>
      </c>
      <c r="J2112" s="32">
        <f>INDEX(数值规划!$N$32:$Y$231,(((C2112-1)*2+(D2112-1))*4+(E2112-1))*5+F2112+1,(INDEX($T$3:$AI$3,B2112)-1)*3+2)</f>
        <v>60</v>
      </c>
      <c r="K2112" s="32">
        <f>INDEX(数值规划!$N$32:$Y$231,(((C2112-1)*2+(D2112-1))*4+(E2112-1))*5+F2112+1,(INDEX($T$3:$AI$3,B2112)-1)*3+3)</f>
        <v>30</v>
      </c>
      <c r="L2112" s="32">
        <f t="shared" si="65"/>
        <v>4</v>
      </c>
      <c r="M2112" s="32">
        <f>INDEX(数值规划!$AL$33:$AL$42,(特技天赋!C2112-1)*2+特技天赋!D2112)</f>
        <v>5</v>
      </c>
      <c r="N2112" s="31">
        <v>48</v>
      </c>
      <c r="Q2112" s="32">
        <f>IF(特技天赋!F2112&gt;0,INDEX(数值规划!$F$32:$F$63,(特技天赋!E2112-1)*4+特技天赋!F2112),E2112)</f>
        <v>48</v>
      </c>
    </row>
    <row r="2113" spans="1:17" ht="16.5" x14ac:dyDescent="0.2">
      <c r="A2113" s="31">
        <v>2110</v>
      </c>
      <c r="B2113" s="31">
        <v>13</v>
      </c>
      <c r="C2113" s="31">
        <v>3</v>
      </c>
      <c r="D2113" s="31">
        <v>2</v>
      </c>
      <c r="E2113" s="31">
        <v>2</v>
      </c>
      <c r="F2113" s="31">
        <v>4</v>
      </c>
      <c r="G2113" s="31" t="str">
        <f t="shared" si="64"/>
        <v>双子座技能2_2线2号天赋4级</v>
      </c>
      <c r="H2113" s="32">
        <f>INDEX(数值规划!$AH$33:$AK$42,(特技天赋!C2113-1)*2+特技天赋!D2113,特技天赋!E2113)</f>
        <v>49</v>
      </c>
      <c r="I2113" s="32">
        <f>INDEX(数值规划!$N$32:$Y$231,(((C2113-1)*2+(D2113-1))*4+(E2113-1))*5+F2113+1,(INDEX($T$3:$AI$3,B2113)-1)*3+1)</f>
        <v>0</v>
      </c>
      <c r="J2113" s="32">
        <f>INDEX(数值规划!$N$32:$Y$231,(((C2113-1)*2+(D2113-1))*4+(E2113-1))*5+F2113+1,(INDEX($T$3:$AI$3,B2113)-1)*3+2)</f>
        <v>70</v>
      </c>
      <c r="K2113" s="32">
        <f>INDEX(数值规划!$N$32:$Y$231,(((C2113-1)*2+(D2113-1))*4+(E2113-1))*5+F2113+1,(INDEX($T$3:$AI$3,B2113)-1)*3+3)</f>
        <v>35</v>
      </c>
      <c r="L2113" s="32">
        <f t="shared" si="65"/>
        <v>4</v>
      </c>
      <c r="M2113" s="32">
        <f>INDEX(数值规划!$AL$33:$AL$42,(特技天赋!C2113-1)*2+特技天赋!D2113)</f>
        <v>5</v>
      </c>
      <c r="N2113" s="31">
        <v>72</v>
      </c>
      <c r="Q2113" s="32">
        <f>IF(特技天赋!F2113&gt;0,INDEX(数值规划!$F$32:$F$63,(特技天赋!E2113-1)*4+特技天赋!F2113),E2113)</f>
        <v>72</v>
      </c>
    </row>
    <row r="2114" spans="1:17" ht="16.5" x14ac:dyDescent="0.2">
      <c r="A2114" s="31">
        <v>2111</v>
      </c>
      <c r="B2114" s="31">
        <v>13</v>
      </c>
      <c r="C2114" s="31">
        <v>3</v>
      </c>
      <c r="D2114" s="31">
        <v>2</v>
      </c>
      <c r="E2114" s="31">
        <v>3</v>
      </c>
      <c r="F2114" s="31">
        <v>0</v>
      </c>
      <c r="G2114" s="31" t="str">
        <f t="shared" si="64"/>
        <v>双子座技能2_2线3号天赋解锁</v>
      </c>
      <c r="H2114" s="32">
        <f>INDEX(数值规划!$AH$33:$AK$42,(特技天赋!C2114-1)*2+特技天赋!D2114,特技天赋!E2114)</f>
        <v>69</v>
      </c>
      <c r="I2114" s="32">
        <f>INDEX(数值规划!$N$32:$Y$231,(((C2114-1)*2+(D2114-1))*4+(E2114-1))*5+F2114+1,(INDEX($T$3:$AI$3,B2114)-1)*3+1)</f>
        <v>0</v>
      </c>
      <c r="J2114" s="32">
        <f>INDEX(数值规划!$N$32:$Y$231,(((C2114-1)*2+(D2114-1))*4+(E2114-1))*5+F2114+1,(INDEX($T$3:$AI$3,B2114)-1)*3+2)</f>
        <v>45</v>
      </c>
      <c r="K2114" s="32">
        <f>INDEX(数值规划!$N$32:$Y$231,(((C2114-1)*2+(D2114-1))*4+(E2114-1))*5+F2114+1,(INDEX($T$3:$AI$3,B2114)-1)*3+3)</f>
        <v>23</v>
      </c>
      <c r="L2114" s="32">
        <f t="shared" si="65"/>
        <v>6</v>
      </c>
      <c r="M2114" s="32">
        <f>INDEX(数值规划!$AL$33:$AL$42,(特技天赋!C2114-1)*2+特技天赋!D2114)</f>
        <v>5</v>
      </c>
      <c r="N2114" s="31">
        <v>3</v>
      </c>
      <c r="Q2114" s="32">
        <f>IF(特技天赋!F2114&gt;0,INDEX(数值规划!$F$32:$F$63,(特技天赋!E2114-1)*4+特技天赋!F2114),E2114)</f>
        <v>3</v>
      </c>
    </row>
    <row r="2115" spans="1:17" ht="16.5" x14ac:dyDescent="0.2">
      <c r="A2115" s="31">
        <v>2112</v>
      </c>
      <c r="B2115" s="31">
        <v>13</v>
      </c>
      <c r="C2115" s="31">
        <v>3</v>
      </c>
      <c r="D2115" s="31">
        <v>2</v>
      </c>
      <c r="E2115" s="31">
        <v>3</v>
      </c>
      <c r="F2115" s="31">
        <v>1</v>
      </c>
      <c r="G2115" s="31" t="str">
        <f t="shared" si="64"/>
        <v>双子座技能2_2线3号天赋1级</v>
      </c>
      <c r="H2115" s="32">
        <f>INDEX(数值规划!$AH$33:$AK$42,(特技天赋!C2115-1)*2+特技天赋!D2115,特技天赋!E2115)</f>
        <v>69</v>
      </c>
      <c r="I2115" s="32">
        <f>INDEX(数值规划!$N$32:$Y$231,(((C2115-1)*2+(D2115-1))*4+(E2115-1))*5+F2115+1,(INDEX($T$3:$AI$3,B2115)-1)*3+1)</f>
        <v>0</v>
      </c>
      <c r="J2115" s="32">
        <f>INDEX(数值规划!$N$32:$Y$231,(((C2115-1)*2+(D2115-1))*4+(E2115-1))*5+F2115+1,(INDEX($T$3:$AI$3,B2115)-1)*3+2)</f>
        <v>55</v>
      </c>
      <c r="K2115" s="32">
        <f>INDEX(数值规划!$N$32:$Y$231,(((C2115-1)*2+(D2115-1))*4+(E2115-1))*5+F2115+1,(INDEX($T$3:$AI$3,B2115)-1)*3+3)</f>
        <v>28</v>
      </c>
      <c r="L2115" s="32">
        <f t="shared" si="65"/>
        <v>6</v>
      </c>
      <c r="M2115" s="32">
        <f>INDEX(数值规划!$AL$33:$AL$42,(特技天赋!C2115-1)*2+特技天赋!D2115)</f>
        <v>5</v>
      </c>
      <c r="N2115" s="31">
        <v>29</v>
      </c>
      <c r="Q2115" s="32">
        <f>IF(特技天赋!F2115&gt;0,INDEX(数值规划!$F$32:$F$63,(特技天赋!E2115-1)*4+特技天赋!F2115),E2115)</f>
        <v>29</v>
      </c>
    </row>
    <row r="2116" spans="1:17" ht="16.5" x14ac:dyDescent="0.2">
      <c r="A2116" s="31">
        <v>2113</v>
      </c>
      <c r="B2116" s="31">
        <v>13</v>
      </c>
      <c r="C2116" s="31">
        <v>3</v>
      </c>
      <c r="D2116" s="31">
        <v>2</v>
      </c>
      <c r="E2116" s="31">
        <v>3</v>
      </c>
      <c r="F2116" s="31">
        <v>2</v>
      </c>
      <c r="G2116" s="31" t="str">
        <f t="shared" si="64"/>
        <v>双子座技能2_2线3号天赋2级</v>
      </c>
      <c r="H2116" s="32">
        <f>INDEX(数值规划!$AH$33:$AK$42,(特技天赋!C2116-1)*2+特技天赋!D2116,特技天赋!E2116)</f>
        <v>69</v>
      </c>
      <c r="I2116" s="32">
        <f>INDEX(数值规划!$N$32:$Y$231,(((C2116-1)*2+(D2116-1))*4+(E2116-1))*5+F2116+1,(INDEX($T$3:$AI$3,B2116)-1)*3+1)</f>
        <v>0</v>
      </c>
      <c r="J2116" s="32">
        <f>INDEX(数值规划!$N$32:$Y$231,(((C2116-1)*2+(D2116-1))*4+(E2116-1))*5+F2116+1,(INDEX($T$3:$AI$3,B2116)-1)*3+2)</f>
        <v>65</v>
      </c>
      <c r="K2116" s="32">
        <f>INDEX(数值规划!$N$32:$Y$231,(((C2116-1)*2+(D2116-1))*4+(E2116-1))*5+F2116+1,(INDEX($T$3:$AI$3,B2116)-1)*3+3)</f>
        <v>33</v>
      </c>
      <c r="L2116" s="32">
        <f t="shared" si="65"/>
        <v>6</v>
      </c>
      <c r="M2116" s="32">
        <f>INDEX(数值规划!$AL$33:$AL$42,(特技天赋!C2116-1)*2+特技天赋!D2116)</f>
        <v>5</v>
      </c>
      <c r="N2116" s="31">
        <v>43</v>
      </c>
      <c r="Q2116" s="32">
        <f>IF(特技天赋!F2116&gt;0,INDEX(数值规划!$F$32:$F$63,(特技天赋!E2116-1)*4+特技天赋!F2116),E2116)</f>
        <v>43</v>
      </c>
    </row>
    <row r="2117" spans="1:17" ht="16.5" x14ac:dyDescent="0.2">
      <c r="A2117" s="31">
        <v>2114</v>
      </c>
      <c r="B2117" s="31">
        <v>13</v>
      </c>
      <c r="C2117" s="31">
        <v>3</v>
      </c>
      <c r="D2117" s="31">
        <v>2</v>
      </c>
      <c r="E2117" s="31">
        <v>3</v>
      </c>
      <c r="F2117" s="31">
        <v>3</v>
      </c>
      <c r="G2117" s="31" t="str">
        <f t="shared" ref="G2117:G2180" si="66">INDEX($T$4:$AI$4,B2117)&amp;INDEX($T$5:$X$5,C2117)&amp;"_"&amp;D2117&amp;"线"&amp;E2117&amp;"号天赋"&amp;IF(F2117&gt;0,F2117&amp;"级","解锁")</f>
        <v>双子座技能2_2线3号天赋3级</v>
      </c>
      <c r="H2117" s="32">
        <f>INDEX(数值规划!$AH$33:$AK$42,(特技天赋!C2117-1)*2+特技天赋!D2117,特技天赋!E2117)</f>
        <v>69</v>
      </c>
      <c r="I2117" s="32">
        <f>INDEX(数值规划!$N$32:$Y$231,(((C2117-1)*2+(D2117-1))*4+(E2117-1))*5+F2117+1,(INDEX($T$3:$AI$3,B2117)-1)*3+1)</f>
        <v>0</v>
      </c>
      <c r="J2117" s="32">
        <f>INDEX(数值规划!$N$32:$Y$231,(((C2117-1)*2+(D2117-1))*4+(E2117-1))*5+F2117+1,(INDEX($T$3:$AI$3,B2117)-1)*3+2)</f>
        <v>75</v>
      </c>
      <c r="K2117" s="32">
        <f>INDEX(数值规划!$N$32:$Y$231,(((C2117-1)*2+(D2117-1))*4+(E2117-1))*5+F2117+1,(INDEX($T$3:$AI$3,B2117)-1)*3+3)</f>
        <v>38</v>
      </c>
      <c r="L2117" s="32">
        <f t="shared" ref="L2117:L2180" si="67">(E2117-1)*2+D2117</f>
        <v>6</v>
      </c>
      <c r="M2117" s="32">
        <f>INDEX(数值规划!$AL$33:$AL$42,(特技天赋!C2117-1)*2+特技天赋!D2117)</f>
        <v>5</v>
      </c>
      <c r="N2117" s="31">
        <v>58</v>
      </c>
      <c r="Q2117" s="32">
        <f>IF(特技天赋!F2117&gt;0,INDEX(数值规划!$F$32:$F$63,(特技天赋!E2117-1)*4+特技天赋!F2117),E2117)</f>
        <v>58</v>
      </c>
    </row>
    <row r="2118" spans="1:17" ht="16.5" x14ac:dyDescent="0.2">
      <c r="A2118" s="31">
        <v>2115</v>
      </c>
      <c r="B2118" s="31">
        <v>13</v>
      </c>
      <c r="C2118" s="31">
        <v>3</v>
      </c>
      <c r="D2118" s="31">
        <v>2</v>
      </c>
      <c r="E2118" s="31">
        <v>3</v>
      </c>
      <c r="F2118" s="31">
        <v>4</v>
      </c>
      <c r="G2118" s="31" t="str">
        <f t="shared" si="66"/>
        <v>双子座技能2_2线3号天赋4级</v>
      </c>
      <c r="H2118" s="32">
        <f>INDEX(数值规划!$AH$33:$AK$42,(特技天赋!C2118-1)*2+特技天赋!D2118,特技天赋!E2118)</f>
        <v>69</v>
      </c>
      <c r="I2118" s="32">
        <f>INDEX(数值规划!$N$32:$Y$231,(((C2118-1)*2+(D2118-1))*4+(E2118-1))*5+F2118+1,(INDEX($T$3:$AI$3,B2118)-1)*3+1)</f>
        <v>0</v>
      </c>
      <c r="J2118" s="32">
        <f>INDEX(数值规划!$N$32:$Y$231,(((C2118-1)*2+(D2118-1))*4+(E2118-1))*5+F2118+1,(INDEX($T$3:$AI$3,B2118)-1)*3+2)</f>
        <v>85</v>
      </c>
      <c r="K2118" s="32">
        <f>INDEX(数值规划!$N$32:$Y$231,(((C2118-1)*2+(D2118-1))*4+(E2118-1))*5+F2118+1,(INDEX($T$3:$AI$3,B2118)-1)*3+3)</f>
        <v>43</v>
      </c>
      <c r="L2118" s="32">
        <f t="shared" si="67"/>
        <v>6</v>
      </c>
      <c r="M2118" s="32">
        <f>INDEX(数值规划!$AL$33:$AL$42,(特技天赋!C2118-1)*2+特技天赋!D2118)</f>
        <v>5</v>
      </c>
      <c r="N2118" s="31">
        <v>87</v>
      </c>
      <c r="Q2118" s="32">
        <f>IF(特技天赋!F2118&gt;0,INDEX(数值规划!$F$32:$F$63,(特技天赋!E2118-1)*4+特技天赋!F2118),E2118)</f>
        <v>87</v>
      </c>
    </row>
    <row r="2119" spans="1:17" ht="16.5" x14ac:dyDescent="0.2">
      <c r="A2119" s="31">
        <v>2116</v>
      </c>
      <c r="B2119" s="31">
        <v>13</v>
      </c>
      <c r="C2119" s="31">
        <v>3</v>
      </c>
      <c r="D2119" s="31">
        <v>2</v>
      </c>
      <c r="E2119" s="31">
        <v>4</v>
      </c>
      <c r="F2119" s="31">
        <v>0</v>
      </c>
      <c r="G2119" s="31" t="str">
        <f t="shared" si="66"/>
        <v>双子座技能2_2线4号天赋解锁</v>
      </c>
      <c r="H2119" s="32">
        <f>INDEX(数值规划!$AH$33:$AK$42,(特技天赋!C2119-1)*2+特技天赋!D2119,特技天赋!E2119)</f>
        <v>89</v>
      </c>
      <c r="I2119" s="32">
        <f>INDEX(数值规划!$N$32:$Y$231,(((C2119-1)*2+(D2119-1))*4+(E2119-1))*5+F2119+1,(INDEX($T$3:$AI$3,B2119)-1)*3+1)</f>
        <v>0</v>
      </c>
      <c r="J2119" s="32">
        <f>INDEX(数值规划!$N$32:$Y$231,(((C2119-1)*2+(D2119-1))*4+(E2119-1))*5+F2119+1,(INDEX($T$3:$AI$3,B2119)-1)*3+2)</f>
        <v>60</v>
      </c>
      <c r="K2119" s="32">
        <f>INDEX(数值规划!$N$32:$Y$231,(((C2119-1)*2+(D2119-1))*4+(E2119-1))*5+F2119+1,(INDEX($T$3:$AI$3,B2119)-1)*3+3)</f>
        <v>30</v>
      </c>
      <c r="L2119" s="32">
        <f t="shared" si="67"/>
        <v>8</v>
      </c>
      <c r="M2119" s="32">
        <f>INDEX(数值规划!$AL$33:$AL$42,(特技天赋!C2119-1)*2+特技天赋!D2119)</f>
        <v>5</v>
      </c>
      <c r="N2119" s="31">
        <v>4</v>
      </c>
      <c r="Q2119" s="32">
        <f>IF(特技天赋!F2119&gt;0,INDEX(数值规划!$F$32:$F$63,(特技天赋!E2119-1)*4+特技天赋!F2119),E2119)</f>
        <v>4</v>
      </c>
    </row>
    <row r="2120" spans="1:17" ht="16.5" x14ac:dyDescent="0.2">
      <c r="A2120" s="31">
        <v>2117</v>
      </c>
      <c r="B2120" s="31">
        <v>13</v>
      </c>
      <c r="C2120" s="31">
        <v>3</v>
      </c>
      <c r="D2120" s="31">
        <v>2</v>
      </c>
      <c r="E2120" s="31">
        <v>4</v>
      </c>
      <c r="F2120" s="31">
        <v>1</v>
      </c>
      <c r="G2120" s="31" t="str">
        <f t="shared" si="66"/>
        <v>双子座技能2_2线4号天赋1级</v>
      </c>
      <c r="H2120" s="32">
        <f>INDEX(数值规划!$AH$33:$AK$42,(特技天赋!C2120-1)*2+特技天赋!D2120,特技天赋!E2120)</f>
        <v>89</v>
      </c>
      <c r="I2120" s="32">
        <f>INDEX(数值规划!$N$32:$Y$231,(((C2120-1)*2+(D2120-1))*4+(E2120-1))*5+F2120+1,(INDEX($T$3:$AI$3,B2120)-1)*3+1)</f>
        <v>0</v>
      </c>
      <c r="J2120" s="32">
        <f>INDEX(数值规划!$N$32:$Y$231,(((C2120-1)*2+(D2120-1))*4+(E2120-1))*5+F2120+1,(INDEX($T$3:$AI$3,B2120)-1)*3+2)</f>
        <v>70</v>
      </c>
      <c r="K2120" s="32">
        <f>INDEX(数值规划!$N$32:$Y$231,(((C2120-1)*2+(D2120-1))*4+(E2120-1))*5+F2120+1,(INDEX($T$3:$AI$3,B2120)-1)*3+3)</f>
        <v>35</v>
      </c>
      <c r="L2120" s="32">
        <f t="shared" si="67"/>
        <v>8</v>
      </c>
      <c r="M2120" s="32">
        <f>INDEX(数值规划!$AL$33:$AL$42,(特技天赋!C2120-1)*2+特技天赋!D2120)</f>
        <v>5</v>
      </c>
      <c r="N2120" s="31">
        <v>29</v>
      </c>
      <c r="Q2120" s="32">
        <f>IF(特技天赋!F2120&gt;0,INDEX(数值规划!$F$32:$F$63,(特技天赋!E2120-1)*4+特技天赋!F2120),E2120)</f>
        <v>29</v>
      </c>
    </row>
    <row r="2121" spans="1:17" ht="16.5" x14ac:dyDescent="0.2">
      <c r="A2121" s="31">
        <v>2118</v>
      </c>
      <c r="B2121" s="31">
        <v>13</v>
      </c>
      <c r="C2121" s="31">
        <v>3</v>
      </c>
      <c r="D2121" s="31">
        <v>2</v>
      </c>
      <c r="E2121" s="31">
        <v>4</v>
      </c>
      <c r="F2121" s="31">
        <v>2</v>
      </c>
      <c r="G2121" s="31" t="str">
        <f t="shared" si="66"/>
        <v>双子座技能2_2线4号天赋2级</v>
      </c>
      <c r="H2121" s="32">
        <f>INDEX(数值规划!$AH$33:$AK$42,(特技天赋!C2121-1)*2+特技天赋!D2121,特技天赋!E2121)</f>
        <v>89</v>
      </c>
      <c r="I2121" s="32">
        <f>INDEX(数值规划!$N$32:$Y$231,(((C2121-1)*2+(D2121-1))*4+(E2121-1))*5+F2121+1,(INDEX($T$3:$AI$3,B2121)-1)*3+1)</f>
        <v>0</v>
      </c>
      <c r="J2121" s="32">
        <f>INDEX(数值规划!$N$32:$Y$231,(((C2121-1)*2+(D2121-1))*4+(E2121-1))*5+F2121+1,(INDEX($T$3:$AI$3,B2121)-1)*3+2)</f>
        <v>80</v>
      </c>
      <c r="K2121" s="32">
        <f>INDEX(数值规划!$N$32:$Y$231,(((C2121-1)*2+(D2121-1))*4+(E2121-1))*5+F2121+1,(INDEX($T$3:$AI$3,B2121)-1)*3+3)</f>
        <v>40</v>
      </c>
      <c r="L2121" s="32">
        <f t="shared" si="67"/>
        <v>8</v>
      </c>
      <c r="M2121" s="32">
        <f>INDEX(数值规划!$AL$33:$AL$42,(特技天赋!C2121-1)*2+特技天赋!D2121)</f>
        <v>5</v>
      </c>
      <c r="N2121" s="31">
        <v>43</v>
      </c>
      <c r="Q2121" s="32">
        <f>IF(特技天赋!F2121&gt;0,INDEX(数值规划!$F$32:$F$63,(特技天赋!E2121-1)*4+特技天赋!F2121),E2121)</f>
        <v>43</v>
      </c>
    </row>
    <row r="2122" spans="1:17" ht="16.5" x14ac:dyDescent="0.2">
      <c r="A2122" s="31">
        <v>2119</v>
      </c>
      <c r="B2122" s="31">
        <v>13</v>
      </c>
      <c r="C2122" s="31">
        <v>3</v>
      </c>
      <c r="D2122" s="31">
        <v>2</v>
      </c>
      <c r="E2122" s="31">
        <v>4</v>
      </c>
      <c r="F2122" s="31">
        <v>3</v>
      </c>
      <c r="G2122" s="31" t="str">
        <f t="shared" si="66"/>
        <v>双子座技能2_2线4号天赋3级</v>
      </c>
      <c r="H2122" s="32">
        <f>INDEX(数值规划!$AH$33:$AK$42,(特技天赋!C2122-1)*2+特技天赋!D2122,特技天赋!E2122)</f>
        <v>89</v>
      </c>
      <c r="I2122" s="32">
        <f>INDEX(数值规划!$N$32:$Y$231,(((C2122-1)*2+(D2122-1))*4+(E2122-1))*5+F2122+1,(INDEX($T$3:$AI$3,B2122)-1)*3+1)</f>
        <v>0</v>
      </c>
      <c r="J2122" s="32">
        <f>INDEX(数值规划!$N$32:$Y$231,(((C2122-1)*2+(D2122-1))*4+(E2122-1))*5+F2122+1,(INDEX($T$3:$AI$3,B2122)-1)*3+2)</f>
        <v>90</v>
      </c>
      <c r="K2122" s="32">
        <f>INDEX(数值规划!$N$32:$Y$231,(((C2122-1)*2+(D2122-1))*4+(E2122-1))*5+F2122+1,(INDEX($T$3:$AI$3,B2122)-1)*3+3)</f>
        <v>45</v>
      </c>
      <c r="L2122" s="32">
        <f t="shared" si="67"/>
        <v>8</v>
      </c>
      <c r="M2122" s="32">
        <f>INDEX(数值规划!$AL$33:$AL$42,(特技天赋!C2122-1)*2+特技天赋!D2122)</f>
        <v>5</v>
      </c>
      <c r="N2122" s="31">
        <v>58</v>
      </c>
      <c r="Q2122" s="32">
        <f>IF(特技天赋!F2122&gt;0,INDEX(数值规划!$F$32:$F$63,(特技天赋!E2122-1)*4+特技天赋!F2122),E2122)</f>
        <v>58</v>
      </c>
    </row>
    <row r="2123" spans="1:17" ht="16.5" x14ac:dyDescent="0.2">
      <c r="A2123" s="31">
        <v>2120</v>
      </c>
      <c r="B2123" s="31">
        <v>13</v>
      </c>
      <c r="C2123" s="31">
        <v>3</v>
      </c>
      <c r="D2123" s="31">
        <v>2</v>
      </c>
      <c r="E2123" s="31">
        <v>4</v>
      </c>
      <c r="F2123" s="31">
        <v>4</v>
      </c>
      <c r="G2123" s="31" t="str">
        <f t="shared" si="66"/>
        <v>双子座技能2_2线4号天赋4级</v>
      </c>
      <c r="H2123" s="32">
        <f>INDEX(数值规划!$AH$33:$AK$42,(特技天赋!C2123-1)*2+特技天赋!D2123,特技天赋!E2123)</f>
        <v>89</v>
      </c>
      <c r="I2123" s="32">
        <f>INDEX(数值规划!$N$32:$Y$231,(((C2123-1)*2+(D2123-1))*4+(E2123-1))*5+F2123+1,(INDEX($T$3:$AI$3,B2123)-1)*3+1)</f>
        <v>0</v>
      </c>
      <c r="J2123" s="32">
        <f>INDEX(数值规划!$N$32:$Y$231,(((C2123-1)*2+(D2123-1))*4+(E2123-1))*5+F2123+1,(INDEX($T$3:$AI$3,B2123)-1)*3+2)</f>
        <v>100</v>
      </c>
      <c r="K2123" s="32">
        <f>INDEX(数值规划!$N$32:$Y$231,(((C2123-1)*2+(D2123-1))*4+(E2123-1))*5+F2123+1,(INDEX($T$3:$AI$3,B2123)-1)*3+3)</f>
        <v>50</v>
      </c>
      <c r="L2123" s="32">
        <f t="shared" si="67"/>
        <v>8</v>
      </c>
      <c r="M2123" s="32">
        <f>INDEX(数值规划!$AL$33:$AL$42,(特技天赋!C2123-1)*2+特技天赋!D2123)</f>
        <v>5</v>
      </c>
      <c r="N2123" s="31">
        <v>87</v>
      </c>
      <c r="Q2123" s="32">
        <f>IF(特技天赋!F2123&gt;0,INDEX(数值规划!$F$32:$F$63,(特技天赋!E2123-1)*4+特技天赋!F2123),E2123)</f>
        <v>87</v>
      </c>
    </row>
    <row r="2124" spans="1:17" ht="16.5" x14ac:dyDescent="0.2">
      <c r="A2124" s="31">
        <v>2121</v>
      </c>
      <c r="B2124" s="31">
        <v>13</v>
      </c>
      <c r="C2124" s="31">
        <v>4</v>
      </c>
      <c r="D2124" s="31">
        <v>1</v>
      </c>
      <c r="E2124" s="31">
        <v>1</v>
      </c>
      <c r="F2124" s="31">
        <v>0</v>
      </c>
      <c r="G2124" s="31" t="str">
        <f t="shared" si="66"/>
        <v>双子座技能3_1线1号天赋解锁</v>
      </c>
      <c r="H2124" s="32">
        <f>INDEX(数值规划!$AH$33:$AK$42,(特技天赋!C2124-1)*2+特技天赋!D2124,特技天赋!E2124)</f>
        <v>21</v>
      </c>
      <c r="I2124" s="32">
        <f>INDEX(数值规划!$N$32:$Y$231,(((C2124-1)*2+(D2124-1))*4+(E2124-1))*5+F2124+1,(INDEX($T$3:$AI$3,B2124)-1)*3+1)</f>
        <v>4</v>
      </c>
      <c r="J2124" s="32">
        <f>INDEX(数值规划!$N$32:$Y$231,(((C2124-1)*2+(D2124-1))*4+(E2124-1))*5+F2124+1,(INDEX($T$3:$AI$3,B2124)-1)*3+2)</f>
        <v>16</v>
      </c>
      <c r="K2124" s="32">
        <f>INDEX(数值规划!$N$32:$Y$231,(((C2124-1)*2+(D2124-1))*4+(E2124-1))*5+F2124+1,(INDEX($T$3:$AI$3,B2124)-1)*3+3)</f>
        <v>10</v>
      </c>
      <c r="L2124" s="32">
        <f t="shared" si="67"/>
        <v>1</v>
      </c>
      <c r="M2124" s="32">
        <f>INDEX(数值规划!$AL$33:$AL$42,(特技天赋!C2124-1)*2+特技天赋!D2124)</f>
        <v>5</v>
      </c>
      <c r="N2124" s="31">
        <v>1</v>
      </c>
      <c r="Q2124" s="32">
        <f>IF(特技天赋!F2124&gt;0,INDEX(数值规划!$F$32:$F$63,(特技天赋!E2124-1)*4+特技天赋!F2124),E2124)</f>
        <v>1</v>
      </c>
    </row>
    <row r="2125" spans="1:17" ht="16.5" x14ac:dyDescent="0.2">
      <c r="A2125" s="31">
        <v>2122</v>
      </c>
      <c r="B2125" s="31">
        <v>13</v>
      </c>
      <c r="C2125" s="31">
        <v>4</v>
      </c>
      <c r="D2125" s="31">
        <v>1</v>
      </c>
      <c r="E2125" s="31">
        <v>1</v>
      </c>
      <c r="F2125" s="31">
        <v>1</v>
      </c>
      <c r="G2125" s="31" t="str">
        <f t="shared" si="66"/>
        <v>双子座技能3_1线1号天赋1级</v>
      </c>
      <c r="H2125" s="32">
        <f>INDEX(数值规划!$AH$33:$AK$42,(特技天赋!C2125-1)*2+特技天赋!D2125,特技天赋!E2125)</f>
        <v>21</v>
      </c>
      <c r="I2125" s="32">
        <f>INDEX(数值规划!$N$32:$Y$231,(((C2125-1)*2+(D2125-1))*4+(E2125-1))*5+F2125+1,(INDEX($T$3:$AI$3,B2125)-1)*3+1)</f>
        <v>6</v>
      </c>
      <c r="J2125" s="32">
        <f>INDEX(数值规划!$N$32:$Y$231,(((C2125-1)*2+(D2125-1))*4+(E2125-1))*5+F2125+1,(INDEX($T$3:$AI$3,B2125)-1)*3+2)</f>
        <v>24</v>
      </c>
      <c r="K2125" s="32">
        <f>INDEX(数值规划!$N$32:$Y$231,(((C2125-1)*2+(D2125-1))*4+(E2125-1))*5+F2125+1,(INDEX($T$3:$AI$3,B2125)-1)*3+3)</f>
        <v>15</v>
      </c>
      <c r="L2125" s="32">
        <f t="shared" si="67"/>
        <v>1</v>
      </c>
      <c r="M2125" s="32">
        <f>INDEX(数值规划!$AL$33:$AL$42,(特技天赋!C2125-1)*2+特技天赋!D2125)</f>
        <v>5</v>
      </c>
      <c r="N2125" s="31">
        <v>19</v>
      </c>
      <c r="Q2125" s="32">
        <f>IF(特技天赋!F2125&gt;0,INDEX(数值规划!$F$32:$F$63,(特技天赋!E2125-1)*4+特技天赋!F2125),E2125)</f>
        <v>19</v>
      </c>
    </row>
    <row r="2126" spans="1:17" ht="16.5" x14ac:dyDescent="0.2">
      <c r="A2126" s="31">
        <v>2123</v>
      </c>
      <c r="B2126" s="31">
        <v>13</v>
      </c>
      <c r="C2126" s="31">
        <v>4</v>
      </c>
      <c r="D2126" s="31">
        <v>1</v>
      </c>
      <c r="E2126" s="31">
        <v>1</v>
      </c>
      <c r="F2126" s="31">
        <v>2</v>
      </c>
      <c r="G2126" s="31" t="str">
        <f t="shared" si="66"/>
        <v>双子座技能3_1线1号天赋2级</v>
      </c>
      <c r="H2126" s="32">
        <f>INDEX(数值规划!$AH$33:$AK$42,(特技天赋!C2126-1)*2+特技天赋!D2126,特技天赋!E2126)</f>
        <v>21</v>
      </c>
      <c r="I2126" s="32">
        <f>INDEX(数值规划!$N$32:$Y$231,(((C2126-1)*2+(D2126-1))*4+(E2126-1))*5+F2126+1,(INDEX($T$3:$AI$3,B2126)-1)*3+1)</f>
        <v>8</v>
      </c>
      <c r="J2126" s="32">
        <f>INDEX(数值规划!$N$32:$Y$231,(((C2126-1)*2+(D2126-1))*4+(E2126-1))*5+F2126+1,(INDEX($T$3:$AI$3,B2126)-1)*3+2)</f>
        <v>32</v>
      </c>
      <c r="K2126" s="32">
        <f>INDEX(数值规划!$N$32:$Y$231,(((C2126-1)*2+(D2126-1))*4+(E2126-1))*5+F2126+1,(INDEX($T$3:$AI$3,B2126)-1)*3+3)</f>
        <v>20</v>
      </c>
      <c r="L2126" s="32">
        <f t="shared" si="67"/>
        <v>1</v>
      </c>
      <c r="M2126" s="32">
        <f>INDEX(数值规划!$AL$33:$AL$42,(特技天赋!C2126-1)*2+特技天赋!D2126)</f>
        <v>5</v>
      </c>
      <c r="N2126" s="31">
        <v>29</v>
      </c>
      <c r="Q2126" s="32">
        <f>IF(特技天赋!F2126&gt;0,INDEX(数值规划!$F$32:$F$63,(特技天赋!E2126-1)*4+特技天赋!F2126),E2126)</f>
        <v>29</v>
      </c>
    </row>
    <row r="2127" spans="1:17" ht="16.5" x14ac:dyDescent="0.2">
      <c r="A2127" s="31">
        <v>2124</v>
      </c>
      <c r="B2127" s="31">
        <v>13</v>
      </c>
      <c r="C2127" s="31">
        <v>4</v>
      </c>
      <c r="D2127" s="31">
        <v>1</v>
      </c>
      <c r="E2127" s="31">
        <v>1</v>
      </c>
      <c r="F2127" s="31">
        <v>3</v>
      </c>
      <c r="G2127" s="31" t="str">
        <f t="shared" si="66"/>
        <v>双子座技能3_1线1号天赋3级</v>
      </c>
      <c r="H2127" s="32">
        <f>INDEX(数值规划!$AH$33:$AK$42,(特技天赋!C2127-1)*2+特技天赋!D2127,特技天赋!E2127)</f>
        <v>21</v>
      </c>
      <c r="I2127" s="32">
        <f>INDEX(数值规划!$N$32:$Y$231,(((C2127-1)*2+(D2127-1))*4+(E2127-1))*5+F2127+1,(INDEX($T$3:$AI$3,B2127)-1)*3+1)</f>
        <v>10</v>
      </c>
      <c r="J2127" s="32">
        <f>INDEX(数值规划!$N$32:$Y$231,(((C2127-1)*2+(D2127-1))*4+(E2127-1))*5+F2127+1,(INDEX($T$3:$AI$3,B2127)-1)*3+2)</f>
        <v>40</v>
      </c>
      <c r="K2127" s="32">
        <f>INDEX(数值规划!$N$32:$Y$231,(((C2127-1)*2+(D2127-1))*4+(E2127-1))*5+F2127+1,(INDEX($T$3:$AI$3,B2127)-1)*3+3)</f>
        <v>25</v>
      </c>
      <c r="L2127" s="32">
        <f t="shared" si="67"/>
        <v>1</v>
      </c>
      <c r="M2127" s="32">
        <f>INDEX(数值规划!$AL$33:$AL$42,(特技天赋!C2127-1)*2+特技天赋!D2127)</f>
        <v>5</v>
      </c>
      <c r="N2127" s="31">
        <v>38</v>
      </c>
      <c r="Q2127" s="32">
        <f>IF(特技天赋!F2127&gt;0,INDEX(数值规划!$F$32:$F$63,(特技天赋!E2127-1)*4+特技天赋!F2127),E2127)</f>
        <v>38</v>
      </c>
    </row>
    <row r="2128" spans="1:17" ht="16.5" x14ac:dyDescent="0.2">
      <c r="A2128" s="31">
        <v>2125</v>
      </c>
      <c r="B2128" s="31">
        <v>13</v>
      </c>
      <c r="C2128" s="31">
        <v>4</v>
      </c>
      <c r="D2128" s="31">
        <v>1</v>
      </c>
      <c r="E2128" s="31">
        <v>1</v>
      </c>
      <c r="F2128" s="31">
        <v>4</v>
      </c>
      <c r="G2128" s="31" t="str">
        <f t="shared" si="66"/>
        <v>双子座技能3_1线1号天赋4级</v>
      </c>
      <c r="H2128" s="32">
        <f>INDEX(数值规划!$AH$33:$AK$42,(特技天赋!C2128-1)*2+特技天赋!D2128,特技天赋!E2128)</f>
        <v>21</v>
      </c>
      <c r="I2128" s="32">
        <f>INDEX(数值规划!$N$32:$Y$231,(((C2128-1)*2+(D2128-1))*4+(E2128-1))*5+F2128+1,(INDEX($T$3:$AI$3,B2128)-1)*3+1)</f>
        <v>12</v>
      </c>
      <c r="J2128" s="32">
        <f>INDEX(数值规划!$N$32:$Y$231,(((C2128-1)*2+(D2128-1))*4+(E2128-1))*5+F2128+1,(INDEX($T$3:$AI$3,B2128)-1)*3+2)</f>
        <v>48</v>
      </c>
      <c r="K2128" s="32">
        <f>INDEX(数值规划!$N$32:$Y$231,(((C2128-1)*2+(D2128-1))*4+(E2128-1))*5+F2128+1,(INDEX($T$3:$AI$3,B2128)-1)*3+3)</f>
        <v>30</v>
      </c>
      <c r="L2128" s="32">
        <f t="shared" si="67"/>
        <v>1</v>
      </c>
      <c r="M2128" s="32">
        <f>INDEX(数值规划!$AL$33:$AL$42,(特技天赋!C2128-1)*2+特技天赋!D2128)</f>
        <v>5</v>
      </c>
      <c r="N2128" s="31">
        <v>58</v>
      </c>
      <c r="Q2128" s="32">
        <f>IF(特技天赋!F2128&gt;0,INDEX(数值规划!$F$32:$F$63,(特技天赋!E2128-1)*4+特技天赋!F2128),E2128)</f>
        <v>58</v>
      </c>
    </row>
    <row r="2129" spans="1:17" ht="16.5" x14ac:dyDescent="0.2">
      <c r="A2129" s="31">
        <v>2126</v>
      </c>
      <c r="B2129" s="31">
        <v>13</v>
      </c>
      <c r="C2129" s="31">
        <v>4</v>
      </c>
      <c r="D2129" s="31">
        <v>1</v>
      </c>
      <c r="E2129" s="31">
        <v>2</v>
      </c>
      <c r="F2129" s="31">
        <v>0</v>
      </c>
      <c r="G2129" s="31" t="str">
        <f t="shared" si="66"/>
        <v>双子座技能3_1线2号天赋解锁</v>
      </c>
      <c r="H2129" s="32">
        <f>INDEX(数值规划!$AH$33:$AK$42,(特技天赋!C2129-1)*2+特技天赋!D2129,特技天赋!E2129)</f>
        <v>41</v>
      </c>
      <c r="I2129" s="32">
        <f>INDEX(数值规划!$N$32:$Y$231,(((C2129-1)*2+(D2129-1))*4+(E2129-1))*5+F2129+1,(INDEX($T$3:$AI$3,B2129)-1)*3+1)</f>
        <v>6</v>
      </c>
      <c r="J2129" s="32">
        <f>INDEX(数值规划!$N$32:$Y$231,(((C2129-1)*2+(D2129-1))*4+(E2129-1))*5+F2129+1,(INDEX($T$3:$AI$3,B2129)-1)*3+2)</f>
        <v>24</v>
      </c>
      <c r="K2129" s="32">
        <f>INDEX(数值规划!$N$32:$Y$231,(((C2129-1)*2+(D2129-1))*4+(E2129-1))*5+F2129+1,(INDEX($T$3:$AI$3,B2129)-1)*3+3)</f>
        <v>15</v>
      </c>
      <c r="L2129" s="32">
        <f t="shared" si="67"/>
        <v>3</v>
      </c>
      <c r="M2129" s="32">
        <f>INDEX(数值规划!$AL$33:$AL$42,(特技天赋!C2129-1)*2+特技天赋!D2129)</f>
        <v>5</v>
      </c>
      <c r="N2129" s="31">
        <v>2</v>
      </c>
      <c r="Q2129" s="32">
        <f>IF(特技天赋!F2129&gt;0,INDEX(数值规划!$F$32:$F$63,(特技天赋!E2129-1)*4+特技天赋!F2129),E2129)</f>
        <v>2</v>
      </c>
    </row>
    <row r="2130" spans="1:17" ht="16.5" x14ac:dyDescent="0.2">
      <c r="A2130" s="31">
        <v>2127</v>
      </c>
      <c r="B2130" s="31">
        <v>13</v>
      </c>
      <c r="C2130" s="31">
        <v>4</v>
      </c>
      <c r="D2130" s="31">
        <v>1</v>
      </c>
      <c r="E2130" s="31">
        <v>2</v>
      </c>
      <c r="F2130" s="31">
        <v>1</v>
      </c>
      <c r="G2130" s="31" t="str">
        <f t="shared" si="66"/>
        <v>双子座技能3_1线2号天赋1级</v>
      </c>
      <c r="H2130" s="32">
        <f>INDEX(数值规划!$AH$33:$AK$42,(特技天赋!C2130-1)*2+特技天赋!D2130,特技天赋!E2130)</f>
        <v>41</v>
      </c>
      <c r="I2130" s="32">
        <f>INDEX(数值规划!$N$32:$Y$231,(((C2130-1)*2+(D2130-1))*4+(E2130-1))*5+F2130+1,(INDEX($T$3:$AI$3,B2130)-1)*3+1)</f>
        <v>8</v>
      </c>
      <c r="J2130" s="32">
        <f>INDEX(数值规划!$N$32:$Y$231,(((C2130-1)*2+(D2130-1))*4+(E2130-1))*5+F2130+1,(INDEX($T$3:$AI$3,B2130)-1)*3+2)</f>
        <v>32</v>
      </c>
      <c r="K2130" s="32">
        <f>INDEX(数值规划!$N$32:$Y$231,(((C2130-1)*2+(D2130-1))*4+(E2130-1))*5+F2130+1,(INDEX($T$3:$AI$3,B2130)-1)*3+3)</f>
        <v>20</v>
      </c>
      <c r="L2130" s="32">
        <f t="shared" si="67"/>
        <v>3</v>
      </c>
      <c r="M2130" s="32">
        <f>INDEX(数值规划!$AL$33:$AL$42,(特技天赋!C2130-1)*2+特技天赋!D2130)</f>
        <v>5</v>
      </c>
      <c r="N2130" s="31">
        <v>24</v>
      </c>
      <c r="Q2130" s="32">
        <f>IF(特技天赋!F2130&gt;0,INDEX(数值规划!$F$32:$F$63,(特技天赋!E2130-1)*4+特技天赋!F2130),E2130)</f>
        <v>24</v>
      </c>
    </row>
    <row r="2131" spans="1:17" ht="16.5" x14ac:dyDescent="0.2">
      <c r="A2131" s="31">
        <v>2128</v>
      </c>
      <c r="B2131" s="31">
        <v>13</v>
      </c>
      <c r="C2131" s="31">
        <v>4</v>
      </c>
      <c r="D2131" s="31">
        <v>1</v>
      </c>
      <c r="E2131" s="31">
        <v>2</v>
      </c>
      <c r="F2131" s="31">
        <v>2</v>
      </c>
      <c r="G2131" s="31" t="str">
        <f t="shared" si="66"/>
        <v>双子座技能3_1线2号天赋2级</v>
      </c>
      <c r="H2131" s="32">
        <f>INDEX(数值规划!$AH$33:$AK$42,(特技天赋!C2131-1)*2+特技天赋!D2131,特技天赋!E2131)</f>
        <v>41</v>
      </c>
      <c r="I2131" s="32">
        <f>INDEX(数值规划!$N$32:$Y$231,(((C2131-1)*2+(D2131-1))*4+(E2131-1))*5+F2131+1,(INDEX($T$3:$AI$3,B2131)-1)*3+1)</f>
        <v>10</v>
      </c>
      <c r="J2131" s="32">
        <f>INDEX(数值规划!$N$32:$Y$231,(((C2131-1)*2+(D2131-1))*4+(E2131-1))*5+F2131+1,(INDEX($T$3:$AI$3,B2131)-1)*3+2)</f>
        <v>40</v>
      </c>
      <c r="K2131" s="32">
        <f>INDEX(数值规划!$N$32:$Y$231,(((C2131-1)*2+(D2131-1))*4+(E2131-1))*5+F2131+1,(INDEX($T$3:$AI$3,B2131)-1)*3+3)</f>
        <v>25</v>
      </c>
      <c r="L2131" s="32">
        <f t="shared" si="67"/>
        <v>3</v>
      </c>
      <c r="M2131" s="32">
        <f>INDEX(数值规划!$AL$33:$AL$42,(特技天赋!C2131-1)*2+特技天赋!D2131)</f>
        <v>5</v>
      </c>
      <c r="N2131" s="31">
        <v>36</v>
      </c>
      <c r="Q2131" s="32">
        <f>IF(特技天赋!F2131&gt;0,INDEX(数值规划!$F$32:$F$63,(特技天赋!E2131-1)*4+特技天赋!F2131),E2131)</f>
        <v>36</v>
      </c>
    </row>
    <row r="2132" spans="1:17" ht="16.5" x14ac:dyDescent="0.2">
      <c r="A2132" s="31">
        <v>2129</v>
      </c>
      <c r="B2132" s="31">
        <v>13</v>
      </c>
      <c r="C2132" s="31">
        <v>4</v>
      </c>
      <c r="D2132" s="31">
        <v>1</v>
      </c>
      <c r="E2132" s="31">
        <v>2</v>
      </c>
      <c r="F2132" s="31">
        <v>3</v>
      </c>
      <c r="G2132" s="31" t="str">
        <f t="shared" si="66"/>
        <v>双子座技能3_1线2号天赋3级</v>
      </c>
      <c r="H2132" s="32">
        <f>INDEX(数值规划!$AH$33:$AK$42,(特技天赋!C2132-1)*2+特技天赋!D2132,特技天赋!E2132)</f>
        <v>41</v>
      </c>
      <c r="I2132" s="32">
        <f>INDEX(数值规划!$N$32:$Y$231,(((C2132-1)*2+(D2132-1))*4+(E2132-1))*5+F2132+1,(INDEX($T$3:$AI$3,B2132)-1)*3+1)</f>
        <v>12</v>
      </c>
      <c r="J2132" s="32">
        <f>INDEX(数值规划!$N$32:$Y$231,(((C2132-1)*2+(D2132-1))*4+(E2132-1))*5+F2132+1,(INDEX($T$3:$AI$3,B2132)-1)*3+2)</f>
        <v>48</v>
      </c>
      <c r="K2132" s="32">
        <f>INDEX(数值规划!$N$32:$Y$231,(((C2132-1)*2+(D2132-1))*4+(E2132-1))*5+F2132+1,(INDEX($T$3:$AI$3,B2132)-1)*3+3)</f>
        <v>30</v>
      </c>
      <c r="L2132" s="32">
        <f t="shared" si="67"/>
        <v>3</v>
      </c>
      <c r="M2132" s="32">
        <f>INDEX(数值规划!$AL$33:$AL$42,(特技天赋!C2132-1)*2+特技天赋!D2132)</f>
        <v>5</v>
      </c>
      <c r="N2132" s="31">
        <v>48</v>
      </c>
      <c r="Q2132" s="32">
        <f>IF(特技天赋!F2132&gt;0,INDEX(数值规划!$F$32:$F$63,(特技天赋!E2132-1)*4+特技天赋!F2132),E2132)</f>
        <v>48</v>
      </c>
    </row>
    <row r="2133" spans="1:17" ht="16.5" x14ac:dyDescent="0.2">
      <c r="A2133" s="31">
        <v>2130</v>
      </c>
      <c r="B2133" s="31">
        <v>13</v>
      </c>
      <c r="C2133" s="31">
        <v>4</v>
      </c>
      <c r="D2133" s="31">
        <v>1</v>
      </c>
      <c r="E2133" s="31">
        <v>2</v>
      </c>
      <c r="F2133" s="31">
        <v>4</v>
      </c>
      <c r="G2133" s="31" t="str">
        <f t="shared" si="66"/>
        <v>双子座技能3_1线2号天赋4级</v>
      </c>
      <c r="H2133" s="32">
        <f>INDEX(数值规划!$AH$33:$AK$42,(特技天赋!C2133-1)*2+特技天赋!D2133,特技天赋!E2133)</f>
        <v>41</v>
      </c>
      <c r="I2133" s="32">
        <f>INDEX(数值规划!$N$32:$Y$231,(((C2133-1)*2+(D2133-1))*4+(E2133-1))*5+F2133+1,(INDEX($T$3:$AI$3,B2133)-1)*3+1)</f>
        <v>14</v>
      </c>
      <c r="J2133" s="32">
        <f>INDEX(数值规划!$N$32:$Y$231,(((C2133-1)*2+(D2133-1))*4+(E2133-1))*5+F2133+1,(INDEX($T$3:$AI$3,B2133)-1)*3+2)</f>
        <v>56</v>
      </c>
      <c r="K2133" s="32">
        <f>INDEX(数值规划!$N$32:$Y$231,(((C2133-1)*2+(D2133-1))*4+(E2133-1))*5+F2133+1,(INDEX($T$3:$AI$3,B2133)-1)*3+3)</f>
        <v>35</v>
      </c>
      <c r="L2133" s="32">
        <f t="shared" si="67"/>
        <v>3</v>
      </c>
      <c r="M2133" s="32">
        <f>INDEX(数值规划!$AL$33:$AL$42,(特技天赋!C2133-1)*2+特技天赋!D2133)</f>
        <v>5</v>
      </c>
      <c r="N2133" s="31">
        <v>72</v>
      </c>
      <c r="Q2133" s="32">
        <f>IF(特技天赋!F2133&gt;0,INDEX(数值规划!$F$32:$F$63,(特技天赋!E2133-1)*4+特技天赋!F2133),E2133)</f>
        <v>72</v>
      </c>
    </row>
    <row r="2134" spans="1:17" ht="16.5" x14ac:dyDescent="0.2">
      <c r="A2134" s="31">
        <v>2131</v>
      </c>
      <c r="B2134" s="31">
        <v>13</v>
      </c>
      <c r="C2134" s="31">
        <v>4</v>
      </c>
      <c r="D2134" s="31">
        <v>1</v>
      </c>
      <c r="E2134" s="31">
        <v>3</v>
      </c>
      <c r="F2134" s="31">
        <v>0</v>
      </c>
      <c r="G2134" s="31" t="str">
        <f t="shared" si="66"/>
        <v>双子座技能3_1线3号天赋解锁</v>
      </c>
      <c r="H2134" s="32">
        <f>INDEX(数值规划!$AH$33:$AK$42,(特技天赋!C2134-1)*2+特技天赋!D2134,特技天赋!E2134)</f>
        <v>61</v>
      </c>
      <c r="I2134" s="32">
        <f>INDEX(数值规划!$N$32:$Y$231,(((C2134-1)*2+(D2134-1))*4+(E2134-1))*5+F2134+1,(INDEX($T$3:$AI$3,B2134)-1)*3+1)</f>
        <v>9</v>
      </c>
      <c r="J2134" s="32">
        <f>INDEX(数值规划!$N$32:$Y$231,(((C2134-1)*2+(D2134-1))*4+(E2134-1))*5+F2134+1,(INDEX($T$3:$AI$3,B2134)-1)*3+2)</f>
        <v>36</v>
      </c>
      <c r="K2134" s="32">
        <f>INDEX(数值规划!$N$32:$Y$231,(((C2134-1)*2+(D2134-1))*4+(E2134-1))*5+F2134+1,(INDEX($T$3:$AI$3,B2134)-1)*3+3)</f>
        <v>23</v>
      </c>
      <c r="L2134" s="32">
        <f t="shared" si="67"/>
        <v>5</v>
      </c>
      <c r="M2134" s="32">
        <f>INDEX(数值规划!$AL$33:$AL$42,(特技天赋!C2134-1)*2+特技天赋!D2134)</f>
        <v>5</v>
      </c>
      <c r="N2134" s="31">
        <v>3</v>
      </c>
      <c r="Q2134" s="32">
        <f>IF(特技天赋!F2134&gt;0,INDEX(数值规划!$F$32:$F$63,(特技天赋!E2134-1)*4+特技天赋!F2134),E2134)</f>
        <v>3</v>
      </c>
    </row>
    <row r="2135" spans="1:17" ht="16.5" x14ac:dyDescent="0.2">
      <c r="A2135" s="31">
        <v>2132</v>
      </c>
      <c r="B2135" s="31">
        <v>13</v>
      </c>
      <c r="C2135" s="31">
        <v>4</v>
      </c>
      <c r="D2135" s="31">
        <v>1</v>
      </c>
      <c r="E2135" s="31">
        <v>3</v>
      </c>
      <c r="F2135" s="31">
        <v>1</v>
      </c>
      <c r="G2135" s="31" t="str">
        <f t="shared" si="66"/>
        <v>双子座技能3_1线3号天赋1级</v>
      </c>
      <c r="H2135" s="32">
        <f>INDEX(数值规划!$AH$33:$AK$42,(特技天赋!C2135-1)*2+特技天赋!D2135,特技天赋!E2135)</f>
        <v>61</v>
      </c>
      <c r="I2135" s="32">
        <f>INDEX(数值规划!$N$32:$Y$231,(((C2135-1)*2+(D2135-1))*4+(E2135-1))*5+F2135+1,(INDEX($T$3:$AI$3,B2135)-1)*3+1)</f>
        <v>11</v>
      </c>
      <c r="J2135" s="32">
        <f>INDEX(数值规划!$N$32:$Y$231,(((C2135-1)*2+(D2135-1))*4+(E2135-1))*5+F2135+1,(INDEX($T$3:$AI$3,B2135)-1)*3+2)</f>
        <v>44</v>
      </c>
      <c r="K2135" s="32">
        <f>INDEX(数值规划!$N$32:$Y$231,(((C2135-1)*2+(D2135-1))*4+(E2135-1))*5+F2135+1,(INDEX($T$3:$AI$3,B2135)-1)*3+3)</f>
        <v>28</v>
      </c>
      <c r="L2135" s="32">
        <f t="shared" si="67"/>
        <v>5</v>
      </c>
      <c r="M2135" s="32">
        <f>INDEX(数值规划!$AL$33:$AL$42,(特技天赋!C2135-1)*2+特技天赋!D2135)</f>
        <v>5</v>
      </c>
      <c r="N2135" s="31">
        <v>29</v>
      </c>
      <c r="Q2135" s="32">
        <f>IF(特技天赋!F2135&gt;0,INDEX(数值规划!$F$32:$F$63,(特技天赋!E2135-1)*4+特技天赋!F2135),E2135)</f>
        <v>29</v>
      </c>
    </row>
    <row r="2136" spans="1:17" ht="16.5" x14ac:dyDescent="0.2">
      <c r="A2136" s="31">
        <v>2133</v>
      </c>
      <c r="B2136" s="31">
        <v>13</v>
      </c>
      <c r="C2136" s="31">
        <v>4</v>
      </c>
      <c r="D2136" s="31">
        <v>1</v>
      </c>
      <c r="E2136" s="31">
        <v>3</v>
      </c>
      <c r="F2136" s="31">
        <v>2</v>
      </c>
      <c r="G2136" s="31" t="str">
        <f t="shared" si="66"/>
        <v>双子座技能3_1线3号天赋2级</v>
      </c>
      <c r="H2136" s="32">
        <f>INDEX(数值规划!$AH$33:$AK$42,(特技天赋!C2136-1)*2+特技天赋!D2136,特技天赋!E2136)</f>
        <v>61</v>
      </c>
      <c r="I2136" s="32">
        <f>INDEX(数值规划!$N$32:$Y$231,(((C2136-1)*2+(D2136-1))*4+(E2136-1))*5+F2136+1,(INDEX($T$3:$AI$3,B2136)-1)*3+1)</f>
        <v>13</v>
      </c>
      <c r="J2136" s="32">
        <f>INDEX(数值规划!$N$32:$Y$231,(((C2136-1)*2+(D2136-1))*4+(E2136-1))*5+F2136+1,(INDEX($T$3:$AI$3,B2136)-1)*3+2)</f>
        <v>52</v>
      </c>
      <c r="K2136" s="32">
        <f>INDEX(数值规划!$N$32:$Y$231,(((C2136-1)*2+(D2136-1))*4+(E2136-1))*5+F2136+1,(INDEX($T$3:$AI$3,B2136)-1)*3+3)</f>
        <v>33</v>
      </c>
      <c r="L2136" s="32">
        <f t="shared" si="67"/>
        <v>5</v>
      </c>
      <c r="M2136" s="32">
        <f>INDEX(数值规划!$AL$33:$AL$42,(特技天赋!C2136-1)*2+特技天赋!D2136)</f>
        <v>5</v>
      </c>
      <c r="N2136" s="31">
        <v>43</v>
      </c>
      <c r="Q2136" s="32">
        <f>IF(特技天赋!F2136&gt;0,INDEX(数值规划!$F$32:$F$63,(特技天赋!E2136-1)*4+特技天赋!F2136),E2136)</f>
        <v>43</v>
      </c>
    </row>
    <row r="2137" spans="1:17" ht="16.5" x14ac:dyDescent="0.2">
      <c r="A2137" s="31">
        <v>2134</v>
      </c>
      <c r="B2137" s="31">
        <v>13</v>
      </c>
      <c r="C2137" s="31">
        <v>4</v>
      </c>
      <c r="D2137" s="31">
        <v>1</v>
      </c>
      <c r="E2137" s="31">
        <v>3</v>
      </c>
      <c r="F2137" s="31">
        <v>3</v>
      </c>
      <c r="G2137" s="31" t="str">
        <f t="shared" si="66"/>
        <v>双子座技能3_1线3号天赋3级</v>
      </c>
      <c r="H2137" s="32">
        <f>INDEX(数值规划!$AH$33:$AK$42,(特技天赋!C2137-1)*2+特技天赋!D2137,特技天赋!E2137)</f>
        <v>61</v>
      </c>
      <c r="I2137" s="32">
        <f>INDEX(数值规划!$N$32:$Y$231,(((C2137-1)*2+(D2137-1))*4+(E2137-1))*5+F2137+1,(INDEX($T$3:$AI$3,B2137)-1)*3+1)</f>
        <v>15</v>
      </c>
      <c r="J2137" s="32">
        <f>INDEX(数值规划!$N$32:$Y$231,(((C2137-1)*2+(D2137-1))*4+(E2137-1))*5+F2137+1,(INDEX($T$3:$AI$3,B2137)-1)*3+2)</f>
        <v>60</v>
      </c>
      <c r="K2137" s="32">
        <f>INDEX(数值规划!$N$32:$Y$231,(((C2137-1)*2+(D2137-1))*4+(E2137-1))*5+F2137+1,(INDEX($T$3:$AI$3,B2137)-1)*3+3)</f>
        <v>38</v>
      </c>
      <c r="L2137" s="32">
        <f t="shared" si="67"/>
        <v>5</v>
      </c>
      <c r="M2137" s="32">
        <f>INDEX(数值规划!$AL$33:$AL$42,(特技天赋!C2137-1)*2+特技天赋!D2137)</f>
        <v>5</v>
      </c>
      <c r="N2137" s="31">
        <v>58</v>
      </c>
      <c r="Q2137" s="32">
        <f>IF(特技天赋!F2137&gt;0,INDEX(数值规划!$F$32:$F$63,(特技天赋!E2137-1)*4+特技天赋!F2137),E2137)</f>
        <v>58</v>
      </c>
    </row>
    <row r="2138" spans="1:17" ht="16.5" x14ac:dyDescent="0.2">
      <c r="A2138" s="31">
        <v>2135</v>
      </c>
      <c r="B2138" s="31">
        <v>13</v>
      </c>
      <c r="C2138" s="31">
        <v>4</v>
      </c>
      <c r="D2138" s="31">
        <v>1</v>
      </c>
      <c r="E2138" s="31">
        <v>3</v>
      </c>
      <c r="F2138" s="31">
        <v>4</v>
      </c>
      <c r="G2138" s="31" t="str">
        <f t="shared" si="66"/>
        <v>双子座技能3_1线3号天赋4级</v>
      </c>
      <c r="H2138" s="32">
        <f>INDEX(数值规划!$AH$33:$AK$42,(特技天赋!C2138-1)*2+特技天赋!D2138,特技天赋!E2138)</f>
        <v>61</v>
      </c>
      <c r="I2138" s="32">
        <f>INDEX(数值规划!$N$32:$Y$231,(((C2138-1)*2+(D2138-1))*4+(E2138-1))*5+F2138+1,(INDEX($T$3:$AI$3,B2138)-1)*3+1)</f>
        <v>17</v>
      </c>
      <c r="J2138" s="32">
        <f>INDEX(数值规划!$N$32:$Y$231,(((C2138-1)*2+(D2138-1))*4+(E2138-1))*5+F2138+1,(INDEX($T$3:$AI$3,B2138)-1)*3+2)</f>
        <v>68</v>
      </c>
      <c r="K2138" s="32">
        <f>INDEX(数值规划!$N$32:$Y$231,(((C2138-1)*2+(D2138-1))*4+(E2138-1))*5+F2138+1,(INDEX($T$3:$AI$3,B2138)-1)*3+3)</f>
        <v>43</v>
      </c>
      <c r="L2138" s="32">
        <f t="shared" si="67"/>
        <v>5</v>
      </c>
      <c r="M2138" s="32">
        <f>INDEX(数值规划!$AL$33:$AL$42,(特技天赋!C2138-1)*2+特技天赋!D2138)</f>
        <v>5</v>
      </c>
      <c r="N2138" s="31">
        <v>87</v>
      </c>
      <c r="Q2138" s="32">
        <f>IF(特技天赋!F2138&gt;0,INDEX(数值规划!$F$32:$F$63,(特技天赋!E2138-1)*4+特技天赋!F2138),E2138)</f>
        <v>87</v>
      </c>
    </row>
    <row r="2139" spans="1:17" ht="16.5" x14ac:dyDescent="0.2">
      <c r="A2139" s="31">
        <v>2136</v>
      </c>
      <c r="B2139" s="31">
        <v>13</v>
      </c>
      <c r="C2139" s="31">
        <v>4</v>
      </c>
      <c r="D2139" s="31">
        <v>1</v>
      </c>
      <c r="E2139" s="31">
        <v>4</v>
      </c>
      <c r="F2139" s="31">
        <v>0</v>
      </c>
      <c r="G2139" s="31" t="str">
        <f t="shared" si="66"/>
        <v>双子座技能3_1线4号天赋解锁</v>
      </c>
      <c r="H2139" s="32">
        <f>INDEX(数值规划!$AH$33:$AK$42,(特技天赋!C2139-1)*2+特技天赋!D2139,特技天赋!E2139)</f>
        <v>81</v>
      </c>
      <c r="I2139" s="32">
        <f>INDEX(数值规划!$N$32:$Y$231,(((C2139-1)*2+(D2139-1))*4+(E2139-1))*5+F2139+1,(INDEX($T$3:$AI$3,B2139)-1)*3+1)</f>
        <v>12</v>
      </c>
      <c r="J2139" s="32">
        <f>INDEX(数值规划!$N$32:$Y$231,(((C2139-1)*2+(D2139-1))*4+(E2139-1))*5+F2139+1,(INDEX($T$3:$AI$3,B2139)-1)*3+2)</f>
        <v>48</v>
      </c>
      <c r="K2139" s="32">
        <f>INDEX(数值规划!$N$32:$Y$231,(((C2139-1)*2+(D2139-1))*4+(E2139-1))*5+F2139+1,(INDEX($T$3:$AI$3,B2139)-1)*3+3)</f>
        <v>30</v>
      </c>
      <c r="L2139" s="32">
        <f t="shared" si="67"/>
        <v>7</v>
      </c>
      <c r="M2139" s="32">
        <f>INDEX(数值规划!$AL$33:$AL$42,(特技天赋!C2139-1)*2+特技天赋!D2139)</f>
        <v>5</v>
      </c>
      <c r="N2139" s="31">
        <v>4</v>
      </c>
      <c r="Q2139" s="32">
        <f>IF(特技天赋!F2139&gt;0,INDEX(数值规划!$F$32:$F$63,(特技天赋!E2139-1)*4+特技天赋!F2139),E2139)</f>
        <v>4</v>
      </c>
    </row>
    <row r="2140" spans="1:17" ht="16.5" x14ac:dyDescent="0.2">
      <c r="A2140" s="31">
        <v>2137</v>
      </c>
      <c r="B2140" s="31">
        <v>13</v>
      </c>
      <c r="C2140" s="31">
        <v>4</v>
      </c>
      <c r="D2140" s="31">
        <v>1</v>
      </c>
      <c r="E2140" s="31">
        <v>4</v>
      </c>
      <c r="F2140" s="31">
        <v>1</v>
      </c>
      <c r="G2140" s="31" t="str">
        <f t="shared" si="66"/>
        <v>双子座技能3_1线4号天赋1级</v>
      </c>
      <c r="H2140" s="32">
        <f>INDEX(数值规划!$AH$33:$AK$42,(特技天赋!C2140-1)*2+特技天赋!D2140,特技天赋!E2140)</f>
        <v>81</v>
      </c>
      <c r="I2140" s="32">
        <f>INDEX(数值规划!$N$32:$Y$231,(((C2140-1)*2+(D2140-1))*4+(E2140-1))*5+F2140+1,(INDEX($T$3:$AI$3,B2140)-1)*3+1)</f>
        <v>14</v>
      </c>
      <c r="J2140" s="32">
        <f>INDEX(数值规划!$N$32:$Y$231,(((C2140-1)*2+(D2140-1))*4+(E2140-1))*5+F2140+1,(INDEX($T$3:$AI$3,B2140)-1)*3+2)</f>
        <v>56</v>
      </c>
      <c r="K2140" s="32">
        <f>INDEX(数值规划!$N$32:$Y$231,(((C2140-1)*2+(D2140-1))*4+(E2140-1))*5+F2140+1,(INDEX($T$3:$AI$3,B2140)-1)*3+3)</f>
        <v>35</v>
      </c>
      <c r="L2140" s="32">
        <f t="shared" si="67"/>
        <v>7</v>
      </c>
      <c r="M2140" s="32">
        <f>INDEX(数值规划!$AL$33:$AL$42,(特技天赋!C2140-1)*2+特技天赋!D2140)</f>
        <v>5</v>
      </c>
      <c r="N2140" s="31">
        <v>29</v>
      </c>
      <c r="Q2140" s="32">
        <f>IF(特技天赋!F2140&gt;0,INDEX(数值规划!$F$32:$F$63,(特技天赋!E2140-1)*4+特技天赋!F2140),E2140)</f>
        <v>29</v>
      </c>
    </row>
    <row r="2141" spans="1:17" ht="16.5" x14ac:dyDescent="0.2">
      <c r="A2141" s="31">
        <v>2138</v>
      </c>
      <c r="B2141" s="31">
        <v>13</v>
      </c>
      <c r="C2141" s="31">
        <v>4</v>
      </c>
      <c r="D2141" s="31">
        <v>1</v>
      </c>
      <c r="E2141" s="31">
        <v>4</v>
      </c>
      <c r="F2141" s="31">
        <v>2</v>
      </c>
      <c r="G2141" s="31" t="str">
        <f t="shared" si="66"/>
        <v>双子座技能3_1线4号天赋2级</v>
      </c>
      <c r="H2141" s="32">
        <f>INDEX(数值规划!$AH$33:$AK$42,(特技天赋!C2141-1)*2+特技天赋!D2141,特技天赋!E2141)</f>
        <v>81</v>
      </c>
      <c r="I2141" s="32">
        <f>INDEX(数值规划!$N$32:$Y$231,(((C2141-1)*2+(D2141-1))*4+(E2141-1))*5+F2141+1,(INDEX($T$3:$AI$3,B2141)-1)*3+1)</f>
        <v>16</v>
      </c>
      <c r="J2141" s="32">
        <f>INDEX(数值规划!$N$32:$Y$231,(((C2141-1)*2+(D2141-1))*4+(E2141-1))*5+F2141+1,(INDEX($T$3:$AI$3,B2141)-1)*3+2)</f>
        <v>64</v>
      </c>
      <c r="K2141" s="32">
        <f>INDEX(数值规划!$N$32:$Y$231,(((C2141-1)*2+(D2141-1))*4+(E2141-1))*5+F2141+1,(INDEX($T$3:$AI$3,B2141)-1)*3+3)</f>
        <v>40</v>
      </c>
      <c r="L2141" s="32">
        <f t="shared" si="67"/>
        <v>7</v>
      </c>
      <c r="M2141" s="32">
        <f>INDEX(数值规划!$AL$33:$AL$42,(特技天赋!C2141-1)*2+特技天赋!D2141)</f>
        <v>5</v>
      </c>
      <c r="N2141" s="31">
        <v>43</v>
      </c>
      <c r="Q2141" s="32">
        <f>IF(特技天赋!F2141&gt;0,INDEX(数值规划!$F$32:$F$63,(特技天赋!E2141-1)*4+特技天赋!F2141),E2141)</f>
        <v>43</v>
      </c>
    </row>
    <row r="2142" spans="1:17" ht="16.5" x14ac:dyDescent="0.2">
      <c r="A2142" s="31">
        <v>2139</v>
      </c>
      <c r="B2142" s="31">
        <v>13</v>
      </c>
      <c r="C2142" s="31">
        <v>4</v>
      </c>
      <c r="D2142" s="31">
        <v>1</v>
      </c>
      <c r="E2142" s="31">
        <v>4</v>
      </c>
      <c r="F2142" s="31">
        <v>3</v>
      </c>
      <c r="G2142" s="31" t="str">
        <f t="shared" si="66"/>
        <v>双子座技能3_1线4号天赋3级</v>
      </c>
      <c r="H2142" s="32">
        <f>INDEX(数值规划!$AH$33:$AK$42,(特技天赋!C2142-1)*2+特技天赋!D2142,特技天赋!E2142)</f>
        <v>81</v>
      </c>
      <c r="I2142" s="32">
        <f>INDEX(数值规划!$N$32:$Y$231,(((C2142-1)*2+(D2142-1))*4+(E2142-1))*5+F2142+1,(INDEX($T$3:$AI$3,B2142)-1)*3+1)</f>
        <v>18</v>
      </c>
      <c r="J2142" s="32">
        <f>INDEX(数值规划!$N$32:$Y$231,(((C2142-1)*2+(D2142-1))*4+(E2142-1))*5+F2142+1,(INDEX($T$3:$AI$3,B2142)-1)*3+2)</f>
        <v>72</v>
      </c>
      <c r="K2142" s="32">
        <f>INDEX(数值规划!$N$32:$Y$231,(((C2142-1)*2+(D2142-1))*4+(E2142-1))*5+F2142+1,(INDEX($T$3:$AI$3,B2142)-1)*3+3)</f>
        <v>45</v>
      </c>
      <c r="L2142" s="32">
        <f t="shared" si="67"/>
        <v>7</v>
      </c>
      <c r="M2142" s="32">
        <f>INDEX(数值规划!$AL$33:$AL$42,(特技天赋!C2142-1)*2+特技天赋!D2142)</f>
        <v>5</v>
      </c>
      <c r="N2142" s="31">
        <v>58</v>
      </c>
      <c r="Q2142" s="32">
        <f>IF(特技天赋!F2142&gt;0,INDEX(数值规划!$F$32:$F$63,(特技天赋!E2142-1)*4+特技天赋!F2142),E2142)</f>
        <v>58</v>
      </c>
    </row>
    <row r="2143" spans="1:17" ht="16.5" x14ac:dyDescent="0.2">
      <c r="A2143" s="31">
        <v>2140</v>
      </c>
      <c r="B2143" s="31">
        <v>13</v>
      </c>
      <c r="C2143" s="31">
        <v>4</v>
      </c>
      <c r="D2143" s="31">
        <v>1</v>
      </c>
      <c r="E2143" s="31">
        <v>4</v>
      </c>
      <c r="F2143" s="31">
        <v>4</v>
      </c>
      <c r="G2143" s="31" t="str">
        <f t="shared" si="66"/>
        <v>双子座技能3_1线4号天赋4级</v>
      </c>
      <c r="H2143" s="32">
        <f>INDEX(数值规划!$AH$33:$AK$42,(特技天赋!C2143-1)*2+特技天赋!D2143,特技天赋!E2143)</f>
        <v>81</v>
      </c>
      <c r="I2143" s="32">
        <f>INDEX(数值规划!$N$32:$Y$231,(((C2143-1)*2+(D2143-1))*4+(E2143-1))*5+F2143+1,(INDEX($T$3:$AI$3,B2143)-1)*3+1)</f>
        <v>20</v>
      </c>
      <c r="J2143" s="32">
        <f>INDEX(数值规划!$N$32:$Y$231,(((C2143-1)*2+(D2143-1))*4+(E2143-1))*5+F2143+1,(INDEX($T$3:$AI$3,B2143)-1)*3+2)</f>
        <v>80</v>
      </c>
      <c r="K2143" s="32">
        <f>INDEX(数值规划!$N$32:$Y$231,(((C2143-1)*2+(D2143-1))*4+(E2143-1))*5+F2143+1,(INDEX($T$3:$AI$3,B2143)-1)*3+3)</f>
        <v>50</v>
      </c>
      <c r="L2143" s="32">
        <f t="shared" si="67"/>
        <v>7</v>
      </c>
      <c r="M2143" s="32">
        <f>INDEX(数值规划!$AL$33:$AL$42,(特技天赋!C2143-1)*2+特技天赋!D2143)</f>
        <v>5</v>
      </c>
      <c r="N2143" s="31">
        <v>87</v>
      </c>
      <c r="Q2143" s="32">
        <f>IF(特技天赋!F2143&gt;0,INDEX(数值规划!$F$32:$F$63,(特技天赋!E2143-1)*4+特技天赋!F2143),E2143)</f>
        <v>87</v>
      </c>
    </row>
    <row r="2144" spans="1:17" ht="16.5" x14ac:dyDescent="0.2">
      <c r="A2144" s="31">
        <v>2141</v>
      </c>
      <c r="B2144" s="31">
        <v>13</v>
      </c>
      <c r="C2144" s="31">
        <v>4</v>
      </c>
      <c r="D2144" s="31">
        <v>2</v>
      </c>
      <c r="E2144" s="31">
        <v>1</v>
      </c>
      <c r="F2144" s="31">
        <v>0</v>
      </c>
      <c r="G2144" s="31" t="str">
        <f t="shared" si="66"/>
        <v>双子座技能3_2线1号天赋解锁</v>
      </c>
      <c r="H2144" s="32">
        <f>INDEX(数值规划!$AH$33:$AK$42,(特技天赋!C2144-1)*2+特技天赋!D2144,特技天赋!E2144)</f>
        <v>31</v>
      </c>
      <c r="I2144" s="32">
        <f>INDEX(数值规划!$N$32:$Y$231,(((C2144-1)*2+(D2144-1))*4+(E2144-1))*5+F2144+1,(INDEX($T$3:$AI$3,B2144)-1)*3+1)</f>
        <v>20</v>
      </c>
      <c r="J2144" s="32">
        <f>INDEX(数值规划!$N$32:$Y$231,(((C2144-1)*2+(D2144-1))*4+(E2144-1))*5+F2144+1,(INDEX($T$3:$AI$3,B2144)-1)*3+2)</f>
        <v>0</v>
      </c>
      <c r="K2144" s="32">
        <f>INDEX(数值规划!$N$32:$Y$231,(((C2144-1)*2+(D2144-1))*4+(E2144-1))*5+F2144+1,(INDEX($T$3:$AI$3,B2144)-1)*3+3)</f>
        <v>10</v>
      </c>
      <c r="L2144" s="32">
        <f t="shared" si="67"/>
        <v>2</v>
      </c>
      <c r="M2144" s="32">
        <f>INDEX(数值规划!$AL$33:$AL$42,(特技天赋!C2144-1)*2+特技天赋!D2144)</f>
        <v>6</v>
      </c>
      <c r="N2144" s="31">
        <v>1</v>
      </c>
      <c r="Q2144" s="32">
        <f>IF(特技天赋!F2144&gt;0,INDEX(数值规划!$F$32:$F$63,(特技天赋!E2144-1)*4+特技天赋!F2144),E2144)</f>
        <v>1</v>
      </c>
    </row>
    <row r="2145" spans="1:17" ht="16.5" x14ac:dyDescent="0.2">
      <c r="A2145" s="31">
        <v>2142</v>
      </c>
      <c r="B2145" s="31">
        <v>13</v>
      </c>
      <c r="C2145" s="31">
        <v>4</v>
      </c>
      <c r="D2145" s="31">
        <v>2</v>
      </c>
      <c r="E2145" s="31">
        <v>1</v>
      </c>
      <c r="F2145" s="31">
        <v>1</v>
      </c>
      <c r="G2145" s="31" t="str">
        <f t="shared" si="66"/>
        <v>双子座技能3_2线1号天赋1级</v>
      </c>
      <c r="H2145" s="32">
        <f>INDEX(数值规划!$AH$33:$AK$42,(特技天赋!C2145-1)*2+特技天赋!D2145,特技天赋!E2145)</f>
        <v>31</v>
      </c>
      <c r="I2145" s="32">
        <f>INDEX(数值规划!$N$32:$Y$231,(((C2145-1)*2+(D2145-1))*4+(E2145-1))*5+F2145+1,(INDEX($T$3:$AI$3,B2145)-1)*3+1)</f>
        <v>30</v>
      </c>
      <c r="J2145" s="32">
        <f>INDEX(数值规划!$N$32:$Y$231,(((C2145-1)*2+(D2145-1))*4+(E2145-1))*5+F2145+1,(INDEX($T$3:$AI$3,B2145)-1)*3+2)</f>
        <v>0</v>
      </c>
      <c r="K2145" s="32">
        <f>INDEX(数值规划!$N$32:$Y$231,(((C2145-1)*2+(D2145-1))*4+(E2145-1))*5+F2145+1,(INDEX($T$3:$AI$3,B2145)-1)*3+3)</f>
        <v>15</v>
      </c>
      <c r="L2145" s="32">
        <f t="shared" si="67"/>
        <v>2</v>
      </c>
      <c r="M2145" s="32">
        <f>INDEX(数值规划!$AL$33:$AL$42,(特技天赋!C2145-1)*2+特技天赋!D2145)</f>
        <v>6</v>
      </c>
      <c r="N2145" s="31">
        <v>19</v>
      </c>
      <c r="Q2145" s="32">
        <f>IF(特技天赋!F2145&gt;0,INDEX(数值规划!$F$32:$F$63,(特技天赋!E2145-1)*4+特技天赋!F2145),E2145)</f>
        <v>19</v>
      </c>
    </row>
    <row r="2146" spans="1:17" ht="16.5" x14ac:dyDescent="0.2">
      <c r="A2146" s="31">
        <v>2143</v>
      </c>
      <c r="B2146" s="31">
        <v>13</v>
      </c>
      <c r="C2146" s="31">
        <v>4</v>
      </c>
      <c r="D2146" s="31">
        <v>2</v>
      </c>
      <c r="E2146" s="31">
        <v>1</v>
      </c>
      <c r="F2146" s="31">
        <v>2</v>
      </c>
      <c r="G2146" s="31" t="str">
        <f t="shared" si="66"/>
        <v>双子座技能3_2线1号天赋2级</v>
      </c>
      <c r="H2146" s="32">
        <f>INDEX(数值规划!$AH$33:$AK$42,(特技天赋!C2146-1)*2+特技天赋!D2146,特技天赋!E2146)</f>
        <v>31</v>
      </c>
      <c r="I2146" s="32">
        <f>INDEX(数值规划!$N$32:$Y$231,(((C2146-1)*2+(D2146-1))*4+(E2146-1))*5+F2146+1,(INDEX($T$3:$AI$3,B2146)-1)*3+1)</f>
        <v>40</v>
      </c>
      <c r="J2146" s="32">
        <f>INDEX(数值规划!$N$32:$Y$231,(((C2146-1)*2+(D2146-1))*4+(E2146-1))*5+F2146+1,(INDEX($T$3:$AI$3,B2146)-1)*3+2)</f>
        <v>0</v>
      </c>
      <c r="K2146" s="32">
        <f>INDEX(数值规划!$N$32:$Y$231,(((C2146-1)*2+(D2146-1))*4+(E2146-1))*5+F2146+1,(INDEX($T$3:$AI$3,B2146)-1)*3+3)</f>
        <v>20</v>
      </c>
      <c r="L2146" s="32">
        <f t="shared" si="67"/>
        <v>2</v>
      </c>
      <c r="M2146" s="32">
        <f>INDEX(数值规划!$AL$33:$AL$42,(特技天赋!C2146-1)*2+特技天赋!D2146)</f>
        <v>6</v>
      </c>
      <c r="N2146" s="31">
        <v>29</v>
      </c>
      <c r="Q2146" s="32">
        <f>IF(特技天赋!F2146&gt;0,INDEX(数值规划!$F$32:$F$63,(特技天赋!E2146-1)*4+特技天赋!F2146),E2146)</f>
        <v>29</v>
      </c>
    </row>
    <row r="2147" spans="1:17" ht="16.5" x14ac:dyDescent="0.2">
      <c r="A2147" s="31">
        <v>2144</v>
      </c>
      <c r="B2147" s="31">
        <v>13</v>
      </c>
      <c r="C2147" s="31">
        <v>4</v>
      </c>
      <c r="D2147" s="31">
        <v>2</v>
      </c>
      <c r="E2147" s="31">
        <v>1</v>
      </c>
      <c r="F2147" s="31">
        <v>3</v>
      </c>
      <c r="G2147" s="31" t="str">
        <f t="shared" si="66"/>
        <v>双子座技能3_2线1号天赋3级</v>
      </c>
      <c r="H2147" s="32">
        <f>INDEX(数值规划!$AH$33:$AK$42,(特技天赋!C2147-1)*2+特技天赋!D2147,特技天赋!E2147)</f>
        <v>31</v>
      </c>
      <c r="I2147" s="32">
        <f>INDEX(数值规划!$N$32:$Y$231,(((C2147-1)*2+(D2147-1))*4+(E2147-1))*5+F2147+1,(INDEX($T$3:$AI$3,B2147)-1)*3+1)</f>
        <v>50</v>
      </c>
      <c r="J2147" s="32">
        <f>INDEX(数值规划!$N$32:$Y$231,(((C2147-1)*2+(D2147-1))*4+(E2147-1))*5+F2147+1,(INDEX($T$3:$AI$3,B2147)-1)*3+2)</f>
        <v>0</v>
      </c>
      <c r="K2147" s="32">
        <f>INDEX(数值规划!$N$32:$Y$231,(((C2147-1)*2+(D2147-1))*4+(E2147-1))*5+F2147+1,(INDEX($T$3:$AI$3,B2147)-1)*3+3)</f>
        <v>25</v>
      </c>
      <c r="L2147" s="32">
        <f t="shared" si="67"/>
        <v>2</v>
      </c>
      <c r="M2147" s="32">
        <f>INDEX(数值规划!$AL$33:$AL$42,(特技天赋!C2147-1)*2+特技天赋!D2147)</f>
        <v>6</v>
      </c>
      <c r="N2147" s="31">
        <v>38</v>
      </c>
      <c r="Q2147" s="32">
        <f>IF(特技天赋!F2147&gt;0,INDEX(数值规划!$F$32:$F$63,(特技天赋!E2147-1)*4+特技天赋!F2147),E2147)</f>
        <v>38</v>
      </c>
    </row>
    <row r="2148" spans="1:17" ht="16.5" x14ac:dyDescent="0.2">
      <c r="A2148" s="31">
        <v>2145</v>
      </c>
      <c r="B2148" s="31">
        <v>13</v>
      </c>
      <c r="C2148" s="31">
        <v>4</v>
      </c>
      <c r="D2148" s="31">
        <v>2</v>
      </c>
      <c r="E2148" s="31">
        <v>1</v>
      </c>
      <c r="F2148" s="31">
        <v>4</v>
      </c>
      <c r="G2148" s="31" t="str">
        <f t="shared" si="66"/>
        <v>双子座技能3_2线1号天赋4级</v>
      </c>
      <c r="H2148" s="32">
        <f>INDEX(数值规划!$AH$33:$AK$42,(特技天赋!C2148-1)*2+特技天赋!D2148,特技天赋!E2148)</f>
        <v>31</v>
      </c>
      <c r="I2148" s="32">
        <f>INDEX(数值规划!$N$32:$Y$231,(((C2148-1)*2+(D2148-1))*4+(E2148-1))*5+F2148+1,(INDEX($T$3:$AI$3,B2148)-1)*3+1)</f>
        <v>60</v>
      </c>
      <c r="J2148" s="32">
        <f>INDEX(数值规划!$N$32:$Y$231,(((C2148-1)*2+(D2148-1))*4+(E2148-1))*5+F2148+1,(INDEX($T$3:$AI$3,B2148)-1)*3+2)</f>
        <v>0</v>
      </c>
      <c r="K2148" s="32">
        <f>INDEX(数值规划!$N$32:$Y$231,(((C2148-1)*2+(D2148-1))*4+(E2148-1))*5+F2148+1,(INDEX($T$3:$AI$3,B2148)-1)*3+3)</f>
        <v>30</v>
      </c>
      <c r="L2148" s="32">
        <f t="shared" si="67"/>
        <v>2</v>
      </c>
      <c r="M2148" s="32">
        <f>INDEX(数值规划!$AL$33:$AL$42,(特技天赋!C2148-1)*2+特技天赋!D2148)</f>
        <v>6</v>
      </c>
      <c r="N2148" s="31">
        <v>58</v>
      </c>
      <c r="Q2148" s="32">
        <f>IF(特技天赋!F2148&gt;0,INDEX(数值规划!$F$32:$F$63,(特技天赋!E2148-1)*4+特技天赋!F2148),E2148)</f>
        <v>58</v>
      </c>
    </row>
    <row r="2149" spans="1:17" ht="16.5" x14ac:dyDescent="0.2">
      <c r="A2149" s="31">
        <v>2146</v>
      </c>
      <c r="B2149" s="31">
        <v>13</v>
      </c>
      <c r="C2149" s="31">
        <v>4</v>
      </c>
      <c r="D2149" s="31">
        <v>2</v>
      </c>
      <c r="E2149" s="31">
        <v>2</v>
      </c>
      <c r="F2149" s="31">
        <v>0</v>
      </c>
      <c r="G2149" s="31" t="str">
        <f t="shared" si="66"/>
        <v>双子座技能3_2线2号天赋解锁</v>
      </c>
      <c r="H2149" s="32">
        <f>INDEX(数值规划!$AH$33:$AK$42,(特技天赋!C2149-1)*2+特技天赋!D2149,特技天赋!E2149)</f>
        <v>51</v>
      </c>
      <c r="I2149" s="32">
        <f>INDEX(数值规划!$N$32:$Y$231,(((C2149-1)*2+(D2149-1))*4+(E2149-1))*5+F2149+1,(INDEX($T$3:$AI$3,B2149)-1)*3+1)</f>
        <v>30</v>
      </c>
      <c r="J2149" s="32">
        <f>INDEX(数值规划!$N$32:$Y$231,(((C2149-1)*2+(D2149-1))*4+(E2149-1))*5+F2149+1,(INDEX($T$3:$AI$3,B2149)-1)*3+2)</f>
        <v>0</v>
      </c>
      <c r="K2149" s="32">
        <f>INDEX(数值规划!$N$32:$Y$231,(((C2149-1)*2+(D2149-1))*4+(E2149-1))*5+F2149+1,(INDEX($T$3:$AI$3,B2149)-1)*3+3)</f>
        <v>15</v>
      </c>
      <c r="L2149" s="32">
        <f t="shared" si="67"/>
        <v>4</v>
      </c>
      <c r="M2149" s="32">
        <f>INDEX(数值规划!$AL$33:$AL$42,(特技天赋!C2149-1)*2+特技天赋!D2149)</f>
        <v>6</v>
      </c>
      <c r="N2149" s="31">
        <v>2</v>
      </c>
      <c r="Q2149" s="32">
        <f>IF(特技天赋!F2149&gt;0,INDEX(数值规划!$F$32:$F$63,(特技天赋!E2149-1)*4+特技天赋!F2149),E2149)</f>
        <v>2</v>
      </c>
    </row>
    <row r="2150" spans="1:17" ht="16.5" x14ac:dyDescent="0.2">
      <c r="A2150" s="31">
        <v>2147</v>
      </c>
      <c r="B2150" s="31">
        <v>13</v>
      </c>
      <c r="C2150" s="31">
        <v>4</v>
      </c>
      <c r="D2150" s="31">
        <v>2</v>
      </c>
      <c r="E2150" s="31">
        <v>2</v>
      </c>
      <c r="F2150" s="31">
        <v>1</v>
      </c>
      <c r="G2150" s="31" t="str">
        <f t="shared" si="66"/>
        <v>双子座技能3_2线2号天赋1级</v>
      </c>
      <c r="H2150" s="32">
        <f>INDEX(数值规划!$AH$33:$AK$42,(特技天赋!C2150-1)*2+特技天赋!D2150,特技天赋!E2150)</f>
        <v>51</v>
      </c>
      <c r="I2150" s="32">
        <f>INDEX(数值规划!$N$32:$Y$231,(((C2150-1)*2+(D2150-1))*4+(E2150-1))*5+F2150+1,(INDEX($T$3:$AI$3,B2150)-1)*3+1)</f>
        <v>40</v>
      </c>
      <c r="J2150" s="32">
        <f>INDEX(数值规划!$N$32:$Y$231,(((C2150-1)*2+(D2150-1))*4+(E2150-1))*5+F2150+1,(INDEX($T$3:$AI$3,B2150)-1)*3+2)</f>
        <v>0</v>
      </c>
      <c r="K2150" s="32">
        <f>INDEX(数值规划!$N$32:$Y$231,(((C2150-1)*2+(D2150-1))*4+(E2150-1))*5+F2150+1,(INDEX($T$3:$AI$3,B2150)-1)*3+3)</f>
        <v>20</v>
      </c>
      <c r="L2150" s="32">
        <f t="shared" si="67"/>
        <v>4</v>
      </c>
      <c r="M2150" s="32">
        <f>INDEX(数值规划!$AL$33:$AL$42,(特技天赋!C2150-1)*2+特技天赋!D2150)</f>
        <v>6</v>
      </c>
      <c r="N2150" s="31">
        <v>24</v>
      </c>
      <c r="Q2150" s="32">
        <f>IF(特技天赋!F2150&gt;0,INDEX(数值规划!$F$32:$F$63,(特技天赋!E2150-1)*4+特技天赋!F2150),E2150)</f>
        <v>24</v>
      </c>
    </row>
    <row r="2151" spans="1:17" ht="16.5" x14ac:dyDescent="0.2">
      <c r="A2151" s="31">
        <v>2148</v>
      </c>
      <c r="B2151" s="31">
        <v>13</v>
      </c>
      <c r="C2151" s="31">
        <v>4</v>
      </c>
      <c r="D2151" s="31">
        <v>2</v>
      </c>
      <c r="E2151" s="31">
        <v>2</v>
      </c>
      <c r="F2151" s="31">
        <v>2</v>
      </c>
      <c r="G2151" s="31" t="str">
        <f t="shared" si="66"/>
        <v>双子座技能3_2线2号天赋2级</v>
      </c>
      <c r="H2151" s="32">
        <f>INDEX(数值规划!$AH$33:$AK$42,(特技天赋!C2151-1)*2+特技天赋!D2151,特技天赋!E2151)</f>
        <v>51</v>
      </c>
      <c r="I2151" s="32">
        <f>INDEX(数值规划!$N$32:$Y$231,(((C2151-1)*2+(D2151-1))*4+(E2151-1))*5+F2151+1,(INDEX($T$3:$AI$3,B2151)-1)*3+1)</f>
        <v>50</v>
      </c>
      <c r="J2151" s="32">
        <f>INDEX(数值规划!$N$32:$Y$231,(((C2151-1)*2+(D2151-1))*4+(E2151-1))*5+F2151+1,(INDEX($T$3:$AI$3,B2151)-1)*3+2)</f>
        <v>0</v>
      </c>
      <c r="K2151" s="32">
        <f>INDEX(数值规划!$N$32:$Y$231,(((C2151-1)*2+(D2151-1))*4+(E2151-1))*5+F2151+1,(INDEX($T$3:$AI$3,B2151)-1)*3+3)</f>
        <v>25</v>
      </c>
      <c r="L2151" s="32">
        <f t="shared" si="67"/>
        <v>4</v>
      </c>
      <c r="M2151" s="32">
        <f>INDEX(数值规划!$AL$33:$AL$42,(特技天赋!C2151-1)*2+特技天赋!D2151)</f>
        <v>6</v>
      </c>
      <c r="N2151" s="31">
        <v>36</v>
      </c>
      <c r="Q2151" s="32">
        <f>IF(特技天赋!F2151&gt;0,INDEX(数值规划!$F$32:$F$63,(特技天赋!E2151-1)*4+特技天赋!F2151),E2151)</f>
        <v>36</v>
      </c>
    </row>
    <row r="2152" spans="1:17" ht="16.5" x14ac:dyDescent="0.2">
      <c r="A2152" s="31">
        <v>2149</v>
      </c>
      <c r="B2152" s="31">
        <v>13</v>
      </c>
      <c r="C2152" s="31">
        <v>4</v>
      </c>
      <c r="D2152" s="31">
        <v>2</v>
      </c>
      <c r="E2152" s="31">
        <v>2</v>
      </c>
      <c r="F2152" s="31">
        <v>3</v>
      </c>
      <c r="G2152" s="31" t="str">
        <f t="shared" si="66"/>
        <v>双子座技能3_2线2号天赋3级</v>
      </c>
      <c r="H2152" s="32">
        <f>INDEX(数值规划!$AH$33:$AK$42,(特技天赋!C2152-1)*2+特技天赋!D2152,特技天赋!E2152)</f>
        <v>51</v>
      </c>
      <c r="I2152" s="32">
        <f>INDEX(数值规划!$N$32:$Y$231,(((C2152-1)*2+(D2152-1))*4+(E2152-1))*5+F2152+1,(INDEX($T$3:$AI$3,B2152)-1)*3+1)</f>
        <v>60</v>
      </c>
      <c r="J2152" s="32">
        <f>INDEX(数值规划!$N$32:$Y$231,(((C2152-1)*2+(D2152-1))*4+(E2152-1))*5+F2152+1,(INDEX($T$3:$AI$3,B2152)-1)*3+2)</f>
        <v>0</v>
      </c>
      <c r="K2152" s="32">
        <f>INDEX(数值规划!$N$32:$Y$231,(((C2152-1)*2+(D2152-1))*4+(E2152-1))*5+F2152+1,(INDEX($T$3:$AI$3,B2152)-1)*3+3)</f>
        <v>30</v>
      </c>
      <c r="L2152" s="32">
        <f t="shared" si="67"/>
        <v>4</v>
      </c>
      <c r="M2152" s="32">
        <f>INDEX(数值规划!$AL$33:$AL$42,(特技天赋!C2152-1)*2+特技天赋!D2152)</f>
        <v>6</v>
      </c>
      <c r="N2152" s="31">
        <v>48</v>
      </c>
      <c r="Q2152" s="32">
        <f>IF(特技天赋!F2152&gt;0,INDEX(数值规划!$F$32:$F$63,(特技天赋!E2152-1)*4+特技天赋!F2152),E2152)</f>
        <v>48</v>
      </c>
    </row>
    <row r="2153" spans="1:17" ht="16.5" x14ac:dyDescent="0.2">
      <c r="A2153" s="31">
        <v>2150</v>
      </c>
      <c r="B2153" s="31">
        <v>13</v>
      </c>
      <c r="C2153" s="31">
        <v>4</v>
      </c>
      <c r="D2153" s="31">
        <v>2</v>
      </c>
      <c r="E2153" s="31">
        <v>2</v>
      </c>
      <c r="F2153" s="31">
        <v>4</v>
      </c>
      <c r="G2153" s="31" t="str">
        <f t="shared" si="66"/>
        <v>双子座技能3_2线2号天赋4级</v>
      </c>
      <c r="H2153" s="32">
        <f>INDEX(数值规划!$AH$33:$AK$42,(特技天赋!C2153-1)*2+特技天赋!D2153,特技天赋!E2153)</f>
        <v>51</v>
      </c>
      <c r="I2153" s="32">
        <f>INDEX(数值规划!$N$32:$Y$231,(((C2153-1)*2+(D2153-1))*4+(E2153-1))*5+F2153+1,(INDEX($T$3:$AI$3,B2153)-1)*3+1)</f>
        <v>70</v>
      </c>
      <c r="J2153" s="32">
        <f>INDEX(数值规划!$N$32:$Y$231,(((C2153-1)*2+(D2153-1))*4+(E2153-1))*5+F2153+1,(INDEX($T$3:$AI$3,B2153)-1)*3+2)</f>
        <v>0</v>
      </c>
      <c r="K2153" s="32">
        <f>INDEX(数值规划!$N$32:$Y$231,(((C2153-1)*2+(D2153-1))*4+(E2153-1))*5+F2153+1,(INDEX($T$3:$AI$3,B2153)-1)*3+3)</f>
        <v>35</v>
      </c>
      <c r="L2153" s="32">
        <f t="shared" si="67"/>
        <v>4</v>
      </c>
      <c r="M2153" s="32">
        <f>INDEX(数值规划!$AL$33:$AL$42,(特技天赋!C2153-1)*2+特技天赋!D2153)</f>
        <v>6</v>
      </c>
      <c r="N2153" s="31">
        <v>72</v>
      </c>
      <c r="Q2153" s="32">
        <f>IF(特技天赋!F2153&gt;0,INDEX(数值规划!$F$32:$F$63,(特技天赋!E2153-1)*4+特技天赋!F2153),E2153)</f>
        <v>72</v>
      </c>
    </row>
    <row r="2154" spans="1:17" ht="16.5" x14ac:dyDescent="0.2">
      <c r="A2154" s="31">
        <v>2151</v>
      </c>
      <c r="B2154" s="31">
        <v>13</v>
      </c>
      <c r="C2154" s="31">
        <v>4</v>
      </c>
      <c r="D2154" s="31">
        <v>2</v>
      </c>
      <c r="E2154" s="31">
        <v>3</v>
      </c>
      <c r="F2154" s="31">
        <v>0</v>
      </c>
      <c r="G2154" s="31" t="str">
        <f t="shared" si="66"/>
        <v>双子座技能3_2线3号天赋解锁</v>
      </c>
      <c r="H2154" s="32">
        <f>INDEX(数值规划!$AH$33:$AK$42,(特技天赋!C2154-1)*2+特技天赋!D2154,特技天赋!E2154)</f>
        <v>71</v>
      </c>
      <c r="I2154" s="32">
        <f>INDEX(数值规划!$N$32:$Y$231,(((C2154-1)*2+(D2154-1))*4+(E2154-1))*5+F2154+1,(INDEX($T$3:$AI$3,B2154)-1)*3+1)</f>
        <v>45</v>
      </c>
      <c r="J2154" s="32">
        <f>INDEX(数值规划!$N$32:$Y$231,(((C2154-1)*2+(D2154-1))*4+(E2154-1))*5+F2154+1,(INDEX($T$3:$AI$3,B2154)-1)*3+2)</f>
        <v>0</v>
      </c>
      <c r="K2154" s="32">
        <f>INDEX(数值规划!$N$32:$Y$231,(((C2154-1)*2+(D2154-1))*4+(E2154-1))*5+F2154+1,(INDEX($T$3:$AI$3,B2154)-1)*3+3)</f>
        <v>23</v>
      </c>
      <c r="L2154" s="32">
        <f t="shared" si="67"/>
        <v>6</v>
      </c>
      <c r="M2154" s="32">
        <f>INDEX(数值规划!$AL$33:$AL$42,(特技天赋!C2154-1)*2+特技天赋!D2154)</f>
        <v>6</v>
      </c>
      <c r="N2154" s="31">
        <v>3</v>
      </c>
      <c r="Q2154" s="32">
        <f>IF(特技天赋!F2154&gt;0,INDEX(数值规划!$F$32:$F$63,(特技天赋!E2154-1)*4+特技天赋!F2154),E2154)</f>
        <v>3</v>
      </c>
    </row>
    <row r="2155" spans="1:17" ht="16.5" x14ac:dyDescent="0.2">
      <c r="A2155" s="31">
        <v>2152</v>
      </c>
      <c r="B2155" s="31">
        <v>13</v>
      </c>
      <c r="C2155" s="31">
        <v>4</v>
      </c>
      <c r="D2155" s="31">
        <v>2</v>
      </c>
      <c r="E2155" s="31">
        <v>3</v>
      </c>
      <c r="F2155" s="31">
        <v>1</v>
      </c>
      <c r="G2155" s="31" t="str">
        <f t="shared" si="66"/>
        <v>双子座技能3_2线3号天赋1级</v>
      </c>
      <c r="H2155" s="32">
        <f>INDEX(数值规划!$AH$33:$AK$42,(特技天赋!C2155-1)*2+特技天赋!D2155,特技天赋!E2155)</f>
        <v>71</v>
      </c>
      <c r="I2155" s="32">
        <f>INDEX(数值规划!$N$32:$Y$231,(((C2155-1)*2+(D2155-1))*4+(E2155-1))*5+F2155+1,(INDEX($T$3:$AI$3,B2155)-1)*3+1)</f>
        <v>55</v>
      </c>
      <c r="J2155" s="32">
        <f>INDEX(数值规划!$N$32:$Y$231,(((C2155-1)*2+(D2155-1))*4+(E2155-1))*5+F2155+1,(INDEX($T$3:$AI$3,B2155)-1)*3+2)</f>
        <v>0</v>
      </c>
      <c r="K2155" s="32">
        <f>INDEX(数值规划!$N$32:$Y$231,(((C2155-1)*2+(D2155-1))*4+(E2155-1))*5+F2155+1,(INDEX($T$3:$AI$3,B2155)-1)*3+3)</f>
        <v>28</v>
      </c>
      <c r="L2155" s="32">
        <f t="shared" si="67"/>
        <v>6</v>
      </c>
      <c r="M2155" s="32">
        <f>INDEX(数值规划!$AL$33:$AL$42,(特技天赋!C2155-1)*2+特技天赋!D2155)</f>
        <v>6</v>
      </c>
      <c r="N2155" s="31">
        <v>29</v>
      </c>
      <c r="Q2155" s="32">
        <f>IF(特技天赋!F2155&gt;0,INDEX(数值规划!$F$32:$F$63,(特技天赋!E2155-1)*4+特技天赋!F2155),E2155)</f>
        <v>29</v>
      </c>
    </row>
    <row r="2156" spans="1:17" ht="16.5" x14ac:dyDescent="0.2">
      <c r="A2156" s="31">
        <v>2153</v>
      </c>
      <c r="B2156" s="31">
        <v>13</v>
      </c>
      <c r="C2156" s="31">
        <v>4</v>
      </c>
      <c r="D2156" s="31">
        <v>2</v>
      </c>
      <c r="E2156" s="31">
        <v>3</v>
      </c>
      <c r="F2156" s="31">
        <v>2</v>
      </c>
      <c r="G2156" s="31" t="str">
        <f t="shared" si="66"/>
        <v>双子座技能3_2线3号天赋2级</v>
      </c>
      <c r="H2156" s="32">
        <f>INDEX(数值规划!$AH$33:$AK$42,(特技天赋!C2156-1)*2+特技天赋!D2156,特技天赋!E2156)</f>
        <v>71</v>
      </c>
      <c r="I2156" s="32">
        <f>INDEX(数值规划!$N$32:$Y$231,(((C2156-1)*2+(D2156-1))*4+(E2156-1))*5+F2156+1,(INDEX($T$3:$AI$3,B2156)-1)*3+1)</f>
        <v>65</v>
      </c>
      <c r="J2156" s="32">
        <f>INDEX(数值规划!$N$32:$Y$231,(((C2156-1)*2+(D2156-1))*4+(E2156-1))*5+F2156+1,(INDEX($T$3:$AI$3,B2156)-1)*3+2)</f>
        <v>0</v>
      </c>
      <c r="K2156" s="32">
        <f>INDEX(数值规划!$N$32:$Y$231,(((C2156-1)*2+(D2156-1))*4+(E2156-1))*5+F2156+1,(INDEX($T$3:$AI$3,B2156)-1)*3+3)</f>
        <v>33</v>
      </c>
      <c r="L2156" s="32">
        <f t="shared" si="67"/>
        <v>6</v>
      </c>
      <c r="M2156" s="32">
        <f>INDEX(数值规划!$AL$33:$AL$42,(特技天赋!C2156-1)*2+特技天赋!D2156)</f>
        <v>6</v>
      </c>
      <c r="N2156" s="31">
        <v>43</v>
      </c>
      <c r="Q2156" s="32">
        <f>IF(特技天赋!F2156&gt;0,INDEX(数值规划!$F$32:$F$63,(特技天赋!E2156-1)*4+特技天赋!F2156),E2156)</f>
        <v>43</v>
      </c>
    </row>
    <row r="2157" spans="1:17" ht="16.5" x14ac:dyDescent="0.2">
      <c r="A2157" s="31">
        <v>2154</v>
      </c>
      <c r="B2157" s="31">
        <v>13</v>
      </c>
      <c r="C2157" s="31">
        <v>4</v>
      </c>
      <c r="D2157" s="31">
        <v>2</v>
      </c>
      <c r="E2157" s="31">
        <v>3</v>
      </c>
      <c r="F2157" s="31">
        <v>3</v>
      </c>
      <c r="G2157" s="31" t="str">
        <f t="shared" si="66"/>
        <v>双子座技能3_2线3号天赋3级</v>
      </c>
      <c r="H2157" s="32">
        <f>INDEX(数值规划!$AH$33:$AK$42,(特技天赋!C2157-1)*2+特技天赋!D2157,特技天赋!E2157)</f>
        <v>71</v>
      </c>
      <c r="I2157" s="32">
        <f>INDEX(数值规划!$N$32:$Y$231,(((C2157-1)*2+(D2157-1))*4+(E2157-1))*5+F2157+1,(INDEX($T$3:$AI$3,B2157)-1)*3+1)</f>
        <v>75</v>
      </c>
      <c r="J2157" s="32">
        <f>INDEX(数值规划!$N$32:$Y$231,(((C2157-1)*2+(D2157-1))*4+(E2157-1))*5+F2157+1,(INDEX($T$3:$AI$3,B2157)-1)*3+2)</f>
        <v>0</v>
      </c>
      <c r="K2157" s="32">
        <f>INDEX(数值规划!$N$32:$Y$231,(((C2157-1)*2+(D2157-1))*4+(E2157-1))*5+F2157+1,(INDEX($T$3:$AI$3,B2157)-1)*3+3)</f>
        <v>38</v>
      </c>
      <c r="L2157" s="32">
        <f t="shared" si="67"/>
        <v>6</v>
      </c>
      <c r="M2157" s="32">
        <f>INDEX(数值规划!$AL$33:$AL$42,(特技天赋!C2157-1)*2+特技天赋!D2157)</f>
        <v>6</v>
      </c>
      <c r="N2157" s="31">
        <v>58</v>
      </c>
      <c r="Q2157" s="32">
        <f>IF(特技天赋!F2157&gt;0,INDEX(数值规划!$F$32:$F$63,(特技天赋!E2157-1)*4+特技天赋!F2157),E2157)</f>
        <v>58</v>
      </c>
    </row>
    <row r="2158" spans="1:17" ht="16.5" x14ac:dyDescent="0.2">
      <c r="A2158" s="31">
        <v>2155</v>
      </c>
      <c r="B2158" s="31">
        <v>13</v>
      </c>
      <c r="C2158" s="31">
        <v>4</v>
      </c>
      <c r="D2158" s="31">
        <v>2</v>
      </c>
      <c r="E2158" s="31">
        <v>3</v>
      </c>
      <c r="F2158" s="31">
        <v>4</v>
      </c>
      <c r="G2158" s="31" t="str">
        <f t="shared" si="66"/>
        <v>双子座技能3_2线3号天赋4级</v>
      </c>
      <c r="H2158" s="32">
        <f>INDEX(数值规划!$AH$33:$AK$42,(特技天赋!C2158-1)*2+特技天赋!D2158,特技天赋!E2158)</f>
        <v>71</v>
      </c>
      <c r="I2158" s="32">
        <f>INDEX(数值规划!$N$32:$Y$231,(((C2158-1)*2+(D2158-1))*4+(E2158-1))*5+F2158+1,(INDEX($T$3:$AI$3,B2158)-1)*3+1)</f>
        <v>85</v>
      </c>
      <c r="J2158" s="32">
        <f>INDEX(数值规划!$N$32:$Y$231,(((C2158-1)*2+(D2158-1))*4+(E2158-1))*5+F2158+1,(INDEX($T$3:$AI$3,B2158)-1)*3+2)</f>
        <v>0</v>
      </c>
      <c r="K2158" s="32">
        <f>INDEX(数值规划!$N$32:$Y$231,(((C2158-1)*2+(D2158-1))*4+(E2158-1))*5+F2158+1,(INDEX($T$3:$AI$3,B2158)-1)*3+3)</f>
        <v>43</v>
      </c>
      <c r="L2158" s="32">
        <f t="shared" si="67"/>
        <v>6</v>
      </c>
      <c r="M2158" s="32">
        <f>INDEX(数值规划!$AL$33:$AL$42,(特技天赋!C2158-1)*2+特技天赋!D2158)</f>
        <v>6</v>
      </c>
      <c r="N2158" s="31">
        <v>87</v>
      </c>
      <c r="Q2158" s="32">
        <f>IF(特技天赋!F2158&gt;0,INDEX(数值规划!$F$32:$F$63,(特技天赋!E2158-1)*4+特技天赋!F2158),E2158)</f>
        <v>87</v>
      </c>
    </row>
    <row r="2159" spans="1:17" ht="16.5" x14ac:dyDescent="0.2">
      <c r="A2159" s="31">
        <v>2156</v>
      </c>
      <c r="B2159" s="31">
        <v>13</v>
      </c>
      <c r="C2159" s="31">
        <v>4</v>
      </c>
      <c r="D2159" s="31">
        <v>2</v>
      </c>
      <c r="E2159" s="31">
        <v>4</v>
      </c>
      <c r="F2159" s="31">
        <v>0</v>
      </c>
      <c r="G2159" s="31" t="str">
        <f t="shared" si="66"/>
        <v>双子座技能3_2线4号天赋解锁</v>
      </c>
      <c r="H2159" s="32">
        <f>INDEX(数值规划!$AH$33:$AK$42,(特技天赋!C2159-1)*2+特技天赋!D2159,特技天赋!E2159)</f>
        <v>91</v>
      </c>
      <c r="I2159" s="32">
        <f>INDEX(数值规划!$N$32:$Y$231,(((C2159-1)*2+(D2159-1))*4+(E2159-1))*5+F2159+1,(INDEX($T$3:$AI$3,B2159)-1)*3+1)</f>
        <v>60</v>
      </c>
      <c r="J2159" s="32">
        <f>INDEX(数值规划!$N$32:$Y$231,(((C2159-1)*2+(D2159-1))*4+(E2159-1))*5+F2159+1,(INDEX($T$3:$AI$3,B2159)-1)*3+2)</f>
        <v>0</v>
      </c>
      <c r="K2159" s="32">
        <f>INDEX(数值规划!$N$32:$Y$231,(((C2159-1)*2+(D2159-1))*4+(E2159-1))*5+F2159+1,(INDEX($T$3:$AI$3,B2159)-1)*3+3)</f>
        <v>30</v>
      </c>
      <c r="L2159" s="32">
        <f t="shared" si="67"/>
        <v>8</v>
      </c>
      <c r="M2159" s="32">
        <f>INDEX(数值规划!$AL$33:$AL$42,(特技天赋!C2159-1)*2+特技天赋!D2159)</f>
        <v>6</v>
      </c>
      <c r="N2159" s="31">
        <v>4</v>
      </c>
      <c r="Q2159" s="32">
        <f>IF(特技天赋!F2159&gt;0,INDEX(数值规划!$F$32:$F$63,(特技天赋!E2159-1)*4+特技天赋!F2159),E2159)</f>
        <v>4</v>
      </c>
    </row>
    <row r="2160" spans="1:17" ht="16.5" x14ac:dyDescent="0.2">
      <c r="A2160" s="31">
        <v>2157</v>
      </c>
      <c r="B2160" s="31">
        <v>13</v>
      </c>
      <c r="C2160" s="31">
        <v>4</v>
      </c>
      <c r="D2160" s="31">
        <v>2</v>
      </c>
      <c r="E2160" s="31">
        <v>4</v>
      </c>
      <c r="F2160" s="31">
        <v>1</v>
      </c>
      <c r="G2160" s="31" t="str">
        <f t="shared" si="66"/>
        <v>双子座技能3_2线4号天赋1级</v>
      </c>
      <c r="H2160" s="32">
        <f>INDEX(数值规划!$AH$33:$AK$42,(特技天赋!C2160-1)*2+特技天赋!D2160,特技天赋!E2160)</f>
        <v>91</v>
      </c>
      <c r="I2160" s="32">
        <f>INDEX(数值规划!$N$32:$Y$231,(((C2160-1)*2+(D2160-1))*4+(E2160-1))*5+F2160+1,(INDEX($T$3:$AI$3,B2160)-1)*3+1)</f>
        <v>70</v>
      </c>
      <c r="J2160" s="32">
        <f>INDEX(数值规划!$N$32:$Y$231,(((C2160-1)*2+(D2160-1))*4+(E2160-1))*5+F2160+1,(INDEX($T$3:$AI$3,B2160)-1)*3+2)</f>
        <v>0</v>
      </c>
      <c r="K2160" s="32">
        <f>INDEX(数值规划!$N$32:$Y$231,(((C2160-1)*2+(D2160-1))*4+(E2160-1))*5+F2160+1,(INDEX($T$3:$AI$3,B2160)-1)*3+3)</f>
        <v>35</v>
      </c>
      <c r="L2160" s="32">
        <f t="shared" si="67"/>
        <v>8</v>
      </c>
      <c r="M2160" s="32">
        <f>INDEX(数值规划!$AL$33:$AL$42,(特技天赋!C2160-1)*2+特技天赋!D2160)</f>
        <v>6</v>
      </c>
      <c r="N2160" s="31">
        <v>29</v>
      </c>
      <c r="Q2160" s="32">
        <f>IF(特技天赋!F2160&gt;0,INDEX(数值规划!$F$32:$F$63,(特技天赋!E2160-1)*4+特技天赋!F2160),E2160)</f>
        <v>29</v>
      </c>
    </row>
    <row r="2161" spans="1:17" ht="16.5" x14ac:dyDescent="0.2">
      <c r="A2161" s="31">
        <v>2158</v>
      </c>
      <c r="B2161" s="31">
        <v>13</v>
      </c>
      <c r="C2161" s="31">
        <v>4</v>
      </c>
      <c r="D2161" s="31">
        <v>2</v>
      </c>
      <c r="E2161" s="31">
        <v>4</v>
      </c>
      <c r="F2161" s="31">
        <v>2</v>
      </c>
      <c r="G2161" s="31" t="str">
        <f t="shared" si="66"/>
        <v>双子座技能3_2线4号天赋2级</v>
      </c>
      <c r="H2161" s="32">
        <f>INDEX(数值规划!$AH$33:$AK$42,(特技天赋!C2161-1)*2+特技天赋!D2161,特技天赋!E2161)</f>
        <v>91</v>
      </c>
      <c r="I2161" s="32">
        <f>INDEX(数值规划!$N$32:$Y$231,(((C2161-1)*2+(D2161-1))*4+(E2161-1))*5+F2161+1,(INDEX($T$3:$AI$3,B2161)-1)*3+1)</f>
        <v>80</v>
      </c>
      <c r="J2161" s="32">
        <f>INDEX(数值规划!$N$32:$Y$231,(((C2161-1)*2+(D2161-1))*4+(E2161-1))*5+F2161+1,(INDEX($T$3:$AI$3,B2161)-1)*3+2)</f>
        <v>0</v>
      </c>
      <c r="K2161" s="32">
        <f>INDEX(数值规划!$N$32:$Y$231,(((C2161-1)*2+(D2161-1))*4+(E2161-1))*5+F2161+1,(INDEX($T$3:$AI$3,B2161)-1)*3+3)</f>
        <v>40</v>
      </c>
      <c r="L2161" s="32">
        <f t="shared" si="67"/>
        <v>8</v>
      </c>
      <c r="M2161" s="32">
        <f>INDEX(数值规划!$AL$33:$AL$42,(特技天赋!C2161-1)*2+特技天赋!D2161)</f>
        <v>6</v>
      </c>
      <c r="N2161" s="31">
        <v>43</v>
      </c>
      <c r="Q2161" s="32">
        <f>IF(特技天赋!F2161&gt;0,INDEX(数值规划!$F$32:$F$63,(特技天赋!E2161-1)*4+特技天赋!F2161),E2161)</f>
        <v>43</v>
      </c>
    </row>
    <row r="2162" spans="1:17" ht="16.5" x14ac:dyDescent="0.2">
      <c r="A2162" s="31">
        <v>2159</v>
      </c>
      <c r="B2162" s="31">
        <v>13</v>
      </c>
      <c r="C2162" s="31">
        <v>4</v>
      </c>
      <c r="D2162" s="31">
        <v>2</v>
      </c>
      <c r="E2162" s="31">
        <v>4</v>
      </c>
      <c r="F2162" s="31">
        <v>3</v>
      </c>
      <c r="G2162" s="31" t="str">
        <f t="shared" si="66"/>
        <v>双子座技能3_2线4号天赋3级</v>
      </c>
      <c r="H2162" s="32">
        <f>INDEX(数值规划!$AH$33:$AK$42,(特技天赋!C2162-1)*2+特技天赋!D2162,特技天赋!E2162)</f>
        <v>91</v>
      </c>
      <c r="I2162" s="32">
        <f>INDEX(数值规划!$N$32:$Y$231,(((C2162-1)*2+(D2162-1))*4+(E2162-1))*5+F2162+1,(INDEX($T$3:$AI$3,B2162)-1)*3+1)</f>
        <v>90</v>
      </c>
      <c r="J2162" s="32">
        <f>INDEX(数值规划!$N$32:$Y$231,(((C2162-1)*2+(D2162-1))*4+(E2162-1))*5+F2162+1,(INDEX($T$3:$AI$3,B2162)-1)*3+2)</f>
        <v>0</v>
      </c>
      <c r="K2162" s="32">
        <f>INDEX(数值规划!$N$32:$Y$231,(((C2162-1)*2+(D2162-1))*4+(E2162-1))*5+F2162+1,(INDEX($T$3:$AI$3,B2162)-1)*3+3)</f>
        <v>45</v>
      </c>
      <c r="L2162" s="32">
        <f t="shared" si="67"/>
        <v>8</v>
      </c>
      <c r="M2162" s="32">
        <f>INDEX(数值规划!$AL$33:$AL$42,(特技天赋!C2162-1)*2+特技天赋!D2162)</f>
        <v>6</v>
      </c>
      <c r="N2162" s="31">
        <v>58</v>
      </c>
      <c r="Q2162" s="32">
        <f>IF(特技天赋!F2162&gt;0,INDEX(数值规划!$F$32:$F$63,(特技天赋!E2162-1)*4+特技天赋!F2162),E2162)</f>
        <v>58</v>
      </c>
    </row>
    <row r="2163" spans="1:17" ht="16.5" x14ac:dyDescent="0.2">
      <c r="A2163" s="31">
        <v>2160</v>
      </c>
      <c r="B2163" s="31">
        <v>13</v>
      </c>
      <c r="C2163" s="31">
        <v>4</v>
      </c>
      <c r="D2163" s="31">
        <v>2</v>
      </c>
      <c r="E2163" s="31">
        <v>4</v>
      </c>
      <c r="F2163" s="31">
        <v>4</v>
      </c>
      <c r="G2163" s="31" t="str">
        <f t="shared" si="66"/>
        <v>双子座技能3_2线4号天赋4级</v>
      </c>
      <c r="H2163" s="32">
        <f>INDEX(数值规划!$AH$33:$AK$42,(特技天赋!C2163-1)*2+特技天赋!D2163,特技天赋!E2163)</f>
        <v>91</v>
      </c>
      <c r="I2163" s="32">
        <f>INDEX(数值规划!$N$32:$Y$231,(((C2163-1)*2+(D2163-1))*4+(E2163-1))*5+F2163+1,(INDEX($T$3:$AI$3,B2163)-1)*3+1)</f>
        <v>100</v>
      </c>
      <c r="J2163" s="32">
        <f>INDEX(数值规划!$N$32:$Y$231,(((C2163-1)*2+(D2163-1))*4+(E2163-1))*5+F2163+1,(INDEX($T$3:$AI$3,B2163)-1)*3+2)</f>
        <v>0</v>
      </c>
      <c r="K2163" s="32">
        <f>INDEX(数值规划!$N$32:$Y$231,(((C2163-1)*2+(D2163-1))*4+(E2163-1))*5+F2163+1,(INDEX($T$3:$AI$3,B2163)-1)*3+3)</f>
        <v>50</v>
      </c>
      <c r="L2163" s="32">
        <f t="shared" si="67"/>
        <v>8</v>
      </c>
      <c r="M2163" s="32">
        <f>INDEX(数值规划!$AL$33:$AL$42,(特技天赋!C2163-1)*2+特技天赋!D2163)</f>
        <v>6</v>
      </c>
      <c r="N2163" s="31">
        <v>87</v>
      </c>
      <c r="Q2163" s="32">
        <f>IF(特技天赋!F2163&gt;0,INDEX(数值规划!$F$32:$F$63,(特技天赋!E2163-1)*4+特技天赋!F2163),E2163)</f>
        <v>87</v>
      </c>
    </row>
    <row r="2164" spans="1:17" ht="16.5" x14ac:dyDescent="0.2">
      <c r="A2164" s="31">
        <v>2161</v>
      </c>
      <c r="B2164" s="31">
        <v>13</v>
      </c>
      <c r="C2164" s="31">
        <v>5</v>
      </c>
      <c r="D2164" s="31">
        <v>1</v>
      </c>
      <c r="E2164" s="31">
        <v>1</v>
      </c>
      <c r="F2164" s="31">
        <v>0</v>
      </c>
      <c r="G2164" s="31" t="str">
        <f t="shared" si="66"/>
        <v>双子座大招_1线1号天赋解锁</v>
      </c>
      <c r="H2164" s="32">
        <f>INDEX(数值规划!$AH$33:$AK$42,(特技天赋!C2164-1)*2+特技天赋!D2164,特技天赋!E2164)</f>
        <v>23</v>
      </c>
      <c r="I2164" s="32">
        <f>INDEX(数值规划!$N$32:$Y$231,(((C2164-1)*2+(D2164-1))*4+(E2164-1))*5+F2164+1,(INDEX($T$3:$AI$3,B2164)-1)*3+1)</f>
        <v>6</v>
      </c>
      <c r="J2164" s="32">
        <f>INDEX(数值规划!$N$32:$Y$231,(((C2164-1)*2+(D2164-1))*4+(E2164-1))*5+F2164+1,(INDEX($T$3:$AI$3,B2164)-1)*3+2)</f>
        <v>6</v>
      </c>
      <c r="K2164" s="32">
        <f>INDEX(数值规划!$N$32:$Y$231,(((C2164-1)*2+(D2164-1))*4+(E2164-1))*5+F2164+1,(INDEX($T$3:$AI$3,B2164)-1)*3+3)</f>
        <v>24</v>
      </c>
      <c r="L2164" s="32">
        <f t="shared" si="67"/>
        <v>1</v>
      </c>
      <c r="M2164" s="32">
        <f>INDEX(数值规划!$AL$33:$AL$42,(特技天赋!C2164-1)*2+特技天赋!D2164)</f>
        <v>6</v>
      </c>
      <c r="N2164" s="31">
        <v>1</v>
      </c>
      <c r="Q2164" s="32">
        <f>IF(特技天赋!F2164&gt;0,INDEX(数值规划!$F$32:$F$63,(特技天赋!E2164-1)*4+特技天赋!F2164),E2164)</f>
        <v>1</v>
      </c>
    </row>
    <row r="2165" spans="1:17" ht="16.5" x14ac:dyDescent="0.2">
      <c r="A2165" s="31">
        <v>2162</v>
      </c>
      <c r="B2165" s="31">
        <v>13</v>
      </c>
      <c r="C2165" s="31">
        <v>5</v>
      </c>
      <c r="D2165" s="31">
        <v>1</v>
      </c>
      <c r="E2165" s="31">
        <v>1</v>
      </c>
      <c r="F2165" s="31">
        <v>1</v>
      </c>
      <c r="G2165" s="31" t="str">
        <f t="shared" si="66"/>
        <v>双子座大招_1线1号天赋1级</v>
      </c>
      <c r="H2165" s="32">
        <f>INDEX(数值规划!$AH$33:$AK$42,(特技天赋!C2165-1)*2+特技天赋!D2165,特技天赋!E2165)</f>
        <v>23</v>
      </c>
      <c r="I2165" s="32">
        <f>INDEX(数值规划!$N$32:$Y$231,(((C2165-1)*2+(D2165-1))*4+(E2165-1))*5+F2165+1,(INDEX($T$3:$AI$3,B2165)-1)*3+1)</f>
        <v>9</v>
      </c>
      <c r="J2165" s="32">
        <f>INDEX(数值规划!$N$32:$Y$231,(((C2165-1)*2+(D2165-1))*4+(E2165-1))*5+F2165+1,(INDEX($T$3:$AI$3,B2165)-1)*3+2)</f>
        <v>9</v>
      </c>
      <c r="K2165" s="32">
        <f>INDEX(数值规划!$N$32:$Y$231,(((C2165-1)*2+(D2165-1))*4+(E2165-1))*5+F2165+1,(INDEX($T$3:$AI$3,B2165)-1)*3+3)</f>
        <v>36</v>
      </c>
      <c r="L2165" s="32">
        <f t="shared" si="67"/>
        <v>1</v>
      </c>
      <c r="M2165" s="32">
        <f>INDEX(数值规划!$AL$33:$AL$42,(特技天赋!C2165-1)*2+特技天赋!D2165)</f>
        <v>6</v>
      </c>
      <c r="N2165" s="31">
        <v>19</v>
      </c>
      <c r="Q2165" s="32">
        <f>IF(特技天赋!F2165&gt;0,INDEX(数值规划!$F$32:$F$63,(特技天赋!E2165-1)*4+特技天赋!F2165),E2165)</f>
        <v>19</v>
      </c>
    </row>
    <row r="2166" spans="1:17" ht="16.5" x14ac:dyDescent="0.2">
      <c r="A2166" s="31">
        <v>2163</v>
      </c>
      <c r="B2166" s="31">
        <v>13</v>
      </c>
      <c r="C2166" s="31">
        <v>5</v>
      </c>
      <c r="D2166" s="31">
        <v>1</v>
      </c>
      <c r="E2166" s="31">
        <v>1</v>
      </c>
      <c r="F2166" s="31">
        <v>2</v>
      </c>
      <c r="G2166" s="31" t="str">
        <f t="shared" si="66"/>
        <v>双子座大招_1线1号天赋2级</v>
      </c>
      <c r="H2166" s="32">
        <f>INDEX(数值规划!$AH$33:$AK$42,(特技天赋!C2166-1)*2+特技天赋!D2166,特技天赋!E2166)</f>
        <v>23</v>
      </c>
      <c r="I2166" s="32">
        <f>INDEX(数值规划!$N$32:$Y$231,(((C2166-1)*2+(D2166-1))*4+(E2166-1))*5+F2166+1,(INDEX($T$3:$AI$3,B2166)-1)*3+1)</f>
        <v>12</v>
      </c>
      <c r="J2166" s="32">
        <f>INDEX(数值规划!$N$32:$Y$231,(((C2166-1)*2+(D2166-1))*4+(E2166-1))*5+F2166+1,(INDEX($T$3:$AI$3,B2166)-1)*3+2)</f>
        <v>12</v>
      </c>
      <c r="K2166" s="32">
        <f>INDEX(数值规划!$N$32:$Y$231,(((C2166-1)*2+(D2166-1))*4+(E2166-1))*5+F2166+1,(INDEX($T$3:$AI$3,B2166)-1)*3+3)</f>
        <v>48</v>
      </c>
      <c r="L2166" s="32">
        <f t="shared" si="67"/>
        <v>1</v>
      </c>
      <c r="M2166" s="32">
        <f>INDEX(数值规划!$AL$33:$AL$42,(特技天赋!C2166-1)*2+特技天赋!D2166)</f>
        <v>6</v>
      </c>
      <c r="N2166" s="31">
        <v>29</v>
      </c>
      <c r="Q2166" s="32">
        <f>IF(特技天赋!F2166&gt;0,INDEX(数值规划!$F$32:$F$63,(特技天赋!E2166-1)*4+特技天赋!F2166),E2166)</f>
        <v>29</v>
      </c>
    </row>
    <row r="2167" spans="1:17" ht="16.5" x14ac:dyDescent="0.2">
      <c r="A2167" s="31">
        <v>2164</v>
      </c>
      <c r="B2167" s="31">
        <v>13</v>
      </c>
      <c r="C2167" s="31">
        <v>5</v>
      </c>
      <c r="D2167" s="31">
        <v>1</v>
      </c>
      <c r="E2167" s="31">
        <v>1</v>
      </c>
      <c r="F2167" s="31">
        <v>3</v>
      </c>
      <c r="G2167" s="31" t="str">
        <f t="shared" si="66"/>
        <v>双子座大招_1线1号天赋3级</v>
      </c>
      <c r="H2167" s="32">
        <f>INDEX(数值规划!$AH$33:$AK$42,(特技天赋!C2167-1)*2+特技天赋!D2167,特技天赋!E2167)</f>
        <v>23</v>
      </c>
      <c r="I2167" s="32">
        <f>INDEX(数值规划!$N$32:$Y$231,(((C2167-1)*2+(D2167-1))*4+(E2167-1))*5+F2167+1,(INDEX($T$3:$AI$3,B2167)-1)*3+1)</f>
        <v>15</v>
      </c>
      <c r="J2167" s="32">
        <f>INDEX(数值规划!$N$32:$Y$231,(((C2167-1)*2+(D2167-1))*4+(E2167-1))*5+F2167+1,(INDEX($T$3:$AI$3,B2167)-1)*3+2)</f>
        <v>15</v>
      </c>
      <c r="K2167" s="32">
        <f>INDEX(数值规划!$N$32:$Y$231,(((C2167-1)*2+(D2167-1))*4+(E2167-1))*5+F2167+1,(INDEX($T$3:$AI$3,B2167)-1)*3+3)</f>
        <v>60</v>
      </c>
      <c r="L2167" s="32">
        <f t="shared" si="67"/>
        <v>1</v>
      </c>
      <c r="M2167" s="32">
        <f>INDEX(数值规划!$AL$33:$AL$42,(特技天赋!C2167-1)*2+特技天赋!D2167)</f>
        <v>6</v>
      </c>
      <c r="N2167" s="31">
        <v>38</v>
      </c>
      <c r="Q2167" s="32">
        <f>IF(特技天赋!F2167&gt;0,INDEX(数值规划!$F$32:$F$63,(特技天赋!E2167-1)*4+特技天赋!F2167),E2167)</f>
        <v>38</v>
      </c>
    </row>
    <row r="2168" spans="1:17" ht="16.5" x14ac:dyDescent="0.2">
      <c r="A2168" s="31">
        <v>2165</v>
      </c>
      <c r="B2168" s="31">
        <v>13</v>
      </c>
      <c r="C2168" s="31">
        <v>5</v>
      </c>
      <c r="D2168" s="31">
        <v>1</v>
      </c>
      <c r="E2168" s="31">
        <v>1</v>
      </c>
      <c r="F2168" s="31">
        <v>4</v>
      </c>
      <c r="G2168" s="31" t="str">
        <f t="shared" si="66"/>
        <v>双子座大招_1线1号天赋4级</v>
      </c>
      <c r="H2168" s="32">
        <f>INDEX(数值规划!$AH$33:$AK$42,(特技天赋!C2168-1)*2+特技天赋!D2168,特技天赋!E2168)</f>
        <v>23</v>
      </c>
      <c r="I2168" s="32">
        <f>INDEX(数值规划!$N$32:$Y$231,(((C2168-1)*2+(D2168-1))*4+(E2168-1))*5+F2168+1,(INDEX($T$3:$AI$3,B2168)-1)*3+1)</f>
        <v>18</v>
      </c>
      <c r="J2168" s="32">
        <f>INDEX(数值规划!$N$32:$Y$231,(((C2168-1)*2+(D2168-1))*4+(E2168-1))*5+F2168+1,(INDEX($T$3:$AI$3,B2168)-1)*3+2)</f>
        <v>18</v>
      </c>
      <c r="K2168" s="32">
        <f>INDEX(数值规划!$N$32:$Y$231,(((C2168-1)*2+(D2168-1))*4+(E2168-1))*5+F2168+1,(INDEX($T$3:$AI$3,B2168)-1)*3+3)</f>
        <v>72</v>
      </c>
      <c r="L2168" s="32">
        <f t="shared" si="67"/>
        <v>1</v>
      </c>
      <c r="M2168" s="32">
        <f>INDEX(数值规划!$AL$33:$AL$42,(特技天赋!C2168-1)*2+特技天赋!D2168)</f>
        <v>6</v>
      </c>
      <c r="N2168" s="31">
        <v>58</v>
      </c>
      <c r="Q2168" s="32">
        <f>IF(特技天赋!F2168&gt;0,INDEX(数值规划!$F$32:$F$63,(特技天赋!E2168-1)*4+特技天赋!F2168),E2168)</f>
        <v>58</v>
      </c>
    </row>
    <row r="2169" spans="1:17" ht="16.5" x14ac:dyDescent="0.2">
      <c r="A2169" s="31">
        <v>2166</v>
      </c>
      <c r="B2169" s="31">
        <v>13</v>
      </c>
      <c r="C2169" s="31">
        <v>5</v>
      </c>
      <c r="D2169" s="31">
        <v>1</v>
      </c>
      <c r="E2169" s="31">
        <v>2</v>
      </c>
      <c r="F2169" s="31">
        <v>0</v>
      </c>
      <c r="G2169" s="31" t="str">
        <f t="shared" si="66"/>
        <v>双子座大招_1线2号天赋解锁</v>
      </c>
      <c r="H2169" s="32">
        <f>INDEX(数值规划!$AH$33:$AK$42,(特技天赋!C2169-1)*2+特技天赋!D2169,特技天赋!E2169)</f>
        <v>43</v>
      </c>
      <c r="I2169" s="32">
        <f>INDEX(数值规划!$N$32:$Y$231,(((C2169-1)*2+(D2169-1))*4+(E2169-1))*5+F2169+1,(INDEX($T$3:$AI$3,B2169)-1)*3+1)</f>
        <v>9</v>
      </c>
      <c r="J2169" s="32">
        <f>INDEX(数值规划!$N$32:$Y$231,(((C2169-1)*2+(D2169-1))*4+(E2169-1))*5+F2169+1,(INDEX($T$3:$AI$3,B2169)-1)*3+2)</f>
        <v>9</v>
      </c>
      <c r="K2169" s="32">
        <f>INDEX(数值规划!$N$32:$Y$231,(((C2169-1)*2+(D2169-1))*4+(E2169-1))*5+F2169+1,(INDEX($T$3:$AI$3,B2169)-1)*3+3)</f>
        <v>36</v>
      </c>
      <c r="L2169" s="32">
        <f t="shared" si="67"/>
        <v>3</v>
      </c>
      <c r="M2169" s="32">
        <f>INDEX(数值规划!$AL$33:$AL$42,(特技天赋!C2169-1)*2+特技天赋!D2169)</f>
        <v>6</v>
      </c>
      <c r="N2169" s="31">
        <v>2</v>
      </c>
      <c r="Q2169" s="32">
        <f>IF(特技天赋!F2169&gt;0,INDEX(数值规划!$F$32:$F$63,(特技天赋!E2169-1)*4+特技天赋!F2169),E2169)</f>
        <v>2</v>
      </c>
    </row>
    <row r="2170" spans="1:17" ht="16.5" x14ac:dyDescent="0.2">
      <c r="A2170" s="31">
        <v>2167</v>
      </c>
      <c r="B2170" s="31">
        <v>13</v>
      </c>
      <c r="C2170" s="31">
        <v>5</v>
      </c>
      <c r="D2170" s="31">
        <v>1</v>
      </c>
      <c r="E2170" s="31">
        <v>2</v>
      </c>
      <c r="F2170" s="31">
        <v>1</v>
      </c>
      <c r="G2170" s="31" t="str">
        <f t="shared" si="66"/>
        <v>双子座大招_1线2号天赋1级</v>
      </c>
      <c r="H2170" s="32">
        <f>INDEX(数值规划!$AH$33:$AK$42,(特技天赋!C2170-1)*2+特技天赋!D2170,特技天赋!E2170)</f>
        <v>43</v>
      </c>
      <c r="I2170" s="32">
        <f>INDEX(数值规划!$N$32:$Y$231,(((C2170-1)*2+(D2170-1))*4+(E2170-1))*5+F2170+1,(INDEX($T$3:$AI$3,B2170)-1)*3+1)</f>
        <v>12</v>
      </c>
      <c r="J2170" s="32">
        <f>INDEX(数值规划!$N$32:$Y$231,(((C2170-1)*2+(D2170-1))*4+(E2170-1))*5+F2170+1,(INDEX($T$3:$AI$3,B2170)-1)*3+2)</f>
        <v>12</v>
      </c>
      <c r="K2170" s="32">
        <f>INDEX(数值规划!$N$32:$Y$231,(((C2170-1)*2+(D2170-1))*4+(E2170-1))*5+F2170+1,(INDEX($T$3:$AI$3,B2170)-1)*3+3)</f>
        <v>48</v>
      </c>
      <c r="L2170" s="32">
        <f t="shared" si="67"/>
        <v>3</v>
      </c>
      <c r="M2170" s="32">
        <f>INDEX(数值规划!$AL$33:$AL$42,(特技天赋!C2170-1)*2+特技天赋!D2170)</f>
        <v>6</v>
      </c>
      <c r="N2170" s="31">
        <v>24</v>
      </c>
      <c r="Q2170" s="32">
        <f>IF(特技天赋!F2170&gt;0,INDEX(数值规划!$F$32:$F$63,(特技天赋!E2170-1)*4+特技天赋!F2170),E2170)</f>
        <v>24</v>
      </c>
    </row>
    <row r="2171" spans="1:17" ht="16.5" x14ac:dyDescent="0.2">
      <c r="A2171" s="31">
        <v>2168</v>
      </c>
      <c r="B2171" s="31">
        <v>13</v>
      </c>
      <c r="C2171" s="31">
        <v>5</v>
      </c>
      <c r="D2171" s="31">
        <v>1</v>
      </c>
      <c r="E2171" s="31">
        <v>2</v>
      </c>
      <c r="F2171" s="31">
        <v>2</v>
      </c>
      <c r="G2171" s="31" t="str">
        <f t="shared" si="66"/>
        <v>双子座大招_1线2号天赋2级</v>
      </c>
      <c r="H2171" s="32">
        <f>INDEX(数值规划!$AH$33:$AK$42,(特技天赋!C2171-1)*2+特技天赋!D2171,特技天赋!E2171)</f>
        <v>43</v>
      </c>
      <c r="I2171" s="32">
        <f>INDEX(数值规划!$N$32:$Y$231,(((C2171-1)*2+(D2171-1))*4+(E2171-1))*5+F2171+1,(INDEX($T$3:$AI$3,B2171)-1)*3+1)</f>
        <v>15</v>
      </c>
      <c r="J2171" s="32">
        <f>INDEX(数值规划!$N$32:$Y$231,(((C2171-1)*2+(D2171-1))*4+(E2171-1))*5+F2171+1,(INDEX($T$3:$AI$3,B2171)-1)*3+2)</f>
        <v>15</v>
      </c>
      <c r="K2171" s="32">
        <f>INDEX(数值规划!$N$32:$Y$231,(((C2171-1)*2+(D2171-1))*4+(E2171-1))*5+F2171+1,(INDEX($T$3:$AI$3,B2171)-1)*3+3)</f>
        <v>60</v>
      </c>
      <c r="L2171" s="32">
        <f t="shared" si="67"/>
        <v>3</v>
      </c>
      <c r="M2171" s="32">
        <f>INDEX(数值规划!$AL$33:$AL$42,(特技天赋!C2171-1)*2+特技天赋!D2171)</f>
        <v>6</v>
      </c>
      <c r="N2171" s="31">
        <v>36</v>
      </c>
      <c r="Q2171" s="32">
        <f>IF(特技天赋!F2171&gt;0,INDEX(数值规划!$F$32:$F$63,(特技天赋!E2171-1)*4+特技天赋!F2171),E2171)</f>
        <v>36</v>
      </c>
    </row>
    <row r="2172" spans="1:17" ht="16.5" x14ac:dyDescent="0.2">
      <c r="A2172" s="31">
        <v>2169</v>
      </c>
      <c r="B2172" s="31">
        <v>13</v>
      </c>
      <c r="C2172" s="31">
        <v>5</v>
      </c>
      <c r="D2172" s="31">
        <v>1</v>
      </c>
      <c r="E2172" s="31">
        <v>2</v>
      </c>
      <c r="F2172" s="31">
        <v>3</v>
      </c>
      <c r="G2172" s="31" t="str">
        <f t="shared" si="66"/>
        <v>双子座大招_1线2号天赋3级</v>
      </c>
      <c r="H2172" s="32">
        <f>INDEX(数值规划!$AH$33:$AK$42,(特技天赋!C2172-1)*2+特技天赋!D2172,特技天赋!E2172)</f>
        <v>43</v>
      </c>
      <c r="I2172" s="32">
        <f>INDEX(数值规划!$N$32:$Y$231,(((C2172-1)*2+(D2172-1))*4+(E2172-1))*5+F2172+1,(INDEX($T$3:$AI$3,B2172)-1)*3+1)</f>
        <v>18</v>
      </c>
      <c r="J2172" s="32">
        <f>INDEX(数值规划!$N$32:$Y$231,(((C2172-1)*2+(D2172-1))*4+(E2172-1))*5+F2172+1,(INDEX($T$3:$AI$3,B2172)-1)*3+2)</f>
        <v>18</v>
      </c>
      <c r="K2172" s="32">
        <f>INDEX(数值规划!$N$32:$Y$231,(((C2172-1)*2+(D2172-1))*4+(E2172-1))*5+F2172+1,(INDEX($T$3:$AI$3,B2172)-1)*3+3)</f>
        <v>72</v>
      </c>
      <c r="L2172" s="32">
        <f t="shared" si="67"/>
        <v>3</v>
      </c>
      <c r="M2172" s="32">
        <f>INDEX(数值规划!$AL$33:$AL$42,(特技天赋!C2172-1)*2+特技天赋!D2172)</f>
        <v>6</v>
      </c>
      <c r="N2172" s="31">
        <v>48</v>
      </c>
      <c r="Q2172" s="32">
        <f>IF(特技天赋!F2172&gt;0,INDEX(数值规划!$F$32:$F$63,(特技天赋!E2172-1)*4+特技天赋!F2172),E2172)</f>
        <v>48</v>
      </c>
    </row>
    <row r="2173" spans="1:17" ht="16.5" x14ac:dyDescent="0.2">
      <c r="A2173" s="31">
        <v>2170</v>
      </c>
      <c r="B2173" s="31">
        <v>13</v>
      </c>
      <c r="C2173" s="31">
        <v>5</v>
      </c>
      <c r="D2173" s="31">
        <v>1</v>
      </c>
      <c r="E2173" s="31">
        <v>2</v>
      </c>
      <c r="F2173" s="31">
        <v>4</v>
      </c>
      <c r="G2173" s="31" t="str">
        <f t="shared" si="66"/>
        <v>双子座大招_1线2号天赋4级</v>
      </c>
      <c r="H2173" s="32">
        <f>INDEX(数值规划!$AH$33:$AK$42,(特技天赋!C2173-1)*2+特技天赋!D2173,特技天赋!E2173)</f>
        <v>43</v>
      </c>
      <c r="I2173" s="32">
        <f>INDEX(数值规划!$N$32:$Y$231,(((C2173-1)*2+(D2173-1))*4+(E2173-1))*5+F2173+1,(INDEX($T$3:$AI$3,B2173)-1)*3+1)</f>
        <v>21</v>
      </c>
      <c r="J2173" s="32">
        <f>INDEX(数值规划!$N$32:$Y$231,(((C2173-1)*2+(D2173-1))*4+(E2173-1))*5+F2173+1,(INDEX($T$3:$AI$3,B2173)-1)*3+2)</f>
        <v>21</v>
      </c>
      <c r="K2173" s="32">
        <f>INDEX(数值规划!$N$32:$Y$231,(((C2173-1)*2+(D2173-1))*4+(E2173-1))*5+F2173+1,(INDEX($T$3:$AI$3,B2173)-1)*3+3)</f>
        <v>84</v>
      </c>
      <c r="L2173" s="32">
        <f t="shared" si="67"/>
        <v>3</v>
      </c>
      <c r="M2173" s="32">
        <f>INDEX(数值规划!$AL$33:$AL$42,(特技天赋!C2173-1)*2+特技天赋!D2173)</f>
        <v>6</v>
      </c>
      <c r="N2173" s="31">
        <v>72</v>
      </c>
      <c r="Q2173" s="32">
        <f>IF(特技天赋!F2173&gt;0,INDEX(数值规划!$F$32:$F$63,(特技天赋!E2173-1)*4+特技天赋!F2173),E2173)</f>
        <v>72</v>
      </c>
    </row>
    <row r="2174" spans="1:17" ht="16.5" x14ac:dyDescent="0.2">
      <c r="A2174" s="31">
        <v>2171</v>
      </c>
      <c r="B2174" s="31">
        <v>13</v>
      </c>
      <c r="C2174" s="31">
        <v>5</v>
      </c>
      <c r="D2174" s="31">
        <v>1</v>
      </c>
      <c r="E2174" s="31">
        <v>3</v>
      </c>
      <c r="F2174" s="31">
        <v>0</v>
      </c>
      <c r="G2174" s="31" t="str">
        <f t="shared" si="66"/>
        <v>双子座大招_1线3号天赋解锁</v>
      </c>
      <c r="H2174" s="32">
        <f>INDEX(数值规划!$AH$33:$AK$42,(特技天赋!C2174-1)*2+特技天赋!D2174,特技天赋!E2174)</f>
        <v>63</v>
      </c>
      <c r="I2174" s="32">
        <f>INDEX(数值规划!$N$32:$Y$231,(((C2174-1)*2+(D2174-1))*4+(E2174-1))*5+F2174+1,(INDEX($T$3:$AI$3,B2174)-1)*3+1)</f>
        <v>14</v>
      </c>
      <c r="J2174" s="32">
        <f>INDEX(数值规划!$N$32:$Y$231,(((C2174-1)*2+(D2174-1))*4+(E2174-1))*5+F2174+1,(INDEX($T$3:$AI$3,B2174)-1)*3+2)</f>
        <v>14</v>
      </c>
      <c r="K2174" s="32">
        <f>INDEX(数值规划!$N$32:$Y$231,(((C2174-1)*2+(D2174-1))*4+(E2174-1))*5+F2174+1,(INDEX($T$3:$AI$3,B2174)-1)*3+3)</f>
        <v>54</v>
      </c>
      <c r="L2174" s="32">
        <f t="shared" si="67"/>
        <v>5</v>
      </c>
      <c r="M2174" s="32">
        <f>INDEX(数值规划!$AL$33:$AL$42,(特技天赋!C2174-1)*2+特技天赋!D2174)</f>
        <v>6</v>
      </c>
      <c r="N2174" s="31">
        <v>3</v>
      </c>
      <c r="Q2174" s="32">
        <f>IF(特技天赋!F2174&gt;0,INDEX(数值规划!$F$32:$F$63,(特技天赋!E2174-1)*4+特技天赋!F2174),E2174)</f>
        <v>3</v>
      </c>
    </row>
    <row r="2175" spans="1:17" ht="16.5" x14ac:dyDescent="0.2">
      <c r="A2175" s="31">
        <v>2172</v>
      </c>
      <c r="B2175" s="31">
        <v>13</v>
      </c>
      <c r="C2175" s="31">
        <v>5</v>
      </c>
      <c r="D2175" s="31">
        <v>1</v>
      </c>
      <c r="E2175" s="31">
        <v>3</v>
      </c>
      <c r="F2175" s="31">
        <v>1</v>
      </c>
      <c r="G2175" s="31" t="str">
        <f t="shared" si="66"/>
        <v>双子座大招_1线3号天赋1级</v>
      </c>
      <c r="H2175" s="32">
        <f>INDEX(数值规划!$AH$33:$AK$42,(特技天赋!C2175-1)*2+特技天赋!D2175,特技天赋!E2175)</f>
        <v>63</v>
      </c>
      <c r="I2175" s="32">
        <f>INDEX(数值规划!$N$32:$Y$231,(((C2175-1)*2+(D2175-1))*4+(E2175-1))*5+F2175+1,(INDEX($T$3:$AI$3,B2175)-1)*3+1)</f>
        <v>17</v>
      </c>
      <c r="J2175" s="32">
        <f>INDEX(数值规划!$N$32:$Y$231,(((C2175-1)*2+(D2175-1))*4+(E2175-1))*5+F2175+1,(INDEX($T$3:$AI$3,B2175)-1)*3+2)</f>
        <v>17</v>
      </c>
      <c r="K2175" s="32">
        <f>INDEX(数值规划!$N$32:$Y$231,(((C2175-1)*2+(D2175-1))*4+(E2175-1))*5+F2175+1,(INDEX($T$3:$AI$3,B2175)-1)*3+3)</f>
        <v>66</v>
      </c>
      <c r="L2175" s="32">
        <f t="shared" si="67"/>
        <v>5</v>
      </c>
      <c r="M2175" s="32">
        <f>INDEX(数值规划!$AL$33:$AL$42,(特技天赋!C2175-1)*2+特技天赋!D2175)</f>
        <v>6</v>
      </c>
      <c r="N2175" s="31">
        <v>29</v>
      </c>
      <c r="Q2175" s="32">
        <f>IF(特技天赋!F2175&gt;0,INDEX(数值规划!$F$32:$F$63,(特技天赋!E2175-1)*4+特技天赋!F2175),E2175)</f>
        <v>29</v>
      </c>
    </row>
    <row r="2176" spans="1:17" ht="16.5" x14ac:dyDescent="0.2">
      <c r="A2176" s="31">
        <v>2173</v>
      </c>
      <c r="B2176" s="31">
        <v>13</v>
      </c>
      <c r="C2176" s="31">
        <v>5</v>
      </c>
      <c r="D2176" s="31">
        <v>1</v>
      </c>
      <c r="E2176" s="31">
        <v>3</v>
      </c>
      <c r="F2176" s="31">
        <v>2</v>
      </c>
      <c r="G2176" s="31" t="str">
        <f t="shared" si="66"/>
        <v>双子座大招_1线3号天赋2级</v>
      </c>
      <c r="H2176" s="32">
        <f>INDEX(数值规划!$AH$33:$AK$42,(特技天赋!C2176-1)*2+特技天赋!D2176,特技天赋!E2176)</f>
        <v>63</v>
      </c>
      <c r="I2176" s="32">
        <f>INDEX(数值规划!$N$32:$Y$231,(((C2176-1)*2+(D2176-1))*4+(E2176-1))*5+F2176+1,(INDEX($T$3:$AI$3,B2176)-1)*3+1)</f>
        <v>20</v>
      </c>
      <c r="J2176" s="32">
        <f>INDEX(数值规划!$N$32:$Y$231,(((C2176-1)*2+(D2176-1))*4+(E2176-1))*5+F2176+1,(INDEX($T$3:$AI$3,B2176)-1)*3+2)</f>
        <v>20</v>
      </c>
      <c r="K2176" s="32">
        <f>INDEX(数值规划!$N$32:$Y$231,(((C2176-1)*2+(D2176-1))*4+(E2176-1))*5+F2176+1,(INDEX($T$3:$AI$3,B2176)-1)*3+3)</f>
        <v>78</v>
      </c>
      <c r="L2176" s="32">
        <f t="shared" si="67"/>
        <v>5</v>
      </c>
      <c r="M2176" s="32">
        <f>INDEX(数值规划!$AL$33:$AL$42,(特技天赋!C2176-1)*2+特技天赋!D2176)</f>
        <v>6</v>
      </c>
      <c r="N2176" s="31">
        <v>43</v>
      </c>
      <c r="Q2176" s="32">
        <f>IF(特技天赋!F2176&gt;0,INDEX(数值规划!$F$32:$F$63,(特技天赋!E2176-1)*4+特技天赋!F2176),E2176)</f>
        <v>43</v>
      </c>
    </row>
    <row r="2177" spans="1:17" ht="16.5" x14ac:dyDescent="0.2">
      <c r="A2177" s="31">
        <v>2174</v>
      </c>
      <c r="B2177" s="31">
        <v>13</v>
      </c>
      <c r="C2177" s="31">
        <v>5</v>
      </c>
      <c r="D2177" s="31">
        <v>1</v>
      </c>
      <c r="E2177" s="31">
        <v>3</v>
      </c>
      <c r="F2177" s="31">
        <v>3</v>
      </c>
      <c r="G2177" s="31" t="str">
        <f t="shared" si="66"/>
        <v>双子座大招_1线3号天赋3级</v>
      </c>
      <c r="H2177" s="32">
        <f>INDEX(数值规划!$AH$33:$AK$42,(特技天赋!C2177-1)*2+特技天赋!D2177,特技天赋!E2177)</f>
        <v>63</v>
      </c>
      <c r="I2177" s="32">
        <f>INDEX(数值规划!$N$32:$Y$231,(((C2177-1)*2+(D2177-1))*4+(E2177-1))*5+F2177+1,(INDEX($T$3:$AI$3,B2177)-1)*3+1)</f>
        <v>23</v>
      </c>
      <c r="J2177" s="32">
        <f>INDEX(数值规划!$N$32:$Y$231,(((C2177-1)*2+(D2177-1))*4+(E2177-1))*5+F2177+1,(INDEX($T$3:$AI$3,B2177)-1)*3+2)</f>
        <v>23</v>
      </c>
      <c r="K2177" s="32">
        <f>INDEX(数值规划!$N$32:$Y$231,(((C2177-1)*2+(D2177-1))*4+(E2177-1))*5+F2177+1,(INDEX($T$3:$AI$3,B2177)-1)*3+3)</f>
        <v>90</v>
      </c>
      <c r="L2177" s="32">
        <f t="shared" si="67"/>
        <v>5</v>
      </c>
      <c r="M2177" s="32">
        <f>INDEX(数值规划!$AL$33:$AL$42,(特技天赋!C2177-1)*2+特技天赋!D2177)</f>
        <v>6</v>
      </c>
      <c r="N2177" s="31">
        <v>58</v>
      </c>
      <c r="Q2177" s="32">
        <f>IF(特技天赋!F2177&gt;0,INDEX(数值规划!$F$32:$F$63,(特技天赋!E2177-1)*4+特技天赋!F2177),E2177)</f>
        <v>58</v>
      </c>
    </row>
    <row r="2178" spans="1:17" ht="16.5" x14ac:dyDescent="0.2">
      <c r="A2178" s="31">
        <v>2175</v>
      </c>
      <c r="B2178" s="31">
        <v>13</v>
      </c>
      <c r="C2178" s="31">
        <v>5</v>
      </c>
      <c r="D2178" s="31">
        <v>1</v>
      </c>
      <c r="E2178" s="31">
        <v>3</v>
      </c>
      <c r="F2178" s="31">
        <v>4</v>
      </c>
      <c r="G2178" s="31" t="str">
        <f t="shared" si="66"/>
        <v>双子座大招_1线3号天赋4级</v>
      </c>
      <c r="H2178" s="32">
        <f>INDEX(数值规划!$AH$33:$AK$42,(特技天赋!C2178-1)*2+特技天赋!D2178,特技天赋!E2178)</f>
        <v>63</v>
      </c>
      <c r="I2178" s="32">
        <f>INDEX(数值规划!$N$32:$Y$231,(((C2178-1)*2+(D2178-1))*4+(E2178-1))*5+F2178+1,(INDEX($T$3:$AI$3,B2178)-1)*3+1)</f>
        <v>26</v>
      </c>
      <c r="J2178" s="32">
        <f>INDEX(数值规划!$N$32:$Y$231,(((C2178-1)*2+(D2178-1))*4+(E2178-1))*5+F2178+1,(INDEX($T$3:$AI$3,B2178)-1)*3+2)</f>
        <v>26</v>
      </c>
      <c r="K2178" s="32">
        <f>INDEX(数值规划!$N$32:$Y$231,(((C2178-1)*2+(D2178-1))*4+(E2178-1))*5+F2178+1,(INDEX($T$3:$AI$3,B2178)-1)*3+3)</f>
        <v>102</v>
      </c>
      <c r="L2178" s="32">
        <f t="shared" si="67"/>
        <v>5</v>
      </c>
      <c r="M2178" s="32">
        <f>INDEX(数值规划!$AL$33:$AL$42,(特技天赋!C2178-1)*2+特技天赋!D2178)</f>
        <v>6</v>
      </c>
      <c r="N2178" s="31">
        <v>87</v>
      </c>
      <c r="Q2178" s="32">
        <f>IF(特技天赋!F2178&gt;0,INDEX(数值规划!$F$32:$F$63,(特技天赋!E2178-1)*4+特技天赋!F2178),E2178)</f>
        <v>87</v>
      </c>
    </row>
    <row r="2179" spans="1:17" ht="16.5" x14ac:dyDescent="0.2">
      <c r="A2179" s="31">
        <v>2176</v>
      </c>
      <c r="B2179" s="31">
        <v>13</v>
      </c>
      <c r="C2179" s="31">
        <v>5</v>
      </c>
      <c r="D2179" s="31">
        <v>1</v>
      </c>
      <c r="E2179" s="31">
        <v>4</v>
      </c>
      <c r="F2179" s="31">
        <v>0</v>
      </c>
      <c r="G2179" s="31" t="str">
        <f t="shared" si="66"/>
        <v>双子座大招_1线4号天赋解锁</v>
      </c>
      <c r="H2179" s="32">
        <f>INDEX(数值规划!$AH$33:$AK$42,(特技天赋!C2179-1)*2+特技天赋!D2179,特技天赋!E2179)</f>
        <v>83</v>
      </c>
      <c r="I2179" s="32">
        <f>INDEX(数值规划!$N$32:$Y$231,(((C2179-1)*2+(D2179-1))*4+(E2179-1))*5+F2179+1,(INDEX($T$3:$AI$3,B2179)-1)*3+1)</f>
        <v>18</v>
      </c>
      <c r="J2179" s="32">
        <f>INDEX(数值规划!$N$32:$Y$231,(((C2179-1)*2+(D2179-1))*4+(E2179-1))*5+F2179+1,(INDEX($T$3:$AI$3,B2179)-1)*3+2)</f>
        <v>18</v>
      </c>
      <c r="K2179" s="32">
        <f>INDEX(数值规划!$N$32:$Y$231,(((C2179-1)*2+(D2179-1))*4+(E2179-1))*5+F2179+1,(INDEX($T$3:$AI$3,B2179)-1)*3+3)</f>
        <v>72</v>
      </c>
      <c r="L2179" s="32">
        <f t="shared" si="67"/>
        <v>7</v>
      </c>
      <c r="M2179" s="32">
        <f>INDEX(数值规划!$AL$33:$AL$42,(特技天赋!C2179-1)*2+特技天赋!D2179)</f>
        <v>6</v>
      </c>
      <c r="N2179" s="31">
        <v>4</v>
      </c>
      <c r="Q2179" s="32">
        <f>IF(特技天赋!F2179&gt;0,INDEX(数值规划!$F$32:$F$63,(特技天赋!E2179-1)*4+特技天赋!F2179),E2179)</f>
        <v>4</v>
      </c>
    </row>
    <row r="2180" spans="1:17" ht="16.5" x14ac:dyDescent="0.2">
      <c r="A2180" s="31">
        <v>2177</v>
      </c>
      <c r="B2180" s="31">
        <v>13</v>
      </c>
      <c r="C2180" s="31">
        <v>5</v>
      </c>
      <c r="D2180" s="31">
        <v>1</v>
      </c>
      <c r="E2180" s="31">
        <v>4</v>
      </c>
      <c r="F2180" s="31">
        <v>1</v>
      </c>
      <c r="G2180" s="31" t="str">
        <f t="shared" si="66"/>
        <v>双子座大招_1线4号天赋1级</v>
      </c>
      <c r="H2180" s="32">
        <f>INDEX(数值规划!$AH$33:$AK$42,(特技天赋!C2180-1)*2+特技天赋!D2180,特技天赋!E2180)</f>
        <v>83</v>
      </c>
      <c r="I2180" s="32">
        <f>INDEX(数值规划!$N$32:$Y$231,(((C2180-1)*2+(D2180-1))*4+(E2180-1))*5+F2180+1,(INDEX($T$3:$AI$3,B2180)-1)*3+1)</f>
        <v>21</v>
      </c>
      <c r="J2180" s="32">
        <f>INDEX(数值规划!$N$32:$Y$231,(((C2180-1)*2+(D2180-1))*4+(E2180-1))*5+F2180+1,(INDEX($T$3:$AI$3,B2180)-1)*3+2)</f>
        <v>21</v>
      </c>
      <c r="K2180" s="32">
        <f>INDEX(数值规划!$N$32:$Y$231,(((C2180-1)*2+(D2180-1))*4+(E2180-1))*5+F2180+1,(INDEX($T$3:$AI$3,B2180)-1)*3+3)</f>
        <v>84</v>
      </c>
      <c r="L2180" s="32">
        <f t="shared" si="67"/>
        <v>7</v>
      </c>
      <c r="M2180" s="32">
        <f>INDEX(数值规划!$AL$33:$AL$42,(特技天赋!C2180-1)*2+特技天赋!D2180)</f>
        <v>6</v>
      </c>
      <c r="N2180" s="31">
        <v>29</v>
      </c>
      <c r="Q2180" s="32">
        <f>IF(特技天赋!F2180&gt;0,INDEX(数值规划!$F$32:$F$63,(特技天赋!E2180-1)*4+特技天赋!F2180),E2180)</f>
        <v>29</v>
      </c>
    </row>
    <row r="2181" spans="1:17" ht="16.5" x14ac:dyDescent="0.2">
      <c r="A2181" s="31">
        <v>2178</v>
      </c>
      <c r="B2181" s="31">
        <v>13</v>
      </c>
      <c r="C2181" s="31">
        <v>5</v>
      </c>
      <c r="D2181" s="31">
        <v>1</v>
      </c>
      <c r="E2181" s="31">
        <v>4</v>
      </c>
      <c r="F2181" s="31">
        <v>2</v>
      </c>
      <c r="G2181" s="31" t="str">
        <f t="shared" ref="G2181:G2244" si="68">INDEX($T$4:$AI$4,B2181)&amp;INDEX($T$5:$X$5,C2181)&amp;"_"&amp;D2181&amp;"线"&amp;E2181&amp;"号天赋"&amp;IF(F2181&gt;0,F2181&amp;"级","解锁")</f>
        <v>双子座大招_1线4号天赋2级</v>
      </c>
      <c r="H2181" s="32">
        <f>INDEX(数值规划!$AH$33:$AK$42,(特技天赋!C2181-1)*2+特技天赋!D2181,特技天赋!E2181)</f>
        <v>83</v>
      </c>
      <c r="I2181" s="32">
        <f>INDEX(数值规划!$N$32:$Y$231,(((C2181-1)*2+(D2181-1))*4+(E2181-1))*5+F2181+1,(INDEX($T$3:$AI$3,B2181)-1)*3+1)</f>
        <v>24</v>
      </c>
      <c r="J2181" s="32">
        <f>INDEX(数值规划!$N$32:$Y$231,(((C2181-1)*2+(D2181-1))*4+(E2181-1))*5+F2181+1,(INDEX($T$3:$AI$3,B2181)-1)*3+2)</f>
        <v>24</v>
      </c>
      <c r="K2181" s="32">
        <f>INDEX(数值规划!$N$32:$Y$231,(((C2181-1)*2+(D2181-1))*4+(E2181-1))*5+F2181+1,(INDEX($T$3:$AI$3,B2181)-1)*3+3)</f>
        <v>96</v>
      </c>
      <c r="L2181" s="32">
        <f t="shared" ref="L2181:L2244" si="69">(E2181-1)*2+D2181</f>
        <v>7</v>
      </c>
      <c r="M2181" s="32">
        <f>INDEX(数值规划!$AL$33:$AL$42,(特技天赋!C2181-1)*2+特技天赋!D2181)</f>
        <v>6</v>
      </c>
      <c r="N2181" s="31">
        <v>43</v>
      </c>
      <c r="Q2181" s="32">
        <f>IF(特技天赋!F2181&gt;0,INDEX(数值规划!$F$32:$F$63,(特技天赋!E2181-1)*4+特技天赋!F2181),E2181)</f>
        <v>43</v>
      </c>
    </row>
    <row r="2182" spans="1:17" ht="16.5" x14ac:dyDescent="0.2">
      <c r="A2182" s="31">
        <v>2179</v>
      </c>
      <c r="B2182" s="31">
        <v>13</v>
      </c>
      <c r="C2182" s="31">
        <v>5</v>
      </c>
      <c r="D2182" s="31">
        <v>1</v>
      </c>
      <c r="E2182" s="31">
        <v>4</v>
      </c>
      <c r="F2182" s="31">
        <v>3</v>
      </c>
      <c r="G2182" s="31" t="str">
        <f t="shared" si="68"/>
        <v>双子座大招_1线4号天赋3级</v>
      </c>
      <c r="H2182" s="32">
        <f>INDEX(数值规划!$AH$33:$AK$42,(特技天赋!C2182-1)*2+特技天赋!D2182,特技天赋!E2182)</f>
        <v>83</v>
      </c>
      <c r="I2182" s="32">
        <f>INDEX(数值规划!$N$32:$Y$231,(((C2182-1)*2+(D2182-1))*4+(E2182-1))*5+F2182+1,(INDEX($T$3:$AI$3,B2182)-1)*3+1)</f>
        <v>27</v>
      </c>
      <c r="J2182" s="32">
        <f>INDEX(数值规划!$N$32:$Y$231,(((C2182-1)*2+(D2182-1))*4+(E2182-1))*5+F2182+1,(INDEX($T$3:$AI$3,B2182)-1)*3+2)</f>
        <v>27</v>
      </c>
      <c r="K2182" s="32">
        <f>INDEX(数值规划!$N$32:$Y$231,(((C2182-1)*2+(D2182-1))*4+(E2182-1))*5+F2182+1,(INDEX($T$3:$AI$3,B2182)-1)*3+3)</f>
        <v>108</v>
      </c>
      <c r="L2182" s="32">
        <f t="shared" si="69"/>
        <v>7</v>
      </c>
      <c r="M2182" s="32">
        <f>INDEX(数值规划!$AL$33:$AL$42,(特技天赋!C2182-1)*2+特技天赋!D2182)</f>
        <v>6</v>
      </c>
      <c r="N2182" s="31">
        <v>58</v>
      </c>
      <c r="Q2182" s="32">
        <f>IF(特技天赋!F2182&gt;0,INDEX(数值规划!$F$32:$F$63,(特技天赋!E2182-1)*4+特技天赋!F2182),E2182)</f>
        <v>58</v>
      </c>
    </row>
    <row r="2183" spans="1:17" ht="16.5" x14ac:dyDescent="0.2">
      <c r="A2183" s="31">
        <v>2180</v>
      </c>
      <c r="B2183" s="31">
        <v>13</v>
      </c>
      <c r="C2183" s="31">
        <v>5</v>
      </c>
      <c r="D2183" s="31">
        <v>1</v>
      </c>
      <c r="E2183" s="31">
        <v>4</v>
      </c>
      <c r="F2183" s="31">
        <v>4</v>
      </c>
      <c r="G2183" s="31" t="str">
        <f t="shared" si="68"/>
        <v>双子座大招_1线4号天赋4级</v>
      </c>
      <c r="H2183" s="32">
        <f>INDEX(数值规划!$AH$33:$AK$42,(特技天赋!C2183-1)*2+特技天赋!D2183,特技天赋!E2183)</f>
        <v>83</v>
      </c>
      <c r="I2183" s="32">
        <f>INDEX(数值规划!$N$32:$Y$231,(((C2183-1)*2+(D2183-1))*4+(E2183-1))*5+F2183+1,(INDEX($T$3:$AI$3,B2183)-1)*3+1)</f>
        <v>30</v>
      </c>
      <c r="J2183" s="32">
        <f>INDEX(数值规划!$N$32:$Y$231,(((C2183-1)*2+(D2183-1))*4+(E2183-1))*5+F2183+1,(INDEX($T$3:$AI$3,B2183)-1)*3+2)</f>
        <v>30</v>
      </c>
      <c r="K2183" s="32">
        <f>INDEX(数值规划!$N$32:$Y$231,(((C2183-1)*2+(D2183-1))*4+(E2183-1))*5+F2183+1,(INDEX($T$3:$AI$3,B2183)-1)*3+3)</f>
        <v>120</v>
      </c>
      <c r="L2183" s="32">
        <f t="shared" si="69"/>
        <v>7</v>
      </c>
      <c r="M2183" s="32">
        <f>INDEX(数值规划!$AL$33:$AL$42,(特技天赋!C2183-1)*2+特技天赋!D2183)</f>
        <v>6</v>
      </c>
      <c r="N2183" s="31">
        <v>87</v>
      </c>
      <c r="Q2183" s="32">
        <f>IF(特技天赋!F2183&gt;0,INDEX(数值规划!$F$32:$F$63,(特技天赋!E2183-1)*4+特技天赋!F2183),E2183)</f>
        <v>87</v>
      </c>
    </row>
    <row r="2184" spans="1:17" ht="16.5" x14ac:dyDescent="0.2">
      <c r="A2184" s="31">
        <v>2181</v>
      </c>
      <c r="B2184" s="31">
        <v>13</v>
      </c>
      <c r="C2184" s="31">
        <v>5</v>
      </c>
      <c r="D2184" s="31">
        <v>2</v>
      </c>
      <c r="E2184" s="31">
        <v>1</v>
      </c>
      <c r="F2184" s="31">
        <v>0</v>
      </c>
      <c r="G2184" s="31" t="str">
        <f t="shared" si="68"/>
        <v>双子座大招_2线1号天赋解锁</v>
      </c>
      <c r="H2184" s="32">
        <f>INDEX(数值规划!$AH$33:$AK$42,(特技天赋!C2184-1)*2+特技天赋!D2184,特技天赋!E2184)</f>
        <v>33</v>
      </c>
      <c r="I2184" s="32">
        <f>INDEX(数值规划!$N$32:$Y$231,(((C2184-1)*2+(D2184-1))*4+(E2184-1))*5+F2184+1,(INDEX($T$3:$AI$3,B2184)-1)*3+1)</f>
        <v>10</v>
      </c>
      <c r="J2184" s="32">
        <f>INDEX(数值规划!$N$32:$Y$231,(((C2184-1)*2+(D2184-1))*4+(E2184-1))*5+F2184+1,(INDEX($T$3:$AI$3,B2184)-1)*3+2)</f>
        <v>10</v>
      </c>
      <c r="K2184" s="32">
        <f>INDEX(数值规划!$N$32:$Y$231,(((C2184-1)*2+(D2184-1))*4+(E2184-1))*5+F2184+1,(INDEX($T$3:$AI$3,B2184)-1)*3+3)</f>
        <v>12</v>
      </c>
      <c r="L2184" s="32">
        <f t="shared" si="69"/>
        <v>2</v>
      </c>
      <c r="M2184" s="32">
        <f>INDEX(数值规划!$AL$33:$AL$42,(特技天赋!C2184-1)*2+特技天赋!D2184)</f>
        <v>2</v>
      </c>
      <c r="N2184" s="31">
        <v>1</v>
      </c>
      <c r="Q2184" s="32">
        <f>IF(特技天赋!F2184&gt;0,INDEX(数值规划!$F$32:$F$63,(特技天赋!E2184-1)*4+特技天赋!F2184),E2184)</f>
        <v>1</v>
      </c>
    </row>
    <row r="2185" spans="1:17" ht="16.5" x14ac:dyDescent="0.2">
      <c r="A2185" s="31">
        <v>2182</v>
      </c>
      <c r="B2185" s="31">
        <v>13</v>
      </c>
      <c r="C2185" s="31">
        <v>5</v>
      </c>
      <c r="D2185" s="31">
        <v>2</v>
      </c>
      <c r="E2185" s="31">
        <v>1</v>
      </c>
      <c r="F2185" s="31">
        <v>1</v>
      </c>
      <c r="G2185" s="31" t="str">
        <f t="shared" si="68"/>
        <v>双子座大招_2线1号天赋1级</v>
      </c>
      <c r="H2185" s="32">
        <f>INDEX(数值规划!$AH$33:$AK$42,(特技天赋!C2185-1)*2+特技天赋!D2185,特技天赋!E2185)</f>
        <v>33</v>
      </c>
      <c r="I2185" s="32">
        <f>INDEX(数值规划!$N$32:$Y$231,(((C2185-1)*2+(D2185-1))*4+(E2185-1))*5+F2185+1,(INDEX($T$3:$AI$3,B2185)-1)*3+1)</f>
        <v>15</v>
      </c>
      <c r="J2185" s="32">
        <f>INDEX(数值规划!$N$32:$Y$231,(((C2185-1)*2+(D2185-1))*4+(E2185-1))*5+F2185+1,(INDEX($T$3:$AI$3,B2185)-1)*3+2)</f>
        <v>15</v>
      </c>
      <c r="K2185" s="32">
        <f>INDEX(数值规划!$N$32:$Y$231,(((C2185-1)*2+(D2185-1))*4+(E2185-1))*5+F2185+1,(INDEX($T$3:$AI$3,B2185)-1)*3+3)</f>
        <v>18</v>
      </c>
      <c r="L2185" s="32">
        <f t="shared" si="69"/>
        <v>2</v>
      </c>
      <c r="M2185" s="32">
        <f>INDEX(数值规划!$AL$33:$AL$42,(特技天赋!C2185-1)*2+特技天赋!D2185)</f>
        <v>2</v>
      </c>
      <c r="N2185" s="31">
        <v>19</v>
      </c>
      <c r="Q2185" s="32">
        <f>IF(特技天赋!F2185&gt;0,INDEX(数值规划!$F$32:$F$63,(特技天赋!E2185-1)*4+特技天赋!F2185),E2185)</f>
        <v>19</v>
      </c>
    </row>
    <row r="2186" spans="1:17" ht="16.5" x14ac:dyDescent="0.2">
      <c r="A2186" s="31">
        <v>2183</v>
      </c>
      <c r="B2186" s="31">
        <v>13</v>
      </c>
      <c r="C2186" s="31">
        <v>5</v>
      </c>
      <c r="D2186" s="31">
        <v>2</v>
      </c>
      <c r="E2186" s="31">
        <v>1</v>
      </c>
      <c r="F2186" s="31">
        <v>2</v>
      </c>
      <c r="G2186" s="31" t="str">
        <f t="shared" si="68"/>
        <v>双子座大招_2线1号天赋2级</v>
      </c>
      <c r="H2186" s="32">
        <f>INDEX(数值规划!$AH$33:$AK$42,(特技天赋!C2186-1)*2+特技天赋!D2186,特技天赋!E2186)</f>
        <v>33</v>
      </c>
      <c r="I2186" s="32">
        <f>INDEX(数值规划!$N$32:$Y$231,(((C2186-1)*2+(D2186-1))*4+(E2186-1))*5+F2186+1,(INDEX($T$3:$AI$3,B2186)-1)*3+1)</f>
        <v>20</v>
      </c>
      <c r="J2186" s="32">
        <f>INDEX(数值规划!$N$32:$Y$231,(((C2186-1)*2+(D2186-1))*4+(E2186-1))*5+F2186+1,(INDEX($T$3:$AI$3,B2186)-1)*3+2)</f>
        <v>20</v>
      </c>
      <c r="K2186" s="32">
        <f>INDEX(数值规划!$N$32:$Y$231,(((C2186-1)*2+(D2186-1))*4+(E2186-1))*5+F2186+1,(INDEX($T$3:$AI$3,B2186)-1)*3+3)</f>
        <v>24</v>
      </c>
      <c r="L2186" s="32">
        <f t="shared" si="69"/>
        <v>2</v>
      </c>
      <c r="M2186" s="32">
        <f>INDEX(数值规划!$AL$33:$AL$42,(特技天赋!C2186-1)*2+特技天赋!D2186)</f>
        <v>2</v>
      </c>
      <c r="N2186" s="31">
        <v>29</v>
      </c>
      <c r="Q2186" s="32">
        <f>IF(特技天赋!F2186&gt;0,INDEX(数值规划!$F$32:$F$63,(特技天赋!E2186-1)*4+特技天赋!F2186),E2186)</f>
        <v>29</v>
      </c>
    </row>
    <row r="2187" spans="1:17" ht="16.5" x14ac:dyDescent="0.2">
      <c r="A2187" s="31">
        <v>2184</v>
      </c>
      <c r="B2187" s="31">
        <v>13</v>
      </c>
      <c r="C2187" s="31">
        <v>5</v>
      </c>
      <c r="D2187" s="31">
        <v>2</v>
      </c>
      <c r="E2187" s="31">
        <v>1</v>
      </c>
      <c r="F2187" s="31">
        <v>3</v>
      </c>
      <c r="G2187" s="31" t="str">
        <f t="shared" si="68"/>
        <v>双子座大招_2线1号天赋3级</v>
      </c>
      <c r="H2187" s="32">
        <f>INDEX(数值规划!$AH$33:$AK$42,(特技天赋!C2187-1)*2+特技天赋!D2187,特技天赋!E2187)</f>
        <v>33</v>
      </c>
      <c r="I2187" s="32">
        <f>INDEX(数值规划!$N$32:$Y$231,(((C2187-1)*2+(D2187-1))*4+(E2187-1))*5+F2187+1,(INDEX($T$3:$AI$3,B2187)-1)*3+1)</f>
        <v>25</v>
      </c>
      <c r="J2187" s="32">
        <f>INDEX(数值规划!$N$32:$Y$231,(((C2187-1)*2+(D2187-1))*4+(E2187-1))*5+F2187+1,(INDEX($T$3:$AI$3,B2187)-1)*3+2)</f>
        <v>25</v>
      </c>
      <c r="K2187" s="32">
        <f>INDEX(数值规划!$N$32:$Y$231,(((C2187-1)*2+(D2187-1))*4+(E2187-1))*5+F2187+1,(INDEX($T$3:$AI$3,B2187)-1)*3+3)</f>
        <v>30</v>
      </c>
      <c r="L2187" s="32">
        <f t="shared" si="69"/>
        <v>2</v>
      </c>
      <c r="M2187" s="32">
        <f>INDEX(数值规划!$AL$33:$AL$42,(特技天赋!C2187-1)*2+特技天赋!D2187)</f>
        <v>2</v>
      </c>
      <c r="N2187" s="31">
        <v>38</v>
      </c>
      <c r="Q2187" s="32">
        <f>IF(特技天赋!F2187&gt;0,INDEX(数值规划!$F$32:$F$63,(特技天赋!E2187-1)*4+特技天赋!F2187),E2187)</f>
        <v>38</v>
      </c>
    </row>
    <row r="2188" spans="1:17" ht="16.5" x14ac:dyDescent="0.2">
      <c r="A2188" s="31">
        <v>2185</v>
      </c>
      <c r="B2188" s="31">
        <v>13</v>
      </c>
      <c r="C2188" s="31">
        <v>5</v>
      </c>
      <c r="D2188" s="31">
        <v>2</v>
      </c>
      <c r="E2188" s="31">
        <v>1</v>
      </c>
      <c r="F2188" s="31">
        <v>4</v>
      </c>
      <c r="G2188" s="31" t="str">
        <f t="shared" si="68"/>
        <v>双子座大招_2线1号天赋4级</v>
      </c>
      <c r="H2188" s="32">
        <f>INDEX(数值规划!$AH$33:$AK$42,(特技天赋!C2188-1)*2+特技天赋!D2188,特技天赋!E2188)</f>
        <v>33</v>
      </c>
      <c r="I2188" s="32">
        <f>INDEX(数值规划!$N$32:$Y$231,(((C2188-1)*2+(D2188-1))*4+(E2188-1))*5+F2188+1,(INDEX($T$3:$AI$3,B2188)-1)*3+1)</f>
        <v>30</v>
      </c>
      <c r="J2188" s="32">
        <f>INDEX(数值规划!$N$32:$Y$231,(((C2188-1)*2+(D2188-1))*4+(E2188-1))*5+F2188+1,(INDEX($T$3:$AI$3,B2188)-1)*3+2)</f>
        <v>30</v>
      </c>
      <c r="K2188" s="32">
        <f>INDEX(数值规划!$N$32:$Y$231,(((C2188-1)*2+(D2188-1))*4+(E2188-1))*5+F2188+1,(INDEX($T$3:$AI$3,B2188)-1)*3+3)</f>
        <v>36</v>
      </c>
      <c r="L2188" s="32">
        <f t="shared" si="69"/>
        <v>2</v>
      </c>
      <c r="M2188" s="32">
        <f>INDEX(数值规划!$AL$33:$AL$42,(特技天赋!C2188-1)*2+特技天赋!D2188)</f>
        <v>2</v>
      </c>
      <c r="N2188" s="31">
        <v>58</v>
      </c>
      <c r="Q2188" s="32">
        <f>IF(特技天赋!F2188&gt;0,INDEX(数值规划!$F$32:$F$63,(特技天赋!E2188-1)*4+特技天赋!F2188),E2188)</f>
        <v>58</v>
      </c>
    </row>
    <row r="2189" spans="1:17" ht="16.5" x14ac:dyDescent="0.2">
      <c r="A2189" s="31">
        <v>2186</v>
      </c>
      <c r="B2189" s="31">
        <v>13</v>
      </c>
      <c r="C2189" s="31">
        <v>5</v>
      </c>
      <c r="D2189" s="31">
        <v>2</v>
      </c>
      <c r="E2189" s="31">
        <v>2</v>
      </c>
      <c r="F2189" s="31">
        <v>0</v>
      </c>
      <c r="G2189" s="31" t="str">
        <f t="shared" si="68"/>
        <v>双子座大招_2线2号天赋解锁</v>
      </c>
      <c r="H2189" s="32">
        <f>INDEX(数值规划!$AH$33:$AK$42,(特技天赋!C2189-1)*2+特技天赋!D2189,特技天赋!E2189)</f>
        <v>53</v>
      </c>
      <c r="I2189" s="32">
        <f>INDEX(数值规划!$N$32:$Y$231,(((C2189-1)*2+(D2189-1))*4+(E2189-1))*5+F2189+1,(INDEX($T$3:$AI$3,B2189)-1)*3+1)</f>
        <v>15</v>
      </c>
      <c r="J2189" s="32">
        <f>INDEX(数值规划!$N$32:$Y$231,(((C2189-1)*2+(D2189-1))*4+(E2189-1))*5+F2189+1,(INDEX($T$3:$AI$3,B2189)-1)*3+2)</f>
        <v>15</v>
      </c>
      <c r="K2189" s="32">
        <f>INDEX(数值规划!$N$32:$Y$231,(((C2189-1)*2+(D2189-1))*4+(E2189-1))*5+F2189+1,(INDEX($T$3:$AI$3,B2189)-1)*3+3)</f>
        <v>18</v>
      </c>
      <c r="L2189" s="32">
        <f t="shared" si="69"/>
        <v>4</v>
      </c>
      <c r="M2189" s="32">
        <f>INDEX(数值规划!$AL$33:$AL$42,(特技天赋!C2189-1)*2+特技天赋!D2189)</f>
        <v>2</v>
      </c>
      <c r="N2189" s="31">
        <v>2</v>
      </c>
      <c r="Q2189" s="32">
        <f>IF(特技天赋!F2189&gt;0,INDEX(数值规划!$F$32:$F$63,(特技天赋!E2189-1)*4+特技天赋!F2189),E2189)</f>
        <v>2</v>
      </c>
    </row>
    <row r="2190" spans="1:17" ht="16.5" x14ac:dyDescent="0.2">
      <c r="A2190" s="31">
        <v>2187</v>
      </c>
      <c r="B2190" s="31">
        <v>13</v>
      </c>
      <c r="C2190" s="31">
        <v>5</v>
      </c>
      <c r="D2190" s="31">
        <v>2</v>
      </c>
      <c r="E2190" s="31">
        <v>2</v>
      </c>
      <c r="F2190" s="31">
        <v>1</v>
      </c>
      <c r="G2190" s="31" t="str">
        <f t="shared" si="68"/>
        <v>双子座大招_2线2号天赋1级</v>
      </c>
      <c r="H2190" s="32">
        <f>INDEX(数值规划!$AH$33:$AK$42,(特技天赋!C2190-1)*2+特技天赋!D2190,特技天赋!E2190)</f>
        <v>53</v>
      </c>
      <c r="I2190" s="32">
        <f>INDEX(数值规划!$N$32:$Y$231,(((C2190-1)*2+(D2190-1))*4+(E2190-1))*5+F2190+1,(INDEX($T$3:$AI$3,B2190)-1)*3+1)</f>
        <v>20</v>
      </c>
      <c r="J2190" s="32">
        <f>INDEX(数值规划!$N$32:$Y$231,(((C2190-1)*2+(D2190-1))*4+(E2190-1))*5+F2190+1,(INDEX($T$3:$AI$3,B2190)-1)*3+2)</f>
        <v>20</v>
      </c>
      <c r="K2190" s="32">
        <f>INDEX(数值规划!$N$32:$Y$231,(((C2190-1)*2+(D2190-1))*4+(E2190-1))*5+F2190+1,(INDEX($T$3:$AI$3,B2190)-1)*3+3)</f>
        <v>24</v>
      </c>
      <c r="L2190" s="32">
        <f t="shared" si="69"/>
        <v>4</v>
      </c>
      <c r="M2190" s="32">
        <f>INDEX(数值规划!$AL$33:$AL$42,(特技天赋!C2190-1)*2+特技天赋!D2190)</f>
        <v>2</v>
      </c>
      <c r="N2190" s="31">
        <v>24</v>
      </c>
      <c r="Q2190" s="32">
        <f>IF(特技天赋!F2190&gt;0,INDEX(数值规划!$F$32:$F$63,(特技天赋!E2190-1)*4+特技天赋!F2190),E2190)</f>
        <v>24</v>
      </c>
    </row>
    <row r="2191" spans="1:17" ht="16.5" x14ac:dyDescent="0.2">
      <c r="A2191" s="31">
        <v>2188</v>
      </c>
      <c r="B2191" s="31">
        <v>13</v>
      </c>
      <c r="C2191" s="31">
        <v>5</v>
      </c>
      <c r="D2191" s="31">
        <v>2</v>
      </c>
      <c r="E2191" s="31">
        <v>2</v>
      </c>
      <c r="F2191" s="31">
        <v>2</v>
      </c>
      <c r="G2191" s="31" t="str">
        <f t="shared" si="68"/>
        <v>双子座大招_2线2号天赋2级</v>
      </c>
      <c r="H2191" s="32">
        <f>INDEX(数值规划!$AH$33:$AK$42,(特技天赋!C2191-1)*2+特技天赋!D2191,特技天赋!E2191)</f>
        <v>53</v>
      </c>
      <c r="I2191" s="32">
        <f>INDEX(数值规划!$N$32:$Y$231,(((C2191-1)*2+(D2191-1))*4+(E2191-1))*5+F2191+1,(INDEX($T$3:$AI$3,B2191)-1)*3+1)</f>
        <v>25</v>
      </c>
      <c r="J2191" s="32">
        <f>INDEX(数值规划!$N$32:$Y$231,(((C2191-1)*2+(D2191-1))*4+(E2191-1))*5+F2191+1,(INDEX($T$3:$AI$3,B2191)-1)*3+2)</f>
        <v>25</v>
      </c>
      <c r="K2191" s="32">
        <f>INDEX(数值规划!$N$32:$Y$231,(((C2191-1)*2+(D2191-1))*4+(E2191-1))*5+F2191+1,(INDEX($T$3:$AI$3,B2191)-1)*3+3)</f>
        <v>30</v>
      </c>
      <c r="L2191" s="32">
        <f t="shared" si="69"/>
        <v>4</v>
      </c>
      <c r="M2191" s="32">
        <f>INDEX(数值规划!$AL$33:$AL$42,(特技天赋!C2191-1)*2+特技天赋!D2191)</f>
        <v>2</v>
      </c>
      <c r="N2191" s="31">
        <v>36</v>
      </c>
      <c r="Q2191" s="32">
        <f>IF(特技天赋!F2191&gt;0,INDEX(数值规划!$F$32:$F$63,(特技天赋!E2191-1)*4+特技天赋!F2191),E2191)</f>
        <v>36</v>
      </c>
    </row>
    <row r="2192" spans="1:17" ht="16.5" x14ac:dyDescent="0.2">
      <c r="A2192" s="31">
        <v>2189</v>
      </c>
      <c r="B2192" s="31">
        <v>13</v>
      </c>
      <c r="C2192" s="31">
        <v>5</v>
      </c>
      <c r="D2192" s="31">
        <v>2</v>
      </c>
      <c r="E2192" s="31">
        <v>2</v>
      </c>
      <c r="F2192" s="31">
        <v>3</v>
      </c>
      <c r="G2192" s="31" t="str">
        <f t="shared" si="68"/>
        <v>双子座大招_2线2号天赋3级</v>
      </c>
      <c r="H2192" s="32">
        <f>INDEX(数值规划!$AH$33:$AK$42,(特技天赋!C2192-1)*2+特技天赋!D2192,特技天赋!E2192)</f>
        <v>53</v>
      </c>
      <c r="I2192" s="32">
        <f>INDEX(数值规划!$N$32:$Y$231,(((C2192-1)*2+(D2192-1))*4+(E2192-1))*5+F2192+1,(INDEX($T$3:$AI$3,B2192)-1)*3+1)</f>
        <v>30</v>
      </c>
      <c r="J2192" s="32">
        <f>INDEX(数值规划!$N$32:$Y$231,(((C2192-1)*2+(D2192-1))*4+(E2192-1))*5+F2192+1,(INDEX($T$3:$AI$3,B2192)-1)*3+2)</f>
        <v>30</v>
      </c>
      <c r="K2192" s="32">
        <f>INDEX(数值规划!$N$32:$Y$231,(((C2192-1)*2+(D2192-1))*4+(E2192-1))*5+F2192+1,(INDEX($T$3:$AI$3,B2192)-1)*3+3)</f>
        <v>36</v>
      </c>
      <c r="L2192" s="32">
        <f t="shared" si="69"/>
        <v>4</v>
      </c>
      <c r="M2192" s="32">
        <f>INDEX(数值规划!$AL$33:$AL$42,(特技天赋!C2192-1)*2+特技天赋!D2192)</f>
        <v>2</v>
      </c>
      <c r="N2192" s="31">
        <v>48</v>
      </c>
      <c r="Q2192" s="32">
        <f>IF(特技天赋!F2192&gt;0,INDEX(数值规划!$F$32:$F$63,(特技天赋!E2192-1)*4+特技天赋!F2192),E2192)</f>
        <v>48</v>
      </c>
    </row>
    <row r="2193" spans="1:17" ht="16.5" x14ac:dyDescent="0.2">
      <c r="A2193" s="31">
        <v>2190</v>
      </c>
      <c r="B2193" s="31">
        <v>13</v>
      </c>
      <c r="C2193" s="31">
        <v>5</v>
      </c>
      <c r="D2193" s="31">
        <v>2</v>
      </c>
      <c r="E2193" s="31">
        <v>2</v>
      </c>
      <c r="F2193" s="31">
        <v>4</v>
      </c>
      <c r="G2193" s="31" t="str">
        <f t="shared" si="68"/>
        <v>双子座大招_2线2号天赋4级</v>
      </c>
      <c r="H2193" s="32">
        <f>INDEX(数值规划!$AH$33:$AK$42,(特技天赋!C2193-1)*2+特技天赋!D2193,特技天赋!E2193)</f>
        <v>53</v>
      </c>
      <c r="I2193" s="32">
        <f>INDEX(数值规划!$N$32:$Y$231,(((C2193-1)*2+(D2193-1))*4+(E2193-1))*5+F2193+1,(INDEX($T$3:$AI$3,B2193)-1)*3+1)</f>
        <v>35</v>
      </c>
      <c r="J2193" s="32">
        <f>INDEX(数值规划!$N$32:$Y$231,(((C2193-1)*2+(D2193-1))*4+(E2193-1))*5+F2193+1,(INDEX($T$3:$AI$3,B2193)-1)*3+2)</f>
        <v>35</v>
      </c>
      <c r="K2193" s="32">
        <f>INDEX(数值规划!$N$32:$Y$231,(((C2193-1)*2+(D2193-1))*4+(E2193-1))*5+F2193+1,(INDEX($T$3:$AI$3,B2193)-1)*3+3)</f>
        <v>42</v>
      </c>
      <c r="L2193" s="32">
        <f t="shared" si="69"/>
        <v>4</v>
      </c>
      <c r="M2193" s="32">
        <f>INDEX(数值规划!$AL$33:$AL$42,(特技天赋!C2193-1)*2+特技天赋!D2193)</f>
        <v>2</v>
      </c>
      <c r="N2193" s="31">
        <v>72</v>
      </c>
      <c r="Q2193" s="32">
        <f>IF(特技天赋!F2193&gt;0,INDEX(数值规划!$F$32:$F$63,(特技天赋!E2193-1)*4+特技天赋!F2193),E2193)</f>
        <v>72</v>
      </c>
    </row>
    <row r="2194" spans="1:17" ht="16.5" x14ac:dyDescent="0.2">
      <c r="A2194" s="31">
        <v>2191</v>
      </c>
      <c r="B2194" s="31">
        <v>13</v>
      </c>
      <c r="C2194" s="31">
        <v>5</v>
      </c>
      <c r="D2194" s="31">
        <v>2</v>
      </c>
      <c r="E2194" s="31">
        <v>3</v>
      </c>
      <c r="F2194" s="31">
        <v>0</v>
      </c>
      <c r="G2194" s="31" t="str">
        <f t="shared" si="68"/>
        <v>双子座大招_2线3号天赋解锁</v>
      </c>
      <c r="H2194" s="32">
        <f>INDEX(数值规划!$AH$33:$AK$42,(特技天赋!C2194-1)*2+特技天赋!D2194,特技天赋!E2194)</f>
        <v>73</v>
      </c>
      <c r="I2194" s="32">
        <f>INDEX(数值规划!$N$32:$Y$231,(((C2194-1)*2+(D2194-1))*4+(E2194-1))*5+F2194+1,(INDEX($T$3:$AI$3,B2194)-1)*3+1)</f>
        <v>23</v>
      </c>
      <c r="J2194" s="32">
        <f>INDEX(数值规划!$N$32:$Y$231,(((C2194-1)*2+(D2194-1))*4+(E2194-1))*5+F2194+1,(INDEX($T$3:$AI$3,B2194)-1)*3+2)</f>
        <v>23</v>
      </c>
      <c r="K2194" s="32">
        <f>INDEX(数值规划!$N$32:$Y$231,(((C2194-1)*2+(D2194-1))*4+(E2194-1))*5+F2194+1,(INDEX($T$3:$AI$3,B2194)-1)*3+3)</f>
        <v>27</v>
      </c>
      <c r="L2194" s="32">
        <f t="shared" si="69"/>
        <v>6</v>
      </c>
      <c r="M2194" s="32">
        <f>INDEX(数值规划!$AL$33:$AL$42,(特技天赋!C2194-1)*2+特技天赋!D2194)</f>
        <v>2</v>
      </c>
      <c r="N2194" s="31">
        <v>3</v>
      </c>
      <c r="Q2194" s="32">
        <f>IF(特技天赋!F2194&gt;0,INDEX(数值规划!$F$32:$F$63,(特技天赋!E2194-1)*4+特技天赋!F2194),E2194)</f>
        <v>3</v>
      </c>
    </row>
    <row r="2195" spans="1:17" ht="16.5" x14ac:dyDescent="0.2">
      <c r="A2195" s="31">
        <v>2192</v>
      </c>
      <c r="B2195" s="31">
        <v>13</v>
      </c>
      <c r="C2195" s="31">
        <v>5</v>
      </c>
      <c r="D2195" s="31">
        <v>2</v>
      </c>
      <c r="E2195" s="31">
        <v>3</v>
      </c>
      <c r="F2195" s="31">
        <v>1</v>
      </c>
      <c r="G2195" s="31" t="str">
        <f t="shared" si="68"/>
        <v>双子座大招_2线3号天赋1级</v>
      </c>
      <c r="H2195" s="32">
        <f>INDEX(数值规划!$AH$33:$AK$42,(特技天赋!C2195-1)*2+特技天赋!D2195,特技天赋!E2195)</f>
        <v>73</v>
      </c>
      <c r="I2195" s="32">
        <f>INDEX(数值规划!$N$32:$Y$231,(((C2195-1)*2+(D2195-1))*4+(E2195-1))*5+F2195+1,(INDEX($T$3:$AI$3,B2195)-1)*3+1)</f>
        <v>28</v>
      </c>
      <c r="J2195" s="32">
        <f>INDEX(数值规划!$N$32:$Y$231,(((C2195-1)*2+(D2195-1))*4+(E2195-1))*5+F2195+1,(INDEX($T$3:$AI$3,B2195)-1)*3+2)</f>
        <v>28</v>
      </c>
      <c r="K2195" s="32">
        <f>INDEX(数值规划!$N$32:$Y$231,(((C2195-1)*2+(D2195-1))*4+(E2195-1))*5+F2195+1,(INDEX($T$3:$AI$3,B2195)-1)*3+3)</f>
        <v>33</v>
      </c>
      <c r="L2195" s="32">
        <f t="shared" si="69"/>
        <v>6</v>
      </c>
      <c r="M2195" s="32">
        <f>INDEX(数值规划!$AL$33:$AL$42,(特技天赋!C2195-1)*2+特技天赋!D2195)</f>
        <v>2</v>
      </c>
      <c r="N2195" s="31">
        <v>29</v>
      </c>
      <c r="Q2195" s="32">
        <f>IF(特技天赋!F2195&gt;0,INDEX(数值规划!$F$32:$F$63,(特技天赋!E2195-1)*4+特技天赋!F2195),E2195)</f>
        <v>29</v>
      </c>
    </row>
    <row r="2196" spans="1:17" ht="16.5" x14ac:dyDescent="0.2">
      <c r="A2196" s="31">
        <v>2193</v>
      </c>
      <c r="B2196" s="31">
        <v>13</v>
      </c>
      <c r="C2196" s="31">
        <v>5</v>
      </c>
      <c r="D2196" s="31">
        <v>2</v>
      </c>
      <c r="E2196" s="31">
        <v>3</v>
      </c>
      <c r="F2196" s="31">
        <v>2</v>
      </c>
      <c r="G2196" s="31" t="str">
        <f t="shared" si="68"/>
        <v>双子座大招_2线3号天赋2级</v>
      </c>
      <c r="H2196" s="32">
        <f>INDEX(数值规划!$AH$33:$AK$42,(特技天赋!C2196-1)*2+特技天赋!D2196,特技天赋!E2196)</f>
        <v>73</v>
      </c>
      <c r="I2196" s="32">
        <f>INDEX(数值规划!$N$32:$Y$231,(((C2196-1)*2+(D2196-1))*4+(E2196-1))*5+F2196+1,(INDEX($T$3:$AI$3,B2196)-1)*3+1)</f>
        <v>33</v>
      </c>
      <c r="J2196" s="32">
        <f>INDEX(数值规划!$N$32:$Y$231,(((C2196-1)*2+(D2196-1))*4+(E2196-1))*5+F2196+1,(INDEX($T$3:$AI$3,B2196)-1)*3+2)</f>
        <v>33</v>
      </c>
      <c r="K2196" s="32">
        <f>INDEX(数值规划!$N$32:$Y$231,(((C2196-1)*2+(D2196-1))*4+(E2196-1))*5+F2196+1,(INDEX($T$3:$AI$3,B2196)-1)*3+3)</f>
        <v>39</v>
      </c>
      <c r="L2196" s="32">
        <f t="shared" si="69"/>
        <v>6</v>
      </c>
      <c r="M2196" s="32">
        <f>INDEX(数值规划!$AL$33:$AL$42,(特技天赋!C2196-1)*2+特技天赋!D2196)</f>
        <v>2</v>
      </c>
      <c r="N2196" s="31">
        <v>43</v>
      </c>
      <c r="Q2196" s="32">
        <f>IF(特技天赋!F2196&gt;0,INDEX(数值规划!$F$32:$F$63,(特技天赋!E2196-1)*4+特技天赋!F2196),E2196)</f>
        <v>43</v>
      </c>
    </row>
    <row r="2197" spans="1:17" ht="16.5" x14ac:dyDescent="0.2">
      <c r="A2197" s="31">
        <v>2194</v>
      </c>
      <c r="B2197" s="31">
        <v>13</v>
      </c>
      <c r="C2197" s="31">
        <v>5</v>
      </c>
      <c r="D2197" s="31">
        <v>2</v>
      </c>
      <c r="E2197" s="31">
        <v>3</v>
      </c>
      <c r="F2197" s="31">
        <v>3</v>
      </c>
      <c r="G2197" s="31" t="str">
        <f t="shared" si="68"/>
        <v>双子座大招_2线3号天赋3级</v>
      </c>
      <c r="H2197" s="32">
        <f>INDEX(数值规划!$AH$33:$AK$42,(特技天赋!C2197-1)*2+特技天赋!D2197,特技天赋!E2197)</f>
        <v>73</v>
      </c>
      <c r="I2197" s="32">
        <f>INDEX(数值规划!$N$32:$Y$231,(((C2197-1)*2+(D2197-1))*4+(E2197-1))*5+F2197+1,(INDEX($T$3:$AI$3,B2197)-1)*3+1)</f>
        <v>38</v>
      </c>
      <c r="J2197" s="32">
        <f>INDEX(数值规划!$N$32:$Y$231,(((C2197-1)*2+(D2197-1))*4+(E2197-1))*5+F2197+1,(INDEX($T$3:$AI$3,B2197)-1)*3+2)</f>
        <v>38</v>
      </c>
      <c r="K2197" s="32">
        <f>INDEX(数值规划!$N$32:$Y$231,(((C2197-1)*2+(D2197-1))*4+(E2197-1))*5+F2197+1,(INDEX($T$3:$AI$3,B2197)-1)*3+3)</f>
        <v>45</v>
      </c>
      <c r="L2197" s="32">
        <f t="shared" si="69"/>
        <v>6</v>
      </c>
      <c r="M2197" s="32">
        <f>INDEX(数值规划!$AL$33:$AL$42,(特技天赋!C2197-1)*2+特技天赋!D2197)</f>
        <v>2</v>
      </c>
      <c r="N2197" s="31">
        <v>58</v>
      </c>
      <c r="Q2197" s="32">
        <f>IF(特技天赋!F2197&gt;0,INDEX(数值规划!$F$32:$F$63,(特技天赋!E2197-1)*4+特技天赋!F2197),E2197)</f>
        <v>58</v>
      </c>
    </row>
    <row r="2198" spans="1:17" ht="16.5" x14ac:dyDescent="0.2">
      <c r="A2198" s="31">
        <v>2195</v>
      </c>
      <c r="B2198" s="31">
        <v>13</v>
      </c>
      <c r="C2198" s="31">
        <v>5</v>
      </c>
      <c r="D2198" s="31">
        <v>2</v>
      </c>
      <c r="E2198" s="31">
        <v>3</v>
      </c>
      <c r="F2198" s="31">
        <v>4</v>
      </c>
      <c r="G2198" s="31" t="str">
        <f t="shared" si="68"/>
        <v>双子座大招_2线3号天赋4级</v>
      </c>
      <c r="H2198" s="32">
        <f>INDEX(数值规划!$AH$33:$AK$42,(特技天赋!C2198-1)*2+特技天赋!D2198,特技天赋!E2198)</f>
        <v>73</v>
      </c>
      <c r="I2198" s="32">
        <f>INDEX(数值规划!$N$32:$Y$231,(((C2198-1)*2+(D2198-1))*4+(E2198-1))*5+F2198+1,(INDEX($T$3:$AI$3,B2198)-1)*3+1)</f>
        <v>43</v>
      </c>
      <c r="J2198" s="32">
        <f>INDEX(数值规划!$N$32:$Y$231,(((C2198-1)*2+(D2198-1))*4+(E2198-1))*5+F2198+1,(INDEX($T$3:$AI$3,B2198)-1)*3+2)</f>
        <v>43</v>
      </c>
      <c r="K2198" s="32">
        <f>INDEX(数值规划!$N$32:$Y$231,(((C2198-1)*2+(D2198-1))*4+(E2198-1))*5+F2198+1,(INDEX($T$3:$AI$3,B2198)-1)*3+3)</f>
        <v>51</v>
      </c>
      <c r="L2198" s="32">
        <f t="shared" si="69"/>
        <v>6</v>
      </c>
      <c r="M2198" s="32">
        <f>INDEX(数值规划!$AL$33:$AL$42,(特技天赋!C2198-1)*2+特技天赋!D2198)</f>
        <v>2</v>
      </c>
      <c r="N2198" s="31">
        <v>87</v>
      </c>
      <c r="Q2198" s="32">
        <f>IF(特技天赋!F2198&gt;0,INDEX(数值规划!$F$32:$F$63,(特技天赋!E2198-1)*4+特技天赋!F2198),E2198)</f>
        <v>87</v>
      </c>
    </row>
    <row r="2199" spans="1:17" ht="16.5" x14ac:dyDescent="0.2">
      <c r="A2199" s="31">
        <v>2196</v>
      </c>
      <c r="B2199" s="31">
        <v>13</v>
      </c>
      <c r="C2199" s="31">
        <v>5</v>
      </c>
      <c r="D2199" s="31">
        <v>2</v>
      </c>
      <c r="E2199" s="31">
        <v>4</v>
      </c>
      <c r="F2199" s="31">
        <v>0</v>
      </c>
      <c r="G2199" s="31" t="str">
        <f t="shared" si="68"/>
        <v>双子座大招_2线4号天赋解锁</v>
      </c>
      <c r="H2199" s="32">
        <f>INDEX(数值规划!$AH$33:$AK$42,(特技天赋!C2199-1)*2+特技天赋!D2199,特技天赋!E2199)</f>
        <v>93</v>
      </c>
      <c r="I2199" s="32">
        <f>INDEX(数值规划!$N$32:$Y$231,(((C2199-1)*2+(D2199-1))*4+(E2199-1))*5+F2199+1,(INDEX($T$3:$AI$3,B2199)-1)*3+1)</f>
        <v>30</v>
      </c>
      <c r="J2199" s="32">
        <f>INDEX(数值规划!$N$32:$Y$231,(((C2199-1)*2+(D2199-1))*4+(E2199-1))*5+F2199+1,(INDEX($T$3:$AI$3,B2199)-1)*3+2)</f>
        <v>30</v>
      </c>
      <c r="K2199" s="32">
        <f>INDEX(数值规划!$N$32:$Y$231,(((C2199-1)*2+(D2199-1))*4+(E2199-1))*5+F2199+1,(INDEX($T$3:$AI$3,B2199)-1)*3+3)</f>
        <v>36</v>
      </c>
      <c r="L2199" s="32">
        <f t="shared" si="69"/>
        <v>8</v>
      </c>
      <c r="M2199" s="32">
        <f>INDEX(数值规划!$AL$33:$AL$42,(特技天赋!C2199-1)*2+特技天赋!D2199)</f>
        <v>2</v>
      </c>
      <c r="N2199" s="31">
        <v>4</v>
      </c>
      <c r="Q2199" s="32">
        <f>IF(特技天赋!F2199&gt;0,INDEX(数值规划!$F$32:$F$63,(特技天赋!E2199-1)*4+特技天赋!F2199),E2199)</f>
        <v>4</v>
      </c>
    </row>
    <row r="2200" spans="1:17" ht="16.5" x14ac:dyDescent="0.2">
      <c r="A2200" s="31">
        <v>2197</v>
      </c>
      <c r="B2200" s="31">
        <v>13</v>
      </c>
      <c r="C2200" s="31">
        <v>5</v>
      </c>
      <c r="D2200" s="31">
        <v>2</v>
      </c>
      <c r="E2200" s="31">
        <v>4</v>
      </c>
      <c r="F2200" s="31">
        <v>1</v>
      </c>
      <c r="G2200" s="31" t="str">
        <f t="shared" si="68"/>
        <v>双子座大招_2线4号天赋1级</v>
      </c>
      <c r="H2200" s="32">
        <f>INDEX(数值规划!$AH$33:$AK$42,(特技天赋!C2200-1)*2+特技天赋!D2200,特技天赋!E2200)</f>
        <v>93</v>
      </c>
      <c r="I2200" s="32">
        <f>INDEX(数值规划!$N$32:$Y$231,(((C2200-1)*2+(D2200-1))*4+(E2200-1))*5+F2200+1,(INDEX($T$3:$AI$3,B2200)-1)*3+1)</f>
        <v>35</v>
      </c>
      <c r="J2200" s="32">
        <f>INDEX(数值规划!$N$32:$Y$231,(((C2200-1)*2+(D2200-1))*4+(E2200-1))*5+F2200+1,(INDEX($T$3:$AI$3,B2200)-1)*3+2)</f>
        <v>35</v>
      </c>
      <c r="K2200" s="32">
        <f>INDEX(数值规划!$N$32:$Y$231,(((C2200-1)*2+(D2200-1))*4+(E2200-1))*5+F2200+1,(INDEX($T$3:$AI$3,B2200)-1)*3+3)</f>
        <v>42</v>
      </c>
      <c r="L2200" s="32">
        <f t="shared" si="69"/>
        <v>8</v>
      </c>
      <c r="M2200" s="32">
        <f>INDEX(数值规划!$AL$33:$AL$42,(特技天赋!C2200-1)*2+特技天赋!D2200)</f>
        <v>2</v>
      </c>
      <c r="N2200" s="31">
        <v>29</v>
      </c>
      <c r="Q2200" s="32">
        <f>IF(特技天赋!F2200&gt;0,INDEX(数值规划!$F$32:$F$63,(特技天赋!E2200-1)*4+特技天赋!F2200),E2200)</f>
        <v>29</v>
      </c>
    </row>
    <row r="2201" spans="1:17" ht="16.5" x14ac:dyDescent="0.2">
      <c r="A2201" s="31">
        <v>2198</v>
      </c>
      <c r="B2201" s="31">
        <v>13</v>
      </c>
      <c r="C2201" s="31">
        <v>5</v>
      </c>
      <c r="D2201" s="31">
        <v>2</v>
      </c>
      <c r="E2201" s="31">
        <v>4</v>
      </c>
      <c r="F2201" s="31">
        <v>2</v>
      </c>
      <c r="G2201" s="31" t="str">
        <f t="shared" si="68"/>
        <v>双子座大招_2线4号天赋2级</v>
      </c>
      <c r="H2201" s="32">
        <f>INDEX(数值规划!$AH$33:$AK$42,(特技天赋!C2201-1)*2+特技天赋!D2201,特技天赋!E2201)</f>
        <v>93</v>
      </c>
      <c r="I2201" s="32">
        <f>INDEX(数值规划!$N$32:$Y$231,(((C2201-1)*2+(D2201-1))*4+(E2201-1))*5+F2201+1,(INDEX($T$3:$AI$3,B2201)-1)*3+1)</f>
        <v>40</v>
      </c>
      <c r="J2201" s="32">
        <f>INDEX(数值规划!$N$32:$Y$231,(((C2201-1)*2+(D2201-1))*4+(E2201-1))*5+F2201+1,(INDEX($T$3:$AI$3,B2201)-1)*3+2)</f>
        <v>40</v>
      </c>
      <c r="K2201" s="32">
        <f>INDEX(数值规划!$N$32:$Y$231,(((C2201-1)*2+(D2201-1))*4+(E2201-1))*5+F2201+1,(INDEX($T$3:$AI$3,B2201)-1)*3+3)</f>
        <v>48</v>
      </c>
      <c r="L2201" s="32">
        <f t="shared" si="69"/>
        <v>8</v>
      </c>
      <c r="M2201" s="32">
        <f>INDEX(数值规划!$AL$33:$AL$42,(特技天赋!C2201-1)*2+特技天赋!D2201)</f>
        <v>2</v>
      </c>
      <c r="N2201" s="31">
        <v>43</v>
      </c>
      <c r="Q2201" s="32">
        <f>IF(特技天赋!F2201&gt;0,INDEX(数值规划!$F$32:$F$63,(特技天赋!E2201-1)*4+特技天赋!F2201),E2201)</f>
        <v>43</v>
      </c>
    </row>
    <row r="2202" spans="1:17" ht="16.5" x14ac:dyDescent="0.2">
      <c r="A2202" s="31">
        <v>2199</v>
      </c>
      <c r="B2202" s="31">
        <v>13</v>
      </c>
      <c r="C2202" s="31">
        <v>5</v>
      </c>
      <c r="D2202" s="31">
        <v>2</v>
      </c>
      <c r="E2202" s="31">
        <v>4</v>
      </c>
      <c r="F2202" s="31">
        <v>3</v>
      </c>
      <c r="G2202" s="31" t="str">
        <f t="shared" si="68"/>
        <v>双子座大招_2线4号天赋3级</v>
      </c>
      <c r="H2202" s="32">
        <f>INDEX(数值规划!$AH$33:$AK$42,(特技天赋!C2202-1)*2+特技天赋!D2202,特技天赋!E2202)</f>
        <v>93</v>
      </c>
      <c r="I2202" s="32">
        <f>INDEX(数值规划!$N$32:$Y$231,(((C2202-1)*2+(D2202-1))*4+(E2202-1))*5+F2202+1,(INDEX($T$3:$AI$3,B2202)-1)*3+1)</f>
        <v>45</v>
      </c>
      <c r="J2202" s="32">
        <f>INDEX(数值规划!$N$32:$Y$231,(((C2202-1)*2+(D2202-1))*4+(E2202-1))*5+F2202+1,(INDEX($T$3:$AI$3,B2202)-1)*3+2)</f>
        <v>45</v>
      </c>
      <c r="K2202" s="32">
        <f>INDEX(数值规划!$N$32:$Y$231,(((C2202-1)*2+(D2202-1))*4+(E2202-1))*5+F2202+1,(INDEX($T$3:$AI$3,B2202)-1)*3+3)</f>
        <v>54</v>
      </c>
      <c r="L2202" s="32">
        <f t="shared" si="69"/>
        <v>8</v>
      </c>
      <c r="M2202" s="32">
        <f>INDEX(数值规划!$AL$33:$AL$42,(特技天赋!C2202-1)*2+特技天赋!D2202)</f>
        <v>2</v>
      </c>
      <c r="N2202" s="31">
        <v>58</v>
      </c>
      <c r="Q2202" s="32">
        <f>IF(特技天赋!F2202&gt;0,INDEX(数值规划!$F$32:$F$63,(特技天赋!E2202-1)*4+特技天赋!F2202),E2202)</f>
        <v>58</v>
      </c>
    </row>
    <row r="2203" spans="1:17" ht="16.5" x14ac:dyDescent="0.2">
      <c r="A2203" s="31">
        <v>2200</v>
      </c>
      <c r="B2203" s="31">
        <v>13</v>
      </c>
      <c r="C2203" s="31">
        <v>5</v>
      </c>
      <c r="D2203" s="31">
        <v>2</v>
      </c>
      <c r="E2203" s="31">
        <v>4</v>
      </c>
      <c r="F2203" s="31">
        <v>4</v>
      </c>
      <c r="G2203" s="31" t="str">
        <f t="shared" si="68"/>
        <v>双子座大招_2线4号天赋4级</v>
      </c>
      <c r="H2203" s="32">
        <f>INDEX(数值规划!$AH$33:$AK$42,(特技天赋!C2203-1)*2+特技天赋!D2203,特技天赋!E2203)</f>
        <v>93</v>
      </c>
      <c r="I2203" s="32">
        <f>INDEX(数值规划!$N$32:$Y$231,(((C2203-1)*2+(D2203-1))*4+(E2203-1))*5+F2203+1,(INDEX($T$3:$AI$3,B2203)-1)*3+1)</f>
        <v>50</v>
      </c>
      <c r="J2203" s="32">
        <f>INDEX(数值规划!$N$32:$Y$231,(((C2203-1)*2+(D2203-1))*4+(E2203-1))*5+F2203+1,(INDEX($T$3:$AI$3,B2203)-1)*3+2)</f>
        <v>50</v>
      </c>
      <c r="K2203" s="32">
        <f>INDEX(数值规划!$N$32:$Y$231,(((C2203-1)*2+(D2203-1))*4+(E2203-1))*5+F2203+1,(INDEX($T$3:$AI$3,B2203)-1)*3+3)</f>
        <v>60</v>
      </c>
      <c r="L2203" s="32">
        <f t="shared" si="69"/>
        <v>8</v>
      </c>
      <c r="M2203" s="32">
        <f>INDEX(数值规划!$AL$33:$AL$42,(特技天赋!C2203-1)*2+特技天赋!D2203)</f>
        <v>2</v>
      </c>
      <c r="N2203" s="31">
        <v>87</v>
      </c>
      <c r="Q2203" s="32">
        <f>IF(特技天赋!F2203&gt;0,INDEX(数值规划!$F$32:$F$63,(特技天赋!E2203-1)*4+特技天赋!F2203),E2203)</f>
        <v>87</v>
      </c>
    </row>
    <row r="2204" spans="1:17" ht="16.5" x14ac:dyDescent="0.2">
      <c r="A2204" s="31">
        <v>2201</v>
      </c>
      <c r="B2204" s="31">
        <v>14</v>
      </c>
      <c r="C2204" s="31">
        <v>1</v>
      </c>
      <c r="D2204" s="31">
        <v>1</v>
      </c>
      <c r="E2204" s="31">
        <v>1</v>
      </c>
      <c r="F2204" s="31">
        <v>0</v>
      </c>
      <c r="G2204" s="31" t="str">
        <f t="shared" si="68"/>
        <v>巨蟹座普攻_1线1号天赋解锁</v>
      </c>
      <c r="H2204" s="32">
        <f>INDEX(数值规划!$AH$33:$AK$42,(特技天赋!C2204-1)*2+特技天赋!D2204,特技天赋!E2204)</f>
        <v>15</v>
      </c>
      <c r="I2204" s="32">
        <f>INDEX(数值规划!$N$32:$Y$231,(((C2204-1)*2+(D2204-1))*4+(E2204-1))*5+F2204+1,(INDEX($T$3:$AI$3,B2204)-1)*3+1)</f>
        <v>18</v>
      </c>
      <c r="J2204" s="32">
        <f>INDEX(数值规划!$N$32:$Y$231,(((C2204-1)*2+(D2204-1))*4+(E2204-1))*5+F2204+1,(INDEX($T$3:$AI$3,B2204)-1)*3+2)</f>
        <v>8</v>
      </c>
      <c r="K2204" s="32">
        <f>INDEX(数值规划!$N$32:$Y$231,(((C2204-1)*2+(D2204-1))*4+(E2204-1))*5+F2204+1,(INDEX($T$3:$AI$3,B2204)-1)*3+3)</f>
        <v>0</v>
      </c>
      <c r="L2204" s="32">
        <f t="shared" si="69"/>
        <v>1</v>
      </c>
      <c r="M2204" s="32">
        <f>INDEX(数值规划!$AL$33:$AL$42,(特技天赋!C2204-1)*2+特技天赋!D2204)</f>
        <v>2</v>
      </c>
      <c r="N2204" s="31">
        <v>1</v>
      </c>
      <c r="Q2204" s="32">
        <f>IF(特技天赋!F2204&gt;0,INDEX(数值规划!$F$32:$F$63,(特技天赋!E2204-1)*4+特技天赋!F2204),E2204)</f>
        <v>1</v>
      </c>
    </row>
    <row r="2205" spans="1:17" ht="16.5" x14ac:dyDescent="0.2">
      <c r="A2205" s="31">
        <v>2202</v>
      </c>
      <c r="B2205" s="31">
        <v>14</v>
      </c>
      <c r="C2205" s="31">
        <v>1</v>
      </c>
      <c r="D2205" s="31">
        <v>1</v>
      </c>
      <c r="E2205" s="31">
        <v>1</v>
      </c>
      <c r="F2205" s="31">
        <v>1</v>
      </c>
      <c r="G2205" s="31" t="str">
        <f t="shared" si="68"/>
        <v>巨蟹座普攻_1线1号天赋1级</v>
      </c>
      <c r="H2205" s="32">
        <f>INDEX(数值规划!$AH$33:$AK$42,(特技天赋!C2205-1)*2+特技天赋!D2205,特技天赋!E2205)</f>
        <v>15</v>
      </c>
      <c r="I2205" s="32">
        <f>INDEX(数值规划!$N$32:$Y$231,(((C2205-1)*2+(D2205-1))*4+(E2205-1))*5+F2205+1,(INDEX($T$3:$AI$3,B2205)-1)*3+1)</f>
        <v>27</v>
      </c>
      <c r="J2205" s="32">
        <f>INDEX(数值规划!$N$32:$Y$231,(((C2205-1)*2+(D2205-1))*4+(E2205-1))*5+F2205+1,(INDEX($T$3:$AI$3,B2205)-1)*3+2)</f>
        <v>12</v>
      </c>
      <c r="K2205" s="32">
        <f>INDEX(数值规划!$N$32:$Y$231,(((C2205-1)*2+(D2205-1))*4+(E2205-1))*5+F2205+1,(INDEX($T$3:$AI$3,B2205)-1)*3+3)</f>
        <v>0</v>
      </c>
      <c r="L2205" s="32">
        <f t="shared" si="69"/>
        <v>1</v>
      </c>
      <c r="M2205" s="32">
        <f>INDEX(数值规划!$AL$33:$AL$42,(特技天赋!C2205-1)*2+特技天赋!D2205)</f>
        <v>2</v>
      </c>
      <c r="N2205" s="31">
        <v>19</v>
      </c>
      <c r="Q2205" s="32">
        <f>IF(特技天赋!F2205&gt;0,INDEX(数值规划!$F$32:$F$63,(特技天赋!E2205-1)*4+特技天赋!F2205),E2205)</f>
        <v>19</v>
      </c>
    </row>
    <row r="2206" spans="1:17" ht="16.5" x14ac:dyDescent="0.2">
      <c r="A2206" s="31">
        <v>2203</v>
      </c>
      <c r="B2206" s="31">
        <v>14</v>
      </c>
      <c r="C2206" s="31">
        <v>1</v>
      </c>
      <c r="D2206" s="31">
        <v>1</v>
      </c>
      <c r="E2206" s="31">
        <v>1</v>
      </c>
      <c r="F2206" s="31">
        <v>2</v>
      </c>
      <c r="G2206" s="31" t="str">
        <f t="shared" si="68"/>
        <v>巨蟹座普攻_1线1号天赋2级</v>
      </c>
      <c r="H2206" s="32">
        <f>INDEX(数值规划!$AH$33:$AK$42,(特技天赋!C2206-1)*2+特技天赋!D2206,特技天赋!E2206)</f>
        <v>15</v>
      </c>
      <c r="I2206" s="32">
        <f>INDEX(数值规划!$N$32:$Y$231,(((C2206-1)*2+(D2206-1))*4+(E2206-1))*5+F2206+1,(INDEX($T$3:$AI$3,B2206)-1)*3+1)</f>
        <v>36</v>
      </c>
      <c r="J2206" s="32">
        <f>INDEX(数值规划!$N$32:$Y$231,(((C2206-1)*2+(D2206-1))*4+(E2206-1))*5+F2206+1,(INDEX($T$3:$AI$3,B2206)-1)*3+2)</f>
        <v>16</v>
      </c>
      <c r="K2206" s="32">
        <f>INDEX(数值规划!$N$32:$Y$231,(((C2206-1)*2+(D2206-1))*4+(E2206-1))*5+F2206+1,(INDEX($T$3:$AI$3,B2206)-1)*3+3)</f>
        <v>0</v>
      </c>
      <c r="L2206" s="32">
        <f t="shared" si="69"/>
        <v>1</v>
      </c>
      <c r="M2206" s="32">
        <f>INDEX(数值规划!$AL$33:$AL$42,(特技天赋!C2206-1)*2+特技天赋!D2206)</f>
        <v>2</v>
      </c>
      <c r="N2206" s="31">
        <v>29</v>
      </c>
      <c r="Q2206" s="32">
        <f>IF(特技天赋!F2206&gt;0,INDEX(数值规划!$F$32:$F$63,(特技天赋!E2206-1)*4+特技天赋!F2206),E2206)</f>
        <v>29</v>
      </c>
    </row>
    <row r="2207" spans="1:17" ht="16.5" x14ac:dyDescent="0.2">
      <c r="A2207" s="31">
        <v>2204</v>
      </c>
      <c r="B2207" s="31">
        <v>14</v>
      </c>
      <c r="C2207" s="31">
        <v>1</v>
      </c>
      <c r="D2207" s="31">
        <v>1</v>
      </c>
      <c r="E2207" s="31">
        <v>1</v>
      </c>
      <c r="F2207" s="31">
        <v>3</v>
      </c>
      <c r="G2207" s="31" t="str">
        <f t="shared" si="68"/>
        <v>巨蟹座普攻_1线1号天赋3级</v>
      </c>
      <c r="H2207" s="32">
        <f>INDEX(数值规划!$AH$33:$AK$42,(特技天赋!C2207-1)*2+特技天赋!D2207,特技天赋!E2207)</f>
        <v>15</v>
      </c>
      <c r="I2207" s="32">
        <f>INDEX(数值规划!$N$32:$Y$231,(((C2207-1)*2+(D2207-1))*4+(E2207-1))*5+F2207+1,(INDEX($T$3:$AI$3,B2207)-1)*3+1)</f>
        <v>45</v>
      </c>
      <c r="J2207" s="32">
        <f>INDEX(数值规划!$N$32:$Y$231,(((C2207-1)*2+(D2207-1))*4+(E2207-1))*5+F2207+1,(INDEX($T$3:$AI$3,B2207)-1)*3+2)</f>
        <v>20</v>
      </c>
      <c r="K2207" s="32">
        <f>INDEX(数值规划!$N$32:$Y$231,(((C2207-1)*2+(D2207-1))*4+(E2207-1))*5+F2207+1,(INDEX($T$3:$AI$3,B2207)-1)*3+3)</f>
        <v>0</v>
      </c>
      <c r="L2207" s="32">
        <f t="shared" si="69"/>
        <v>1</v>
      </c>
      <c r="M2207" s="32">
        <f>INDEX(数值规划!$AL$33:$AL$42,(特技天赋!C2207-1)*2+特技天赋!D2207)</f>
        <v>2</v>
      </c>
      <c r="N2207" s="31">
        <v>38</v>
      </c>
      <c r="Q2207" s="32">
        <f>IF(特技天赋!F2207&gt;0,INDEX(数值规划!$F$32:$F$63,(特技天赋!E2207-1)*4+特技天赋!F2207),E2207)</f>
        <v>38</v>
      </c>
    </row>
    <row r="2208" spans="1:17" ht="16.5" x14ac:dyDescent="0.2">
      <c r="A2208" s="31">
        <v>2205</v>
      </c>
      <c r="B2208" s="31">
        <v>14</v>
      </c>
      <c r="C2208" s="31">
        <v>1</v>
      </c>
      <c r="D2208" s="31">
        <v>1</v>
      </c>
      <c r="E2208" s="31">
        <v>1</v>
      </c>
      <c r="F2208" s="31">
        <v>4</v>
      </c>
      <c r="G2208" s="31" t="str">
        <f t="shared" si="68"/>
        <v>巨蟹座普攻_1线1号天赋4级</v>
      </c>
      <c r="H2208" s="32">
        <f>INDEX(数值规划!$AH$33:$AK$42,(特技天赋!C2208-1)*2+特技天赋!D2208,特技天赋!E2208)</f>
        <v>15</v>
      </c>
      <c r="I2208" s="32">
        <f>INDEX(数值规划!$N$32:$Y$231,(((C2208-1)*2+(D2208-1))*4+(E2208-1))*5+F2208+1,(INDEX($T$3:$AI$3,B2208)-1)*3+1)</f>
        <v>54</v>
      </c>
      <c r="J2208" s="32">
        <f>INDEX(数值规划!$N$32:$Y$231,(((C2208-1)*2+(D2208-1))*4+(E2208-1))*5+F2208+1,(INDEX($T$3:$AI$3,B2208)-1)*3+2)</f>
        <v>24</v>
      </c>
      <c r="K2208" s="32">
        <f>INDEX(数值规划!$N$32:$Y$231,(((C2208-1)*2+(D2208-1))*4+(E2208-1))*5+F2208+1,(INDEX($T$3:$AI$3,B2208)-1)*3+3)</f>
        <v>0</v>
      </c>
      <c r="L2208" s="32">
        <f t="shared" si="69"/>
        <v>1</v>
      </c>
      <c r="M2208" s="32">
        <f>INDEX(数值规划!$AL$33:$AL$42,(特技天赋!C2208-1)*2+特技天赋!D2208)</f>
        <v>2</v>
      </c>
      <c r="N2208" s="31">
        <v>58</v>
      </c>
      <c r="Q2208" s="32">
        <f>IF(特技天赋!F2208&gt;0,INDEX(数值规划!$F$32:$F$63,(特技天赋!E2208-1)*4+特技天赋!F2208),E2208)</f>
        <v>58</v>
      </c>
    </row>
    <row r="2209" spans="1:17" ht="16.5" x14ac:dyDescent="0.2">
      <c r="A2209" s="31">
        <v>2206</v>
      </c>
      <c r="B2209" s="31">
        <v>14</v>
      </c>
      <c r="C2209" s="31">
        <v>1</v>
      </c>
      <c r="D2209" s="31">
        <v>1</v>
      </c>
      <c r="E2209" s="31">
        <v>2</v>
      </c>
      <c r="F2209" s="31">
        <v>0</v>
      </c>
      <c r="G2209" s="31" t="str">
        <f t="shared" si="68"/>
        <v>巨蟹座普攻_1线2号天赋解锁</v>
      </c>
      <c r="H2209" s="32">
        <f>INDEX(数值规划!$AH$33:$AK$42,(特技天赋!C2209-1)*2+特技天赋!D2209,特技天赋!E2209)</f>
        <v>35</v>
      </c>
      <c r="I2209" s="32">
        <f>INDEX(数值规划!$N$32:$Y$231,(((C2209-1)*2+(D2209-1))*4+(E2209-1))*5+F2209+1,(INDEX($T$3:$AI$3,B2209)-1)*3+1)</f>
        <v>27</v>
      </c>
      <c r="J2209" s="32">
        <f>INDEX(数值规划!$N$32:$Y$231,(((C2209-1)*2+(D2209-1))*4+(E2209-1))*5+F2209+1,(INDEX($T$3:$AI$3,B2209)-1)*3+2)</f>
        <v>12</v>
      </c>
      <c r="K2209" s="32">
        <f>INDEX(数值规划!$N$32:$Y$231,(((C2209-1)*2+(D2209-1))*4+(E2209-1))*5+F2209+1,(INDEX($T$3:$AI$3,B2209)-1)*3+3)</f>
        <v>0</v>
      </c>
      <c r="L2209" s="32">
        <f t="shared" si="69"/>
        <v>3</v>
      </c>
      <c r="M2209" s="32">
        <f>INDEX(数值规划!$AL$33:$AL$42,(特技天赋!C2209-1)*2+特技天赋!D2209)</f>
        <v>2</v>
      </c>
      <c r="N2209" s="31">
        <v>2</v>
      </c>
      <c r="Q2209" s="32">
        <f>IF(特技天赋!F2209&gt;0,INDEX(数值规划!$F$32:$F$63,(特技天赋!E2209-1)*4+特技天赋!F2209),E2209)</f>
        <v>2</v>
      </c>
    </row>
    <row r="2210" spans="1:17" ht="16.5" x14ac:dyDescent="0.2">
      <c r="A2210" s="31">
        <v>2207</v>
      </c>
      <c r="B2210" s="31">
        <v>14</v>
      </c>
      <c r="C2210" s="31">
        <v>1</v>
      </c>
      <c r="D2210" s="31">
        <v>1</v>
      </c>
      <c r="E2210" s="31">
        <v>2</v>
      </c>
      <c r="F2210" s="31">
        <v>1</v>
      </c>
      <c r="G2210" s="31" t="str">
        <f t="shared" si="68"/>
        <v>巨蟹座普攻_1线2号天赋1级</v>
      </c>
      <c r="H2210" s="32">
        <f>INDEX(数值规划!$AH$33:$AK$42,(特技天赋!C2210-1)*2+特技天赋!D2210,特技天赋!E2210)</f>
        <v>35</v>
      </c>
      <c r="I2210" s="32">
        <f>INDEX(数值规划!$N$32:$Y$231,(((C2210-1)*2+(D2210-1))*4+(E2210-1))*5+F2210+1,(INDEX($T$3:$AI$3,B2210)-1)*3+1)</f>
        <v>36</v>
      </c>
      <c r="J2210" s="32">
        <f>INDEX(数值规划!$N$32:$Y$231,(((C2210-1)*2+(D2210-1))*4+(E2210-1))*5+F2210+1,(INDEX($T$3:$AI$3,B2210)-1)*3+2)</f>
        <v>16</v>
      </c>
      <c r="K2210" s="32">
        <f>INDEX(数值规划!$N$32:$Y$231,(((C2210-1)*2+(D2210-1))*4+(E2210-1))*5+F2210+1,(INDEX($T$3:$AI$3,B2210)-1)*3+3)</f>
        <v>0</v>
      </c>
      <c r="L2210" s="32">
        <f t="shared" si="69"/>
        <v>3</v>
      </c>
      <c r="M2210" s="32">
        <f>INDEX(数值规划!$AL$33:$AL$42,(特技天赋!C2210-1)*2+特技天赋!D2210)</f>
        <v>2</v>
      </c>
      <c r="N2210" s="31">
        <v>24</v>
      </c>
      <c r="Q2210" s="32">
        <f>IF(特技天赋!F2210&gt;0,INDEX(数值规划!$F$32:$F$63,(特技天赋!E2210-1)*4+特技天赋!F2210),E2210)</f>
        <v>24</v>
      </c>
    </row>
    <row r="2211" spans="1:17" ht="16.5" x14ac:dyDescent="0.2">
      <c r="A2211" s="31">
        <v>2208</v>
      </c>
      <c r="B2211" s="31">
        <v>14</v>
      </c>
      <c r="C2211" s="31">
        <v>1</v>
      </c>
      <c r="D2211" s="31">
        <v>1</v>
      </c>
      <c r="E2211" s="31">
        <v>2</v>
      </c>
      <c r="F2211" s="31">
        <v>2</v>
      </c>
      <c r="G2211" s="31" t="str">
        <f t="shared" si="68"/>
        <v>巨蟹座普攻_1线2号天赋2级</v>
      </c>
      <c r="H2211" s="32">
        <f>INDEX(数值规划!$AH$33:$AK$42,(特技天赋!C2211-1)*2+特技天赋!D2211,特技天赋!E2211)</f>
        <v>35</v>
      </c>
      <c r="I2211" s="32">
        <f>INDEX(数值规划!$N$32:$Y$231,(((C2211-1)*2+(D2211-1))*4+(E2211-1))*5+F2211+1,(INDEX($T$3:$AI$3,B2211)-1)*3+1)</f>
        <v>45</v>
      </c>
      <c r="J2211" s="32">
        <f>INDEX(数值规划!$N$32:$Y$231,(((C2211-1)*2+(D2211-1))*4+(E2211-1))*5+F2211+1,(INDEX($T$3:$AI$3,B2211)-1)*3+2)</f>
        <v>20</v>
      </c>
      <c r="K2211" s="32">
        <f>INDEX(数值规划!$N$32:$Y$231,(((C2211-1)*2+(D2211-1))*4+(E2211-1))*5+F2211+1,(INDEX($T$3:$AI$3,B2211)-1)*3+3)</f>
        <v>0</v>
      </c>
      <c r="L2211" s="32">
        <f t="shared" si="69"/>
        <v>3</v>
      </c>
      <c r="M2211" s="32">
        <f>INDEX(数值规划!$AL$33:$AL$42,(特技天赋!C2211-1)*2+特技天赋!D2211)</f>
        <v>2</v>
      </c>
      <c r="N2211" s="31">
        <v>36</v>
      </c>
      <c r="Q2211" s="32">
        <f>IF(特技天赋!F2211&gt;0,INDEX(数值规划!$F$32:$F$63,(特技天赋!E2211-1)*4+特技天赋!F2211),E2211)</f>
        <v>36</v>
      </c>
    </row>
    <row r="2212" spans="1:17" ht="16.5" x14ac:dyDescent="0.2">
      <c r="A2212" s="31">
        <v>2209</v>
      </c>
      <c r="B2212" s="31">
        <v>14</v>
      </c>
      <c r="C2212" s="31">
        <v>1</v>
      </c>
      <c r="D2212" s="31">
        <v>1</v>
      </c>
      <c r="E2212" s="31">
        <v>2</v>
      </c>
      <c r="F2212" s="31">
        <v>3</v>
      </c>
      <c r="G2212" s="31" t="str">
        <f t="shared" si="68"/>
        <v>巨蟹座普攻_1线2号天赋3级</v>
      </c>
      <c r="H2212" s="32">
        <f>INDEX(数值规划!$AH$33:$AK$42,(特技天赋!C2212-1)*2+特技天赋!D2212,特技天赋!E2212)</f>
        <v>35</v>
      </c>
      <c r="I2212" s="32">
        <f>INDEX(数值规划!$N$32:$Y$231,(((C2212-1)*2+(D2212-1))*4+(E2212-1))*5+F2212+1,(INDEX($T$3:$AI$3,B2212)-1)*3+1)</f>
        <v>54</v>
      </c>
      <c r="J2212" s="32">
        <f>INDEX(数值规划!$N$32:$Y$231,(((C2212-1)*2+(D2212-1))*4+(E2212-1))*5+F2212+1,(INDEX($T$3:$AI$3,B2212)-1)*3+2)</f>
        <v>24</v>
      </c>
      <c r="K2212" s="32">
        <f>INDEX(数值规划!$N$32:$Y$231,(((C2212-1)*2+(D2212-1))*4+(E2212-1))*5+F2212+1,(INDEX($T$3:$AI$3,B2212)-1)*3+3)</f>
        <v>0</v>
      </c>
      <c r="L2212" s="32">
        <f t="shared" si="69"/>
        <v>3</v>
      </c>
      <c r="M2212" s="32">
        <f>INDEX(数值规划!$AL$33:$AL$42,(特技天赋!C2212-1)*2+特技天赋!D2212)</f>
        <v>2</v>
      </c>
      <c r="N2212" s="31">
        <v>48</v>
      </c>
      <c r="Q2212" s="32">
        <f>IF(特技天赋!F2212&gt;0,INDEX(数值规划!$F$32:$F$63,(特技天赋!E2212-1)*4+特技天赋!F2212),E2212)</f>
        <v>48</v>
      </c>
    </row>
    <row r="2213" spans="1:17" ht="16.5" x14ac:dyDescent="0.2">
      <c r="A2213" s="31">
        <v>2210</v>
      </c>
      <c r="B2213" s="31">
        <v>14</v>
      </c>
      <c r="C2213" s="31">
        <v>1</v>
      </c>
      <c r="D2213" s="31">
        <v>1</v>
      </c>
      <c r="E2213" s="31">
        <v>2</v>
      </c>
      <c r="F2213" s="31">
        <v>4</v>
      </c>
      <c r="G2213" s="31" t="str">
        <f t="shared" si="68"/>
        <v>巨蟹座普攻_1线2号天赋4级</v>
      </c>
      <c r="H2213" s="32">
        <f>INDEX(数值规划!$AH$33:$AK$42,(特技天赋!C2213-1)*2+特技天赋!D2213,特技天赋!E2213)</f>
        <v>35</v>
      </c>
      <c r="I2213" s="32">
        <f>INDEX(数值规划!$N$32:$Y$231,(((C2213-1)*2+(D2213-1))*4+(E2213-1))*5+F2213+1,(INDEX($T$3:$AI$3,B2213)-1)*3+1)</f>
        <v>63</v>
      </c>
      <c r="J2213" s="32">
        <f>INDEX(数值规划!$N$32:$Y$231,(((C2213-1)*2+(D2213-1))*4+(E2213-1))*5+F2213+1,(INDEX($T$3:$AI$3,B2213)-1)*3+2)</f>
        <v>28</v>
      </c>
      <c r="K2213" s="32">
        <f>INDEX(数值规划!$N$32:$Y$231,(((C2213-1)*2+(D2213-1))*4+(E2213-1))*5+F2213+1,(INDEX($T$3:$AI$3,B2213)-1)*3+3)</f>
        <v>0</v>
      </c>
      <c r="L2213" s="32">
        <f t="shared" si="69"/>
        <v>3</v>
      </c>
      <c r="M2213" s="32">
        <f>INDEX(数值规划!$AL$33:$AL$42,(特技天赋!C2213-1)*2+特技天赋!D2213)</f>
        <v>2</v>
      </c>
      <c r="N2213" s="31">
        <v>72</v>
      </c>
      <c r="Q2213" s="32">
        <f>IF(特技天赋!F2213&gt;0,INDEX(数值规划!$F$32:$F$63,(特技天赋!E2213-1)*4+特技天赋!F2213),E2213)</f>
        <v>72</v>
      </c>
    </row>
    <row r="2214" spans="1:17" ht="16.5" x14ac:dyDescent="0.2">
      <c r="A2214" s="31">
        <v>2211</v>
      </c>
      <c r="B2214" s="31">
        <v>14</v>
      </c>
      <c r="C2214" s="31">
        <v>1</v>
      </c>
      <c r="D2214" s="31">
        <v>1</v>
      </c>
      <c r="E2214" s="31">
        <v>3</v>
      </c>
      <c r="F2214" s="31">
        <v>0</v>
      </c>
      <c r="G2214" s="31" t="str">
        <f t="shared" si="68"/>
        <v>巨蟹座普攻_1线3号天赋解锁</v>
      </c>
      <c r="H2214" s="32">
        <f>INDEX(数值规划!$AH$33:$AK$42,(特技天赋!C2214-1)*2+特技天赋!D2214,特技天赋!E2214)</f>
        <v>55</v>
      </c>
      <c r="I2214" s="32">
        <f>INDEX(数值规划!$N$32:$Y$231,(((C2214-1)*2+(D2214-1))*4+(E2214-1))*5+F2214+1,(INDEX($T$3:$AI$3,B2214)-1)*3+1)</f>
        <v>41</v>
      </c>
      <c r="J2214" s="32">
        <f>INDEX(数值规划!$N$32:$Y$231,(((C2214-1)*2+(D2214-1))*4+(E2214-1))*5+F2214+1,(INDEX($T$3:$AI$3,B2214)-1)*3+2)</f>
        <v>18</v>
      </c>
      <c r="K2214" s="32">
        <f>INDEX(数值规划!$N$32:$Y$231,(((C2214-1)*2+(D2214-1))*4+(E2214-1))*5+F2214+1,(INDEX($T$3:$AI$3,B2214)-1)*3+3)</f>
        <v>0</v>
      </c>
      <c r="L2214" s="32">
        <f t="shared" si="69"/>
        <v>5</v>
      </c>
      <c r="M2214" s="32">
        <f>INDEX(数值规划!$AL$33:$AL$42,(特技天赋!C2214-1)*2+特技天赋!D2214)</f>
        <v>2</v>
      </c>
      <c r="N2214" s="31">
        <v>3</v>
      </c>
      <c r="Q2214" s="32">
        <f>IF(特技天赋!F2214&gt;0,INDEX(数值规划!$F$32:$F$63,(特技天赋!E2214-1)*4+特技天赋!F2214),E2214)</f>
        <v>3</v>
      </c>
    </row>
    <row r="2215" spans="1:17" ht="16.5" x14ac:dyDescent="0.2">
      <c r="A2215" s="31">
        <v>2212</v>
      </c>
      <c r="B2215" s="31">
        <v>14</v>
      </c>
      <c r="C2215" s="31">
        <v>1</v>
      </c>
      <c r="D2215" s="31">
        <v>1</v>
      </c>
      <c r="E2215" s="31">
        <v>3</v>
      </c>
      <c r="F2215" s="31">
        <v>1</v>
      </c>
      <c r="G2215" s="31" t="str">
        <f t="shared" si="68"/>
        <v>巨蟹座普攻_1线3号天赋1级</v>
      </c>
      <c r="H2215" s="32">
        <f>INDEX(数值规划!$AH$33:$AK$42,(特技天赋!C2215-1)*2+特技天赋!D2215,特技天赋!E2215)</f>
        <v>55</v>
      </c>
      <c r="I2215" s="32">
        <f>INDEX(数值规划!$N$32:$Y$231,(((C2215-1)*2+(D2215-1))*4+(E2215-1))*5+F2215+1,(INDEX($T$3:$AI$3,B2215)-1)*3+1)</f>
        <v>50</v>
      </c>
      <c r="J2215" s="32">
        <f>INDEX(数值规划!$N$32:$Y$231,(((C2215-1)*2+(D2215-1))*4+(E2215-1))*5+F2215+1,(INDEX($T$3:$AI$3,B2215)-1)*3+2)</f>
        <v>22</v>
      </c>
      <c r="K2215" s="32">
        <f>INDEX(数值规划!$N$32:$Y$231,(((C2215-1)*2+(D2215-1))*4+(E2215-1))*5+F2215+1,(INDEX($T$3:$AI$3,B2215)-1)*3+3)</f>
        <v>0</v>
      </c>
      <c r="L2215" s="32">
        <f t="shared" si="69"/>
        <v>5</v>
      </c>
      <c r="M2215" s="32">
        <f>INDEX(数值规划!$AL$33:$AL$42,(特技天赋!C2215-1)*2+特技天赋!D2215)</f>
        <v>2</v>
      </c>
      <c r="N2215" s="31">
        <v>29</v>
      </c>
      <c r="Q2215" s="32">
        <f>IF(特技天赋!F2215&gt;0,INDEX(数值规划!$F$32:$F$63,(特技天赋!E2215-1)*4+特技天赋!F2215),E2215)</f>
        <v>29</v>
      </c>
    </row>
    <row r="2216" spans="1:17" ht="16.5" x14ac:dyDescent="0.2">
      <c r="A2216" s="31">
        <v>2213</v>
      </c>
      <c r="B2216" s="31">
        <v>14</v>
      </c>
      <c r="C2216" s="31">
        <v>1</v>
      </c>
      <c r="D2216" s="31">
        <v>1</v>
      </c>
      <c r="E2216" s="31">
        <v>3</v>
      </c>
      <c r="F2216" s="31">
        <v>2</v>
      </c>
      <c r="G2216" s="31" t="str">
        <f t="shared" si="68"/>
        <v>巨蟹座普攻_1线3号天赋2级</v>
      </c>
      <c r="H2216" s="32">
        <f>INDEX(数值规划!$AH$33:$AK$42,(特技天赋!C2216-1)*2+特技天赋!D2216,特技天赋!E2216)</f>
        <v>55</v>
      </c>
      <c r="I2216" s="32">
        <f>INDEX(数值规划!$N$32:$Y$231,(((C2216-1)*2+(D2216-1))*4+(E2216-1))*5+F2216+1,(INDEX($T$3:$AI$3,B2216)-1)*3+1)</f>
        <v>59</v>
      </c>
      <c r="J2216" s="32">
        <f>INDEX(数值规划!$N$32:$Y$231,(((C2216-1)*2+(D2216-1))*4+(E2216-1))*5+F2216+1,(INDEX($T$3:$AI$3,B2216)-1)*3+2)</f>
        <v>26</v>
      </c>
      <c r="K2216" s="32">
        <f>INDEX(数值规划!$N$32:$Y$231,(((C2216-1)*2+(D2216-1))*4+(E2216-1))*5+F2216+1,(INDEX($T$3:$AI$3,B2216)-1)*3+3)</f>
        <v>0</v>
      </c>
      <c r="L2216" s="32">
        <f t="shared" si="69"/>
        <v>5</v>
      </c>
      <c r="M2216" s="32">
        <f>INDEX(数值规划!$AL$33:$AL$42,(特技天赋!C2216-1)*2+特技天赋!D2216)</f>
        <v>2</v>
      </c>
      <c r="N2216" s="31">
        <v>43</v>
      </c>
      <c r="Q2216" s="32">
        <f>IF(特技天赋!F2216&gt;0,INDEX(数值规划!$F$32:$F$63,(特技天赋!E2216-1)*4+特技天赋!F2216),E2216)</f>
        <v>43</v>
      </c>
    </row>
    <row r="2217" spans="1:17" ht="16.5" x14ac:dyDescent="0.2">
      <c r="A2217" s="31">
        <v>2214</v>
      </c>
      <c r="B2217" s="31">
        <v>14</v>
      </c>
      <c r="C2217" s="31">
        <v>1</v>
      </c>
      <c r="D2217" s="31">
        <v>1</v>
      </c>
      <c r="E2217" s="31">
        <v>3</v>
      </c>
      <c r="F2217" s="31">
        <v>3</v>
      </c>
      <c r="G2217" s="31" t="str">
        <f t="shared" si="68"/>
        <v>巨蟹座普攻_1线3号天赋3级</v>
      </c>
      <c r="H2217" s="32">
        <f>INDEX(数值规划!$AH$33:$AK$42,(特技天赋!C2217-1)*2+特技天赋!D2217,特技天赋!E2217)</f>
        <v>55</v>
      </c>
      <c r="I2217" s="32">
        <f>INDEX(数值规划!$N$32:$Y$231,(((C2217-1)*2+(D2217-1))*4+(E2217-1))*5+F2217+1,(INDEX($T$3:$AI$3,B2217)-1)*3+1)</f>
        <v>68</v>
      </c>
      <c r="J2217" s="32">
        <f>INDEX(数值规划!$N$32:$Y$231,(((C2217-1)*2+(D2217-1))*4+(E2217-1))*5+F2217+1,(INDEX($T$3:$AI$3,B2217)-1)*3+2)</f>
        <v>30</v>
      </c>
      <c r="K2217" s="32">
        <f>INDEX(数值规划!$N$32:$Y$231,(((C2217-1)*2+(D2217-1))*4+(E2217-1))*5+F2217+1,(INDEX($T$3:$AI$3,B2217)-1)*3+3)</f>
        <v>0</v>
      </c>
      <c r="L2217" s="32">
        <f t="shared" si="69"/>
        <v>5</v>
      </c>
      <c r="M2217" s="32">
        <f>INDEX(数值规划!$AL$33:$AL$42,(特技天赋!C2217-1)*2+特技天赋!D2217)</f>
        <v>2</v>
      </c>
      <c r="N2217" s="31">
        <v>58</v>
      </c>
      <c r="Q2217" s="32">
        <f>IF(特技天赋!F2217&gt;0,INDEX(数值规划!$F$32:$F$63,(特技天赋!E2217-1)*4+特技天赋!F2217),E2217)</f>
        <v>58</v>
      </c>
    </row>
    <row r="2218" spans="1:17" ht="16.5" x14ac:dyDescent="0.2">
      <c r="A2218" s="31">
        <v>2215</v>
      </c>
      <c r="B2218" s="31">
        <v>14</v>
      </c>
      <c r="C2218" s="31">
        <v>1</v>
      </c>
      <c r="D2218" s="31">
        <v>1</v>
      </c>
      <c r="E2218" s="31">
        <v>3</v>
      </c>
      <c r="F2218" s="31">
        <v>4</v>
      </c>
      <c r="G2218" s="31" t="str">
        <f t="shared" si="68"/>
        <v>巨蟹座普攻_1线3号天赋4级</v>
      </c>
      <c r="H2218" s="32">
        <f>INDEX(数值规划!$AH$33:$AK$42,(特技天赋!C2218-1)*2+特技天赋!D2218,特技天赋!E2218)</f>
        <v>55</v>
      </c>
      <c r="I2218" s="32">
        <f>INDEX(数值规划!$N$32:$Y$231,(((C2218-1)*2+(D2218-1))*4+(E2218-1))*5+F2218+1,(INDEX($T$3:$AI$3,B2218)-1)*3+1)</f>
        <v>77</v>
      </c>
      <c r="J2218" s="32">
        <f>INDEX(数值规划!$N$32:$Y$231,(((C2218-1)*2+(D2218-1))*4+(E2218-1))*5+F2218+1,(INDEX($T$3:$AI$3,B2218)-1)*3+2)</f>
        <v>34</v>
      </c>
      <c r="K2218" s="32">
        <f>INDEX(数值规划!$N$32:$Y$231,(((C2218-1)*2+(D2218-1))*4+(E2218-1))*5+F2218+1,(INDEX($T$3:$AI$3,B2218)-1)*3+3)</f>
        <v>0</v>
      </c>
      <c r="L2218" s="32">
        <f t="shared" si="69"/>
        <v>5</v>
      </c>
      <c r="M2218" s="32">
        <f>INDEX(数值规划!$AL$33:$AL$42,(特技天赋!C2218-1)*2+特技天赋!D2218)</f>
        <v>2</v>
      </c>
      <c r="N2218" s="31">
        <v>87</v>
      </c>
      <c r="Q2218" s="32">
        <f>IF(特技天赋!F2218&gt;0,INDEX(数值规划!$F$32:$F$63,(特技天赋!E2218-1)*4+特技天赋!F2218),E2218)</f>
        <v>87</v>
      </c>
    </row>
    <row r="2219" spans="1:17" ht="16.5" x14ac:dyDescent="0.2">
      <c r="A2219" s="31">
        <v>2216</v>
      </c>
      <c r="B2219" s="31">
        <v>14</v>
      </c>
      <c r="C2219" s="31">
        <v>1</v>
      </c>
      <c r="D2219" s="31">
        <v>1</v>
      </c>
      <c r="E2219" s="31">
        <v>4</v>
      </c>
      <c r="F2219" s="31">
        <v>0</v>
      </c>
      <c r="G2219" s="31" t="str">
        <f t="shared" si="68"/>
        <v>巨蟹座普攻_1线4号天赋解锁</v>
      </c>
      <c r="H2219" s="32">
        <f>INDEX(数值规划!$AH$33:$AK$42,(特技天赋!C2219-1)*2+特技天赋!D2219,特技天赋!E2219)</f>
        <v>75</v>
      </c>
      <c r="I2219" s="32">
        <f>INDEX(数值规划!$N$32:$Y$231,(((C2219-1)*2+(D2219-1))*4+(E2219-1))*5+F2219+1,(INDEX($T$3:$AI$3,B2219)-1)*3+1)</f>
        <v>54</v>
      </c>
      <c r="J2219" s="32">
        <f>INDEX(数值规划!$N$32:$Y$231,(((C2219-1)*2+(D2219-1))*4+(E2219-1))*5+F2219+1,(INDEX($T$3:$AI$3,B2219)-1)*3+2)</f>
        <v>24</v>
      </c>
      <c r="K2219" s="32">
        <f>INDEX(数值规划!$N$32:$Y$231,(((C2219-1)*2+(D2219-1))*4+(E2219-1))*5+F2219+1,(INDEX($T$3:$AI$3,B2219)-1)*3+3)</f>
        <v>0</v>
      </c>
      <c r="L2219" s="32">
        <f t="shared" si="69"/>
        <v>7</v>
      </c>
      <c r="M2219" s="32">
        <f>INDEX(数值规划!$AL$33:$AL$42,(特技天赋!C2219-1)*2+特技天赋!D2219)</f>
        <v>2</v>
      </c>
      <c r="N2219" s="31">
        <v>4</v>
      </c>
      <c r="Q2219" s="32">
        <f>IF(特技天赋!F2219&gt;0,INDEX(数值规划!$F$32:$F$63,(特技天赋!E2219-1)*4+特技天赋!F2219),E2219)</f>
        <v>4</v>
      </c>
    </row>
    <row r="2220" spans="1:17" ht="16.5" x14ac:dyDescent="0.2">
      <c r="A2220" s="31">
        <v>2217</v>
      </c>
      <c r="B2220" s="31">
        <v>14</v>
      </c>
      <c r="C2220" s="31">
        <v>1</v>
      </c>
      <c r="D2220" s="31">
        <v>1</v>
      </c>
      <c r="E2220" s="31">
        <v>4</v>
      </c>
      <c r="F2220" s="31">
        <v>1</v>
      </c>
      <c r="G2220" s="31" t="str">
        <f t="shared" si="68"/>
        <v>巨蟹座普攻_1线4号天赋1级</v>
      </c>
      <c r="H2220" s="32">
        <f>INDEX(数值规划!$AH$33:$AK$42,(特技天赋!C2220-1)*2+特技天赋!D2220,特技天赋!E2220)</f>
        <v>75</v>
      </c>
      <c r="I2220" s="32">
        <f>INDEX(数值规划!$N$32:$Y$231,(((C2220-1)*2+(D2220-1))*4+(E2220-1))*5+F2220+1,(INDEX($T$3:$AI$3,B2220)-1)*3+1)</f>
        <v>63</v>
      </c>
      <c r="J2220" s="32">
        <f>INDEX(数值规划!$N$32:$Y$231,(((C2220-1)*2+(D2220-1))*4+(E2220-1))*5+F2220+1,(INDEX($T$3:$AI$3,B2220)-1)*3+2)</f>
        <v>28</v>
      </c>
      <c r="K2220" s="32">
        <f>INDEX(数值规划!$N$32:$Y$231,(((C2220-1)*2+(D2220-1))*4+(E2220-1))*5+F2220+1,(INDEX($T$3:$AI$3,B2220)-1)*3+3)</f>
        <v>0</v>
      </c>
      <c r="L2220" s="32">
        <f t="shared" si="69"/>
        <v>7</v>
      </c>
      <c r="M2220" s="32">
        <f>INDEX(数值规划!$AL$33:$AL$42,(特技天赋!C2220-1)*2+特技天赋!D2220)</f>
        <v>2</v>
      </c>
      <c r="N2220" s="31">
        <v>29</v>
      </c>
      <c r="Q2220" s="32">
        <f>IF(特技天赋!F2220&gt;0,INDEX(数值规划!$F$32:$F$63,(特技天赋!E2220-1)*4+特技天赋!F2220),E2220)</f>
        <v>29</v>
      </c>
    </row>
    <row r="2221" spans="1:17" ht="16.5" x14ac:dyDescent="0.2">
      <c r="A2221" s="31">
        <v>2218</v>
      </c>
      <c r="B2221" s="31">
        <v>14</v>
      </c>
      <c r="C2221" s="31">
        <v>1</v>
      </c>
      <c r="D2221" s="31">
        <v>1</v>
      </c>
      <c r="E2221" s="31">
        <v>4</v>
      </c>
      <c r="F2221" s="31">
        <v>2</v>
      </c>
      <c r="G2221" s="31" t="str">
        <f t="shared" si="68"/>
        <v>巨蟹座普攻_1线4号天赋2级</v>
      </c>
      <c r="H2221" s="32">
        <f>INDEX(数值规划!$AH$33:$AK$42,(特技天赋!C2221-1)*2+特技天赋!D2221,特技天赋!E2221)</f>
        <v>75</v>
      </c>
      <c r="I2221" s="32">
        <f>INDEX(数值规划!$N$32:$Y$231,(((C2221-1)*2+(D2221-1))*4+(E2221-1))*5+F2221+1,(INDEX($T$3:$AI$3,B2221)-1)*3+1)</f>
        <v>72</v>
      </c>
      <c r="J2221" s="32">
        <f>INDEX(数值规划!$N$32:$Y$231,(((C2221-1)*2+(D2221-1))*4+(E2221-1))*5+F2221+1,(INDEX($T$3:$AI$3,B2221)-1)*3+2)</f>
        <v>32</v>
      </c>
      <c r="K2221" s="32">
        <f>INDEX(数值规划!$N$32:$Y$231,(((C2221-1)*2+(D2221-1))*4+(E2221-1))*5+F2221+1,(INDEX($T$3:$AI$3,B2221)-1)*3+3)</f>
        <v>0</v>
      </c>
      <c r="L2221" s="32">
        <f t="shared" si="69"/>
        <v>7</v>
      </c>
      <c r="M2221" s="32">
        <f>INDEX(数值规划!$AL$33:$AL$42,(特技天赋!C2221-1)*2+特技天赋!D2221)</f>
        <v>2</v>
      </c>
      <c r="N2221" s="31">
        <v>43</v>
      </c>
      <c r="Q2221" s="32">
        <f>IF(特技天赋!F2221&gt;0,INDEX(数值规划!$F$32:$F$63,(特技天赋!E2221-1)*4+特技天赋!F2221),E2221)</f>
        <v>43</v>
      </c>
    </row>
    <row r="2222" spans="1:17" ht="16.5" x14ac:dyDescent="0.2">
      <c r="A2222" s="31">
        <v>2219</v>
      </c>
      <c r="B2222" s="31">
        <v>14</v>
      </c>
      <c r="C2222" s="31">
        <v>1</v>
      </c>
      <c r="D2222" s="31">
        <v>1</v>
      </c>
      <c r="E2222" s="31">
        <v>4</v>
      </c>
      <c r="F2222" s="31">
        <v>3</v>
      </c>
      <c r="G2222" s="31" t="str">
        <f t="shared" si="68"/>
        <v>巨蟹座普攻_1线4号天赋3级</v>
      </c>
      <c r="H2222" s="32">
        <f>INDEX(数值规划!$AH$33:$AK$42,(特技天赋!C2222-1)*2+特技天赋!D2222,特技天赋!E2222)</f>
        <v>75</v>
      </c>
      <c r="I2222" s="32">
        <f>INDEX(数值规划!$N$32:$Y$231,(((C2222-1)*2+(D2222-1))*4+(E2222-1))*5+F2222+1,(INDEX($T$3:$AI$3,B2222)-1)*3+1)</f>
        <v>81</v>
      </c>
      <c r="J2222" s="32">
        <f>INDEX(数值规划!$N$32:$Y$231,(((C2222-1)*2+(D2222-1))*4+(E2222-1))*5+F2222+1,(INDEX($T$3:$AI$3,B2222)-1)*3+2)</f>
        <v>36</v>
      </c>
      <c r="K2222" s="32">
        <f>INDEX(数值规划!$N$32:$Y$231,(((C2222-1)*2+(D2222-1))*4+(E2222-1))*5+F2222+1,(INDEX($T$3:$AI$3,B2222)-1)*3+3)</f>
        <v>0</v>
      </c>
      <c r="L2222" s="32">
        <f t="shared" si="69"/>
        <v>7</v>
      </c>
      <c r="M2222" s="32">
        <f>INDEX(数值规划!$AL$33:$AL$42,(特技天赋!C2222-1)*2+特技天赋!D2222)</f>
        <v>2</v>
      </c>
      <c r="N2222" s="31">
        <v>58</v>
      </c>
      <c r="Q2222" s="32">
        <f>IF(特技天赋!F2222&gt;0,INDEX(数值规划!$F$32:$F$63,(特技天赋!E2222-1)*4+特技天赋!F2222),E2222)</f>
        <v>58</v>
      </c>
    </row>
    <row r="2223" spans="1:17" ht="16.5" x14ac:dyDescent="0.2">
      <c r="A2223" s="31">
        <v>2220</v>
      </c>
      <c r="B2223" s="31">
        <v>14</v>
      </c>
      <c r="C2223" s="31">
        <v>1</v>
      </c>
      <c r="D2223" s="31">
        <v>1</v>
      </c>
      <c r="E2223" s="31">
        <v>4</v>
      </c>
      <c r="F2223" s="31">
        <v>4</v>
      </c>
      <c r="G2223" s="31" t="str">
        <f t="shared" si="68"/>
        <v>巨蟹座普攻_1线4号天赋4级</v>
      </c>
      <c r="H2223" s="32">
        <f>INDEX(数值规划!$AH$33:$AK$42,(特技天赋!C2223-1)*2+特技天赋!D2223,特技天赋!E2223)</f>
        <v>75</v>
      </c>
      <c r="I2223" s="32">
        <f>INDEX(数值规划!$N$32:$Y$231,(((C2223-1)*2+(D2223-1))*4+(E2223-1))*5+F2223+1,(INDEX($T$3:$AI$3,B2223)-1)*3+1)</f>
        <v>90</v>
      </c>
      <c r="J2223" s="32">
        <f>INDEX(数值规划!$N$32:$Y$231,(((C2223-1)*2+(D2223-1))*4+(E2223-1))*5+F2223+1,(INDEX($T$3:$AI$3,B2223)-1)*3+2)</f>
        <v>40</v>
      </c>
      <c r="K2223" s="32">
        <f>INDEX(数值规划!$N$32:$Y$231,(((C2223-1)*2+(D2223-1))*4+(E2223-1))*5+F2223+1,(INDEX($T$3:$AI$3,B2223)-1)*3+3)</f>
        <v>0</v>
      </c>
      <c r="L2223" s="32">
        <f t="shared" si="69"/>
        <v>7</v>
      </c>
      <c r="M2223" s="32">
        <f>INDEX(数值规划!$AL$33:$AL$42,(特技天赋!C2223-1)*2+特技天赋!D2223)</f>
        <v>2</v>
      </c>
      <c r="N2223" s="31">
        <v>87</v>
      </c>
      <c r="Q2223" s="32">
        <f>IF(特技天赋!F2223&gt;0,INDEX(数值规划!$F$32:$F$63,(特技天赋!E2223-1)*4+特技天赋!F2223),E2223)</f>
        <v>87</v>
      </c>
    </row>
    <row r="2224" spans="1:17" ht="16.5" x14ac:dyDescent="0.2">
      <c r="A2224" s="31">
        <v>2221</v>
      </c>
      <c r="B2224" s="31">
        <v>14</v>
      </c>
      <c r="C2224" s="31">
        <v>1</v>
      </c>
      <c r="D2224" s="31">
        <v>2</v>
      </c>
      <c r="E2224" s="31">
        <v>1</v>
      </c>
      <c r="F2224" s="31">
        <v>0</v>
      </c>
      <c r="G2224" s="31" t="str">
        <f t="shared" si="68"/>
        <v>巨蟹座普攻_2线1号天赋解锁</v>
      </c>
      <c r="H2224" s="32">
        <f>INDEX(数值规划!$AH$33:$AK$42,(特技天赋!C2224-1)*2+特技天赋!D2224,特技天赋!E2224)</f>
        <v>25</v>
      </c>
      <c r="I2224" s="32">
        <f>INDEX(数值规划!$N$32:$Y$231,(((C2224-1)*2+(D2224-1))*4+(E2224-1))*5+F2224+1,(INDEX($T$3:$AI$3,B2224)-1)*3+1)</f>
        <v>18</v>
      </c>
      <c r="J2224" s="32">
        <f>INDEX(数值规划!$N$32:$Y$231,(((C2224-1)*2+(D2224-1))*4+(E2224-1))*5+F2224+1,(INDEX($T$3:$AI$3,B2224)-1)*3+2)</f>
        <v>0</v>
      </c>
      <c r="K2224" s="32">
        <f>INDEX(数值规划!$N$32:$Y$231,(((C2224-1)*2+(D2224-1))*4+(E2224-1))*5+F2224+1,(INDEX($T$3:$AI$3,B2224)-1)*3+3)</f>
        <v>8</v>
      </c>
      <c r="L2224" s="32">
        <f t="shared" si="69"/>
        <v>2</v>
      </c>
      <c r="M2224" s="32">
        <f>INDEX(数值规划!$AL$33:$AL$42,(特技天赋!C2224-1)*2+特技天赋!D2224)</f>
        <v>3</v>
      </c>
      <c r="N2224" s="31">
        <v>1</v>
      </c>
      <c r="Q2224" s="32">
        <f>IF(特技天赋!F2224&gt;0,INDEX(数值规划!$F$32:$F$63,(特技天赋!E2224-1)*4+特技天赋!F2224),E2224)</f>
        <v>1</v>
      </c>
    </row>
    <row r="2225" spans="1:17" ht="16.5" x14ac:dyDescent="0.2">
      <c r="A2225" s="31">
        <v>2222</v>
      </c>
      <c r="B2225" s="31">
        <v>14</v>
      </c>
      <c r="C2225" s="31">
        <v>1</v>
      </c>
      <c r="D2225" s="31">
        <v>2</v>
      </c>
      <c r="E2225" s="31">
        <v>1</v>
      </c>
      <c r="F2225" s="31">
        <v>1</v>
      </c>
      <c r="G2225" s="31" t="str">
        <f t="shared" si="68"/>
        <v>巨蟹座普攻_2线1号天赋1级</v>
      </c>
      <c r="H2225" s="32">
        <f>INDEX(数值规划!$AH$33:$AK$42,(特技天赋!C2225-1)*2+特技天赋!D2225,特技天赋!E2225)</f>
        <v>25</v>
      </c>
      <c r="I2225" s="32">
        <f>INDEX(数值规划!$N$32:$Y$231,(((C2225-1)*2+(D2225-1))*4+(E2225-1))*5+F2225+1,(INDEX($T$3:$AI$3,B2225)-1)*3+1)</f>
        <v>27</v>
      </c>
      <c r="J2225" s="32">
        <f>INDEX(数值规划!$N$32:$Y$231,(((C2225-1)*2+(D2225-1))*4+(E2225-1))*5+F2225+1,(INDEX($T$3:$AI$3,B2225)-1)*3+2)</f>
        <v>0</v>
      </c>
      <c r="K2225" s="32">
        <f>INDEX(数值规划!$N$32:$Y$231,(((C2225-1)*2+(D2225-1))*4+(E2225-1))*5+F2225+1,(INDEX($T$3:$AI$3,B2225)-1)*3+3)</f>
        <v>12</v>
      </c>
      <c r="L2225" s="32">
        <f t="shared" si="69"/>
        <v>2</v>
      </c>
      <c r="M2225" s="32">
        <f>INDEX(数值规划!$AL$33:$AL$42,(特技天赋!C2225-1)*2+特技天赋!D2225)</f>
        <v>3</v>
      </c>
      <c r="N2225" s="31">
        <v>19</v>
      </c>
      <c r="Q2225" s="32">
        <f>IF(特技天赋!F2225&gt;0,INDEX(数值规划!$F$32:$F$63,(特技天赋!E2225-1)*4+特技天赋!F2225),E2225)</f>
        <v>19</v>
      </c>
    </row>
    <row r="2226" spans="1:17" ht="16.5" x14ac:dyDescent="0.2">
      <c r="A2226" s="31">
        <v>2223</v>
      </c>
      <c r="B2226" s="31">
        <v>14</v>
      </c>
      <c r="C2226" s="31">
        <v>1</v>
      </c>
      <c r="D2226" s="31">
        <v>2</v>
      </c>
      <c r="E2226" s="31">
        <v>1</v>
      </c>
      <c r="F2226" s="31">
        <v>2</v>
      </c>
      <c r="G2226" s="31" t="str">
        <f t="shared" si="68"/>
        <v>巨蟹座普攻_2线1号天赋2级</v>
      </c>
      <c r="H2226" s="32">
        <f>INDEX(数值规划!$AH$33:$AK$42,(特技天赋!C2226-1)*2+特技天赋!D2226,特技天赋!E2226)</f>
        <v>25</v>
      </c>
      <c r="I2226" s="32">
        <f>INDEX(数值规划!$N$32:$Y$231,(((C2226-1)*2+(D2226-1))*4+(E2226-1))*5+F2226+1,(INDEX($T$3:$AI$3,B2226)-1)*3+1)</f>
        <v>36</v>
      </c>
      <c r="J2226" s="32">
        <f>INDEX(数值规划!$N$32:$Y$231,(((C2226-1)*2+(D2226-1))*4+(E2226-1))*5+F2226+1,(INDEX($T$3:$AI$3,B2226)-1)*3+2)</f>
        <v>0</v>
      </c>
      <c r="K2226" s="32">
        <f>INDEX(数值规划!$N$32:$Y$231,(((C2226-1)*2+(D2226-1))*4+(E2226-1))*5+F2226+1,(INDEX($T$3:$AI$3,B2226)-1)*3+3)</f>
        <v>16</v>
      </c>
      <c r="L2226" s="32">
        <f t="shared" si="69"/>
        <v>2</v>
      </c>
      <c r="M2226" s="32">
        <f>INDEX(数值规划!$AL$33:$AL$42,(特技天赋!C2226-1)*2+特技天赋!D2226)</f>
        <v>3</v>
      </c>
      <c r="N2226" s="31">
        <v>29</v>
      </c>
      <c r="Q2226" s="32">
        <f>IF(特技天赋!F2226&gt;0,INDEX(数值规划!$F$32:$F$63,(特技天赋!E2226-1)*4+特技天赋!F2226),E2226)</f>
        <v>29</v>
      </c>
    </row>
    <row r="2227" spans="1:17" ht="16.5" x14ac:dyDescent="0.2">
      <c r="A2227" s="31">
        <v>2224</v>
      </c>
      <c r="B2227" s="31">
        <v>14</v>
      </c>
      <c r="C2227" s="31">
        <v>1</v>
      </c>
      <c r="D2227" s="31">
        <v>2</v>
      </c>
      <c r="E2227" s="31">
        <v>1</v>
      </c>
      <c r="F2227" s="31">
        <v>3</v>
      </c>
      <c r="G2227" s="31" t="str">
        <f t="shared" si="68"/>
        <v>巨蟹座普攻_2线1号天赋3级</v>
      </c>
      <c r="H2227" s="32">
        <f>INDEX(数值规划!$AH$33:$AK$42,(特技天赋!C2227-1)*2+特技天赋!D2227,特技天赋!E2227)</f>
        <v>25</v>
      </c>
      <c r="I2227" s="32">
        <f>INDEX(数值规划!$N$32:$Y$231,(((C2227-1)*2+(D2227-1))*4+(E2227-1))*5+F2227+1,(INDEX($T$3:$AI$3,B2227)-1)*3+1)</f>
        <v>45</v>
      </c>
      <c r="J2227" s="32">
        <f>INDEX(数值规划!$N$32:$Y$231,(((C2227-1)*2+(D2227-1))*4+(E2227-1))*5+F2227+1,(INDEX($T$3:$AI$3,B2227)-1)*3+2)</f>
        <v>0</v>
      </c>
      <c r="K2227" s="32">
        <f>INDEX(数值规划!$N$32:$Y$231,(((C2227-1)*2+(D2227-1))*4+(E2227-1))*5+F2227+1,(INDEX($T$3:$AI$3,B2227)-1)*3+3)</f>
        <v>20</v>
      </c>
      <c r="L2227" s="32">
        <f t="shared" si="69"/>
        <v>2</v>
      </c>
      <c r="M2227" s="32">
        <f>INDEX(数值规划!$AL$33:$AL$42,(特技天赋!C2227-1)*2+特技天赋!D2227)</f>
        <v>3</v>
      </c>
      <c r="N2227" s="31">
        <v>38</v>
      </c>
      <c r="Q2227" s="32">
        <f>IF(特技天赋!F2227&gt;0,INDEX(数值规划!$F$32:$F$63,(特技天赋!E2227-1)*4+特技天赋!F2227),E2227)</f>
        <v>38</v>
      </c>
    </row>
    <row r="2228" spans="1:17" ht="16.5" x14ac:dyDescent="0.2">
      <c r="A2228" s="31">
        <v>2225</v>
      </c>
      <c r="B2228" s="31">
        <v>14</v>
      </c>
      <c r="C2228" s="31">
        <v>1</v>
      </c>
      <c r="D2228" s="31">
        <v>2</v>
      </c>
      <c r="E2228" s="31">
        <v>1</v>
      </c>
      <c r="F2228" s="31">
        <v>4</v>
      </c>
      <c r="G2228" s="31" t="str">
        <f t="shared" si="68"/>
        <v>巨蟹座普攻_2线1号天赋4级</v>
      </c>
      <c r="H2228" s="32">
        <f>INDEX(数值规划!$AH$33:$AK$42,(特技天赋!C2228-1)*2+特技天赋!D2228,特技天赋!E2228)</f>
        <v>25</v>
      </c>
      <c r="I2228" s="32">
        <f>INDEX(数值规划!$N$32:$Y$231,(((C2228-1)*2+(D2228-1))*4+(E2228-1))*5+F2228+1,(INDEX($T$3:$AI$3,B2228)-1)*3+1)</f>
        <v>54</v>
      </c>
      <c r="J2228" s="32">
        <f>INDEX(数值规划!$N$32:$Y$231,(((C2228-1)*2+(D2228-1))*4+(E2228-1))*5+F2228+1,(INDEX($T$3:$AI$3,B2228)-1)*3+2)</f>
        <v>0</v>
      </c>
      <c r="K2228" s="32">
        <f>INDEX(数值规划!$N$32:$Y$231,(((C2228-1)*2+(D2228-1))*4+(E2228-1))*5+F2228+1,(INDEX($T$3:$AI$3,B2228)-1)*3+3)</f>
        <v>24</v>
      </c>
      <c r="L2228" s="32">
        <f t="shared" si="69"/>
        <v>2</v>
      </c>
      <c r="M2228" s="32">
        <f>INDEX(数值规划!$AL$33:$AL$42,(特技天赋!C2228-1)*2+特技天赋!D2228)</f>
        <v>3</v>
      </c>
      <c r="N2228" s="31">
        <v>58</v>
      </c>
      <c r="Q2228" s="32">
        <f>IF(特技天赋!F2228&gt;0,INDEX(数值规划!$F$32:$F$63,(特技天赋!E2228-1)*4+特技天赋!F2228),E2228)</f>
        <v>58</v>
      </c>
    </row>
    <row r="2229" spans="1:17" ht="16.5" x14ac:dyDescent="0.2">
      <c r="A2229" s="31">
        <v>2226</v>
      </c>
      <c r="B2229" s="31">
        <v>14</v>
      </c>
      <c r="C2229" s="31">
        <v>1</v>
      </c>
      <c r="D2229" s="31">
        <v>2</v>
      </c>
      <c r="E2229" s="31">
        <v>2</v>
      </c>
      <c r="F2229" s="31">
        <v>0</v>
      </c>
      <c r="G2229" s="31" t="str">
        <f t="shared" si="68"/>
        <v>巨蟹座普攻_2线2号天赋解锁</v>
      </c>
      <c r="H2229" s="32">
        <f>INDEX(数值规划!$AH$33:$AK$42,(特技天赋!C2229-1)*2+特技天赋!D2229,特技天赋!E2229)</f>
        <v>45</v>
      </c>
      <c r="I2229" s="32">
        <f>INDEX(数值规划!$N$32:$Y$231,(((C2229-1)*2+(D2229-1))*4+(E2229-1))*5+F2229+1,(INDEX($T$3:$AI$3,B2229)-1)*3+1)</f>
        <v>27</v>
      </c>
      <c r="J2229" s="32">
        <f>INDEX(数值规划!$N$32:$Y$231,(((C2229-1)*2+(D2229-1))*4+(E2229-1))*5+F2229+1,(INDEX($T$3:$AI$3,B2229)-1)*3+2)</f>
        <v>0</v>
      </c>
      <c r="K2229" s="32">
        <f>INDEX(数值规划!$N$32:$Y$231,(((C2229-1)*2+(D2229-1))*4+(E2229-1))*5+F2229+1,(INDEX($T$3:$AI$3,B2229)-1)*3+3)</f>
        <v>12</v>
      </c>
      <c r="L2229" s="32">
        <f t="shared" si="69"/>
        <v>4</v>
      </c>
      <c r="M2229" s="32">
        <f>INDEX(数值规划!$AL$33:$AL$42,(特技天赋!C2229-1)*2+特技天赋!D2229)</f>
        <v>3</v>
      </c>
      <c r="N2229" s="31">
        <v>2</v>
      </c>
      <c r="Q2229" s="32">
        <f>IF(特技天赋!F2229&gt;0,INDEX(数值规划!$F$32:$F$63,(特技天赋!E2229-1)*4+特技天赋!F2229),E2229)</f>
        <v>2</v>
      </c>
    </row>
    <row r="2230" spans="1:17" ht="16.5" x14ac:dyDescent="0.2">
      <c r="A2230" s="31">
        <v>2227</v>
      </c>
      <c r="B2230" s="31">
        <v>14</v>
      </c>
      <c r="C2230" s="31">
        <v>1</v>
      </c>
      <c r="D2230" s="31">
        <v>2</v>
      </c>
      <c r="E2230" s="31">
        <v>2</v>
      </c>
      <c r="F2230" s="31">
        <v>1</v>
      </c>
      <c r="G2230" s="31" t="str">
        <f t="shared" si="68"/>
        <v>巨蟹座普攻_2线2号天赋1级</v>
      </c>
      <c r="H2230" s="32">
        <f>INDEX(数值规划!$AH$33:$AK$42,(特技天赋!C2230-1)*2+特技天赋!D2230,特技天赋!E2230)</f>
        <v>45</v>
      </c>
      <c r="I2230" s="32">
        <f>INDEX(数值规划!$N$32:$Y$231,(((C2230-1)*2+(D2230-1))*4+(E2230-1))*5+F2230+1,(INDEX($T$3:$AI$3,B2230)-1)*3+1)</f>
        <v>36</v>
      </c>
      <c r="J2230" s="32">
        <f>INDEX(数值规划!$N$32:$Y$231,(((C2230-1)*2+(D2230-1))*4+(E2230-1))*5+F2230+1,(INDEX($T$3:$AI$3,B2230)-1)*3+2)</f>
        <v>0</v>
      </c>
      <c r="K2230" s="32">
        <f>INDEX(数值规划!$N$32:$Y$231,(((C2230-1)*2+(D2230-1))*4+(E2230-1))*5+F2230+1,(INDEX($T$3:$AI$3,B2230)-1)*3+3)</f>
        <v>16</v>
      </c>
      <c r="L2230" s="32">
        <f t="shared" si="69"/>
        <v>4</v>
      </c>
      <c r="M2230" s="32">
        <f>INDEX(数值规划!$AL$33:$AL$42,(特技天赋!C2230-1)*2+特技天赋!D2230)</f>
        <v>3</v>
      </c>
      <c r="N2230" s="31">
        <v>24</v>
      </c>
      <c r="Q2230" s="32">
        <f>IF(特技天赋!F2230&gt;0,INDEX(数值规划!$F$32:$F$63,(特技天赋!E2230-1)*4+特技天赋!F2230),E2230)</f>
        <v>24</v>
      </c>
    </row>
    <row r="2231" spans="1:17" ht="16.5" x14ac:dyDescent="0.2">
      <c r="A2231" s="31">
        <v>2228</v>
      </c>
      <c r="B2231" s="31">
        <v>14</v>
      </c>
      <c r="C2231" s="31">
        <v>1</v>
      </c>
      <c r="D2231" s="31">
        <v>2</v>
      </c>
      <c r="E2231" s="31">
        <v>2</v>
      </c>
      <c r="F2231" s="31">
        <v>2</v>
      </c>
      <c r="G2231" s="31" t="str">
        <f t="shared" si="68"/>
        <v>巨蟹座普攻_2线2号天赋2级</v>
      </c>
      <c r="H2231" s="32">
        <f>INDEX(数值规划!$AH$33:$AK$42,(特技天赋!C2231-1)*2+特技天赋!D2231,特技天赋!E2231)</f>
        <v>45</v>
      </c>
      <c r="I2231" s="32">
        <f>INDEX(数值规划!$N$32:$Y$231,(((C2231-1)*2+(D2231-1))*4+(E2231-1))*5+F2231+1,(INDEX($T$3:$AI$3,B2231)-1)*3+1)</f>
        <v>45</v>
      </c>
      <c r="J2231" s="32">
        <f>INDEX(数值规划!$N$32:$Y$231,(((C2231-1)*2+(D2231-1))*4+(E2231-1))*5+F2231+1,(INDEX($T$3:$AI$3,B2231)-1)*3+2)</f>
        <v>0</v>
      </c>
      <c r="K2231" s="32">
        <f>INDEX(数值规划!$N$32:$Y$231,(((C2231-1)*2+(D2231-1))*4+(E2231-1))*5+F2231+1,(INDEX($T$3:$AI$3,B2231)-1)*3+3)</f>
        <v>20</v>
      </c>
      <c r="L2231" s="32">
        <f t="shared" si="69"/>
        <v>4</v>
      </c>
      <c r="M2231" s="32">
        <f>INDEX(数值规划!$AL$33:$AL$42,(特技天赋!C2231-1)*2+特技天赋!D2231)</f>
        <v>3</v>
      </c>
      <c r="N2231" s="31">
        <v>36</v>
      </c>
      <c r="Q2231" s="32">
        <f>IF(特技天赋!F2231&gt;0,INDEX(数值规划!$F$32:$F$63,(特技天赋!E2231-1)*4+特技天赋!F2231),E2231)</f>
        <v>36</v>
      </c>
    </row>
    <row r="2232" spans="1:17" ht="16.5" x14ac:dyDescent="0.2">
      <c r="A2232" s="31">
        <v>2229</v>
      </c>
      <c r="B2232" s="31">
        <v>14</v>
      </c>
      <c r="C2232" s="31">
        <v>1</v>
      </c>
      <c r="D2232" s="31">
        <v>2</v>
      </c>
      <c r="E2232" s="31">
        <v>2</v>
      </c>
      <c r="F2232" s="31">
        <v>3</v>
      </c>
      <c r="G2232" s="31" t="str">
        <f t="shared" si="68"/>
        <v>巨蟹座普攻_2线2号天赋3级</v>
      </c>
      <c r="H2232" s="32">
        <f>INDEX(数值规划!$AH$33:$AK$42,(特技天赋!C2232-1)*2+特技天赋!D2232,特技天赋!E2232)</f>
        <v>45</v>
      </c>
      <c r="I2232" s="32">
        <f>INDEX(数值规划!$N$32:$Y$231,(((C2232-1)*2+(D2232-1))*4+(E2232-1))*5+F2232+1,(INDEX($T$3:$AI$3,B2232)-1)*3+1)</f>
        <v>54</v>
      </c>
      <c r="J2232" s="32">
        <f>INDEX(数值规划!$N$32:$Y$231,(((C2232-1)*2+(D2232-1))*4+(E2232-1))*5+F2232+1,(INDEX($T$3:$AI$3,B2232)-1)*3+2)</f>
        <v>0</v>
      </c>
      <c r="K2232" s="32">
        <f>INDEX(数值规划!$N$32:$Y$231,(((C2232-1)*2+(D2232-1))*4+(E2232-1))*5+F2232+1,(INDEX($T$3:$AI$3,B2232)-1)*3+3)</f>
        <v>24</v>
      </c>
      <c r="L2232" s="32">
        <f t="shared" si="69"/>
        <v>4</v>
      </c>
      <c r="M2232" s="32">
        <f>INDEX(数值规划!$AL$33:$AL$42,(特技天赋!C2232-1)*2+特技天赋!D2232)</f>
        <v>3</v>
      </c>
      <c r="N2232" s="31">
        <v>48</v>
      </c>
      <c r="Q2232" s="32">
        <f>IF(特技天赋!F2232&gt;0,INDEX(数值规划!$F$32:$F$63,(特技天赋!E2232-1)*4+特技天赋!F2232),E2232)</f>
        <v>48</v>
      </c>
    </row>
    <row r="2233" spans="1:17" ht="16.5" x14ac:dyDescent="0.2">
      <c r="A2233" s="31">
        <v>2230</v>
      </c>
      <c r="B2233" s="31">
        <v>14</v>
      </c>
      <c r="C2233" s="31">
        <v>1</v>
      </c>
      <c r="D2233" s="31">
        <v>2</v>
      </c>
      <c r="E2233" s="31">
        <v>2</v>
      </c>
      <c r="F2233" s="31">
        <v>4</v>
      </c>
      <c r="G2233" s="31" t="str">
        <f t="shared" si="68"/>
        <v>巨蟹座普攻_2线2号天赋4级</v>
      </c>
      <c r="H2233" s="32">
        <f>INDEX(数值规划!$AH$33:$AK$42,(特技天赋!C2233-1)*2+特技天赋!D2233,特技天赋!E2233)</f>
        <v>45</v>
      </c>
      <c r="I2233" s="32">
        <f>INDEX(数值规划!$N$32:$Y$231,(((C2233-1)*2+(D2233-1))*4+(E2233-1))*5+F2233+1,(INDEX($T$3:$AI$3,B2233)-1)*3+1)</f>
        <v>63</v>
      </c>
      <c r="J2233" s="32">
        <f>INDEX(数值规划!$N$32:$Y$231,(((C2233-1)*2+(D2233-1))*4+(E2233-1))*5+F2233+1,(INDEX($T$3:$AI$3,B2233)-1)*3+2)</f>
        <v>0</v>
      </c>
      <c r="K2233" s="32">
        <f>INDEX(数值规划!$N$32:$Y$231,(((C2233-1)*2+(D2233-1))*4+(E2233-1))*5+F2233+1,(INDEX($T$3:$AI$3,B2233)-1)*3+3)</f>
        <v>28</v>
      </c>
      <c r="L2233" s="32">
        <f t="shared" si="69"/>
        <v>4</v>
      </c>
      <c r="M2233" s="32">
        <f>INDEX(数值规划!$AL$33:$AL$42,(特技天赋!C2233-1)*2+特技天赋!D2233)</f>
        <v>3</v>
      </c>
      <c r="N2233" s="31">
        <v>72</v>
      </c>
      <c r="Q2233" s="32">
        <f>IF(特技天赋!F2233&gt;0,INDEX(数值规划!$F$32:$F$63,(特技天赋!E2233-1)*4+特技天赋!F2233),E2233)</f>
        <v>72</v>
      </c>
    </row>
    <row r="2234" spans="1:17" ht="16.5" x14ac:dyDescent="0.2">
      <c r="A2234" s="31">
        <v>2231</v>
      </c>
      <c r="B2234" s="31">
        <v>14</v>
      </c>
      <c r="C2234" s="31">
        <v>1</v>
      </c>
      <c r="D2234" s="31">
        <v>2</v>
      </c>
      <c r="E2234" s="31">
        <v>3</v>
      </c>
      <c r="F2234" s="31">
        <v>0</v>
      </c>
      <c r="G2234" s="31" t="str">
        <f t="shared" si="68"/>
        <v>巨蟹座普攻_2线3号天赋解锁</v>
      </c>
      <c r="H2234" s="32">
        <f>INDEX(数值规划!$AH$33:$AK$42,(特技天赋!C2234-1)*2+特技天赋!D2234,特技天赋!E2234)</f>
        <v>65</v>
      </c>
      <c r="I2234" s="32">
        <f>INDEX(数值规划!$N$32:$Y$231,(((C2234-1)*2+(D2234-1))*4+(E2234-1))*5+F2234+1,(INDEX($T$3:$AI$3,B2234)-1)*3+1)</f>
        <v>41</v>
      </c>
      <c r="J2234" s="32">
        <f>INDEX(数值规划!$N$32:$Y$231,(((C2234-1)*2+(D2234-1))*4+(E2234-1))*5+F2234+1,(INDEX($T$3:$AI$3,B2234)-1)*3+2)</f>
        <v>0</v>
      </c>
      <c r="K2234" s="32">
        <f>INDEX(数值规划!$N$32:$Y$231,(((C2234-1)*2+(D2234-1))*4+(E2234-1))*5+F2234+1,(INDEX($T$3:$AI$3,B2234)-1)*3+3)</f>
        <v>18</v>
      </c>
      <c r="L2234" s="32">
        <f t="shared" si="69"/>
        <v>6</v>
      </c>
      <c r="M2234" s="32">
        <f>INDEX(数值规划!$AL$33:$AL$42,(特技天赋!C2234-1)*2+特技天赋!D2234)</f>
        <v>3</v>
      </c>
      <c r="N2234" s="31">
        <v>3</v>
      </c>
      <c r="Q2234" s="32">
        <f>IF(特技天赋!F2234&gt;0,INDEX(数值规划!$F$32:$F$63,(特技天赋!E2234-1)*4+特技天赋!F2234),E2234)</f>
        <v>3</v>
      </c>
    </row>
    <row r="2235" spans="1:17" ht="16.5" x14ac:dyDescent="0.2">
      <c r="A2235" s="31">
        <v>2232</v>
      </c>
      <c r="B2235" s="31">
        <v>14</v>
      </c>
      <c r="C2235" s="31">
        <v>1</v>
      </c>
      <c r="D2235" s="31">
        <v>2</v>
      </c>
      <c r="E2235" s="31">
        <v>3</v>
      </c>
      <c r="F2235" s="31">
        <v>1</v>
      </c>
      <c r="G2235" s="31" t="str">
        <f t="shared" si="68"/>
        <v>巨蟹座普攻_2线3号天赋1级</v>
      </c>
      <c r="H2235" s="32">
        <f>INDEX(数值规划!$AH$33:$AK$42,(特技天赋!C2235-1)*2+特技天赋!D2235,特技天赋!E2235)</f>
        <v>65</v>
      </c>
      <c r="I2235" s="32">
        <f>INDEX(数值规划!$N$32:$Y$231,(((C2235-1)*2+(D2235-1))*4+(E2235-1))*5+F2235+1,(INDEX($T$3:$AI$3,B2235)-1)*3+1)</f>
        <v>50</v>
      </c>
      <c r="J2235" s="32">
        <f>INDEX(数值规划!$N$32:$Y$231,(((C2235-1)*2+(D2235-1))*4+(E2235-1))*5+F2235+1,(INDEX($T$3:$AI$3,B2235)-1)*3+2)</f>
        <v>0</v>
      </c>
      <c r="K2235" s="32">
        <f>INDEX(数值规划!$N$32:$Y$231,(((C2235-1)*2+(D2235-1))*4+(E2235-1))*5+F2235+1,(INDEX($T$3:$AI$3,B2235)-1)*3+3)</f>
        <v>22</v>
      </c>
      <c r="L2235" s="32">
        <f t="shared" si="69"/>
        <v>6</v>
      </c>
      <c r="M2235" s="32">
        <f>INDEX(数值规划!$AL$33:$AL$42,(特技天赋!C2235-1)*2+特技天赋!D2235)</f>
        <v>3</v>
      </c>
      <c r="N2235" s="31">
        <v>29</v>
      </c>
      <c r="Q2235" s="32">
        <f>IF(特技天赋!F2235&gt;0,INDEX(数值规划!$F$32:$F$63,(特技天赋!E2235-1)*4+特技天赋!F2235),E2235)</f>
        <v>29</v>
      </c>
    </row>
    <row r="2236" spans="1:17" ht="16.5" x14ac:dyDescent="0.2">
      <c r="A2236" s="31">
        <v>2233</v>
      </c>
      <c r="B2236" s="31">
        <v>14</v>
      </c>
      <c r="C2236" s="31">
        <v>1</v>
      </c>
      <c r="D2236" s="31">
        <v>2</v>
      </c>
      <c r="E2236" s="31">
        <v>3</v>
      </c>
      <c r="F2236" s="31">
        <v>2</v>
      </c>
      <c r="G2236" s="31" t="str">
        <f t="shared" si="68"/>
        <v>巨蟹座普攻_2线3号天赋2级</v>
      </c>
      <c r="H2236" s="32">
        <f>INDEX(数值规划!$AH$33:$AK$42,(特技天赋!C2236-1)*2+特技天赋!D2236,特技天赋!E2236)</f>
        <v>65</v>
      </c>
      <c r="I2236" s="32">
        <f>INDEX(数值规划!$N$32:$Y$231,(((C2236-1)*2+(D2236-1))*4+(E2236-1))*5+F2236+1,(INDEX($T$3:$AI$3,B2236)-1)*3+1)</f>
        <v>59</v>
      </c>
      <c r="J2236" s="32">
        <f>INDEX(数值规划!$N$32:$Y$231,(((C2236-1)*2+(D2236-1))*4+(E2236-1))*5+F2236+1,(INDEX($T$3:$AI$3,B2236)-1)*3+2)</f>
        <v>0</v>
      </c>
      <c r="K2236" s="32">
        <f>INDEX(数值规划!$N$32:$Y$231,(((C2236-1)*2+(D2236-1))*4+(E2236-1))*5+F2236+1,(INDEX($T$3:$AI$3,B2236)-1)*3+3)</f>
        <v>26</v>
      </c>
      <c r="L2236" s="32">
        <f t="shared" si="69"/>
        <v>6</v>
      </c>
      <c r="M2236" s="32">
        <f>INDEX(数值规划!$AL$33:$AL$42,(特技天赋!C2236-1)*2+特技天赋!D2236)</f>
        <v>3</v>
      </c>
      <c r="N2236" s="31">
        <v>43</v>
      </c>
      <c r="Q2236" s="32">
        <f>IF(特技天赋!F2236&gt;0,INDEX(数值规划!$F$32:$F$63,(特技天赋!E2236-1)*4+特技天赋!F2236),E2236)</f>
        <v>43</v>
      </c>
    </row>
    <row r="2237" spans="1:17" ht="16.5" x14ac:dyDescent="0.2">
      <c r="A2237" s="31">
        <v>2234</v>
      </c>
      <c r="B2237" s="31">
        <v>14</v>
      </c>
      <c r="C2237" s="31">
        <v>1</v>
      </c>
      <c r="D2237" s="31">
        <v>2</v>
      </c>
      <c r="E2237" s="31">
        <v>3</v>
      </c>
      <c r="F2237" s="31">
        <v>3</v>
      </c>
      <c r="G2237" s="31" t="str">
        <f t="shared" si="68"/>
        <v>巨蟹座普攻_2线3号天赋3级</v>
      </c>
      <c r="H2237" s="32">
        <f>INDEX(数值规划!$AH$33:$AK$42,(特技天赋!C2237-1)*2+特技天赋!D2237,特技天赋!E2237)</f>
        <v>65</v>
      </c>
      <c r="I2237" s="32">
        <f>INDEX(数值规划!$N$32:$Y$231,(((C2237-1)*2+(D2237-1))*4+(E2237-1))*5+F2237+1,(INDEX($T$3:$AI$3,B2237)-1)*3+1)</f>
        <v>68</v>
      </c>
      <c r="J2237" s="32">
        <f>INDEX(数值规划!$N$32:$Y$231,(((C2237-1)*2+(D2237-1))*4+(E2237-1))*5+F2237+1,(INDEX($T$3:$AI$3,B2237)-1)*3+2)</f>
        <v>0</v>
      </c>
      <c r="K2237" s="32">
        <f>INDEX(数值规划!$N$32:$Y$231,(((C2237-1)*2+(D2237-1))*4+(E2237-1))*5+F2237+1,(INDEX($T$3:$AI$3,B2237)-1)*3+3)</f>
        <v>30</v>
      </c>
      <c r="L2237" s="32">
        <f t="shared" si="69"/>
        <v>6</v>
      </c>
      <c r="M2237" s="32">
        <f>INDEX(数值规划!$AL$33:$AL$42,(特技天赋!C2237-1)*2+特技天赋!D2237)</f>
        <v>3</v>
      </c>
      <c r="N2237" s="31">
        <v>58</v>
      </c>
      <c r="Q2237" s="32">
        <f>IF(特技天赋!F2237&gt;0,INDEX(数值规划!$F$32:$F$63,(特技天赋!E2237-1)*4+特技天赋!F2237),E2237)</f>
        <v>58</v>
      </c>
    </row>
    <row r="2238" spans="1:17" ht="16.5" x14ac:dyDescent="0.2">
      <c r="A2238" s="31">
        <v>2235</v>
      </c>
      <c r="B2238" s="31">
        <v>14</v>
      </c>
      <c r="C2238" s="31">
        <v>1</v>
      </c>
      <c r="D2238" s="31">
        <v>2</v>
      </c>
      <c r="E2238" s="31">
        <v>3</v>
      </c>
      <c r="F2238" s="31">
        <v>4</v>
      </c>
      <c r="G2238" s="31" t="str">
        <f t="shared" si="68"/>
        <v>巨蟹座普攻_2线3号天赋4级</v>
      </c>
      <c r="H2238" s="32">
        <f>INDEX(数值规划!$AH$33:$AK$42,(特技天赋!C2238-1)*2+特技天赋!D2238,特技天赋!E2238)</f>
        <v>65</v>
      </c>
      <c r="I2238" s="32">
        <f>INDEX(数值规划!$N$32:$Y$231,(((C2238-1)*2+(D2238-1))*4+(E2238-1))*5+F2238+1,(INDEX($T$3:$AI$3,B2238)-1)*3+1)</f>
        <v>77</v>
      </c>
      <c r="J2238" s="32">
        <f>INDEX(数值规划!$N$32:$Y$231,(((C2238-1)*2+(D2238-1))*4+(E2238-1))*5+F2238+1,(INDEX($T$3:$AI$3,B2238)-1)*3+2)</f>
        <v>0</v>
      </c>
      <c r="K2238" s="32">
        <f>INDEX(数值规划!$N$32:$Y$231,(((C2238-1)*2+(D2238-1))*4+(E2238-1))*5+F2238+1,(INDEX($T$3:$AI$3,B2238)-1)*3+3)</f>
        <v>34</v>
      </c>
      <c r="L2238" s="32">
        <f t="shared" si="69"/>
        <v>6</v>
      </c>
      <c r="M2238" s="32">
        <f>INDEX(数值规划!$AL$33:$AL$42,(特技天赋!C2238-1)*2+特技天赋!D2238)</f>
        <v>3</v>
      </c>
      <c r="N2238" s="31">
        <v>87</v>
      </c>
      <c r="Q2238" s="32">
        <f>IF(特技天赋!F2238&gt;0,INDEX(数值规划!$F$32:$F$63,(特技天赋!E2238-1)*4+特技天赋!F2238),E2238)</f>
        <v>87</v>
      </c>
    </row>
    <row r="2239" spans="1:17" ht="16.5" x14ac:dyDescent="0.2">
      <c r="A2239" s="31">
        <v>2236</v>
      </c>
      <c r="B2239" s="31">
        <v>14</v>
      </c>
      <c r="C2239" s="31">
        <v>1</v>
      </c>
      <c r="D2239" s="31">
        <v>2</v>
      </c>
      <c r="E2239" s="31">
        <v>4</v>
      </c>
      <c r="F2239" s="31">
        <v>0</v>
      </c>
      <c r="G2239" s="31" t="str">
        <f t="shared" si="68"/>
        <v>巨蟹座普攻_2线4号天赋解锁</v>
      </c>
      <c r="H2239" s="32">
        <f>INDEX(数值规划!$AH$33:$AK$42,(特技天赋!C2239-1)*2+特技天赋!D2239,特技天赋!E2239)</f>
        <v>85</v>
      </c>
      <c r="I2239" s="32">
        <f>INDEX(数值规划!$N$32:$Y$231,(((C2239-1)*2+(D2239-1))*4+(E2239-1))*5+F2239+1,(INDEX($T$3:$AI$3,B2239)-1)*3+1)</f>
        <v>54</v>
      </c>
      <c r="J2239" s="32">
        <f>INDEX(数值规划!$N$32:$Y$231,(((C2239-1)*2+(D2239-1))*4+(E2239-1))*5+F2239+1,(INDEX($T$3:$AI$3,B2239)-1)*3+2)</f>
        <v>0</v>
      </c>
      <c r="K2239" s="32">
        <f>INDEX(数值规划!$N$32:$Y$231,(((C2239-1)*2+(D2239-1))*4+(E2239-1))*5+F2239+1,(INDEX($T$3:$AI$3,B2239)-1)*3+3)</f>
        <v>24</v>
      </c>
      <c r="L2239" s="32">
        <f t="shared" si="69"/>
        <v>8</v>
      </c>
      <c r="M2239" s="32">
        <f>INDEX(数值规划!$AL$33:$AL$42,(特技天赋!C2239-1)*2+特技天赋!D2239)</f>
        <v>3</v>
      </c>
      <c r="N2239" s="31">
        <v>4</v>
      </c>
      <c r="Q2239" s="32">
        <f>IF(特技天赋!F2239&gt;0,INDEX(数值规划!$F$32:$F$63,(特技天赋!E2239-1)*4+特技天赋!F2239),E2239)</f>
        <v>4</v>
      </c>
    </row>
    <row r="2240" spans="1:17" ht="16.5" x14ac:dyDescent="0.2">
      <c r="A2240" s="31">
        <v>2237</v>
      </c>
      <c r="B2240" s="31">
        <v>14</v>
      </c>
      <c r="C2240" s="31">
        <v>1</v>
      </c>
      <c r="D2240" s="31">
        <v>2</v>
      </c>
      <c r="E2240" s="31">
        <v>4</v>
      </c>
      <c r="F2240" s="31">
        <v>1</v>
      </c>
      <c r="G2240" s="31" t="str">
        <f t="shared" si="68"/>
        <v>巨蟹座普攻_2线4号天赋1级</v>
      </c>
      <c r="H2240" s="32">
        <f>INDEX(数值规划!$AH$33:$AK$42,(特技天赋!C2240-1)*2+特技天赋!D2240,特技天赋!E2240)</f>
        <v>85</v>
      </c>
      <c r="I2240" s="32">
        <f>INDEX(数值规划!$N$32:$Y$231,(((C2240-1)*2+(D2240-1))*4+(E2240-1))*5+F2240+1,(INDEX($T$3:$AI$3,B2240)-1)*3+1)</f>
        <v>63</v>
      </c>
      <c r="J2240" s="32">
        <f>INDEX(数值规划!$N$32:$Y$231,(((C2240-1)*2+(D2240-1))*4+(E2240-1))*5+F2240+1,(INDEX($T$3:$AI$3,B2240)-1)*3+2)</f>
        <v>0</v>
      </c>
      <c r="K2240" s="32">
        <f>INDEX(数值规划!$N$32:$Y$231,(((C2240-1)*2+(D2240-1))*4+(E2240-1))*5+F2240+1,(INDEX($T$3:$AI$3,B2240)-1)*3+3)</f>
        <v>28</v>
      </c>
      <c r="L2240" s="32">
        <f t="shared" si="69"/>
        <v>8</v>
      </c>
      <c r="M2240" s="32">
        <f>INDEX(数值规划!$AL$33:$AL$42,(特技天赋!C2240-1)*2+特技天赋!D2240)</f>
        <v>3</v>
      </c>
      <c r="N2240" s="31">
        <v>29</v>
      </c>
      <c r="Q2240" s="32">
        <f>IF(特技天赋!F2240&gt;0,INDEX(数值规划!$F$32:$F$63,(特技天赋!E2240-1)*4+特技天赋!F2240),E2240)</f>
        <v>29</v>
      </c>
    </row>
    <row r="2241" spans="1:17" ht="16.5" x14ac:dyDescent="0.2">
      <c r="A2241" s="31">
        <v>2238</v>
      </c>
      <c r="B2241" s="31">
        <v>14</v>
      </c>
      <c r="C2241" s="31">
        <v>1</v>
      </c>
      <c r="D2241" s="31">
        <v>2</v>
      </c>
      <c r="E2241" s="31">
        <v>4</v>
      </c>
      <c r="F2241" s="31">
        <v>2</v>
      </c>
      <c r="G2241" s="31" t="str">
        <f t="shared" si="68"/>
        <v>巨蟹座普攻_2线4号天赋2级</v>
      </c>
      <c r="H2241" s="32">
        <f>INDEX(数值规划!$AH$33:$AK$42,(特技天赋!C2241-1)*2+特技天赋!D2241,特技天赋!E2241)</f>
        <v>85</v>
      </c>
      <c r="I2241" s="32">
        <f>INDEX(数值规划!$N$32:$Y$231,(((C2241-1)*2+(D2241-1))*4+(E2241-1))*5+F2241+1,(INDEX($T$3:$AI$3,B2241)-1)*3+1)</f>
        <v>72</v>
      </c>
      <c r="J2241" s="32">
        <f>INDEX(数值规划!$N$32:$Y$231,(((C2241-1)*2+(D2241-1))*4+(E2241-1))*5+F2241+1,(INDEX($T$3:$AI$3,B2241)-1)*3+2)</f>
        <v>0</v>
      </c>
      <c r="K2241" s="32">
        <f>INDEX(数值规划!$N$32:$Y$231,(((C2241-1)*2+(D2241-1))*4+(E2241-1))*5+F2241+1,(INDEX($T$3:$AI$3,B2241)-1)*3+3)</f>
        <v>32</v>
      </c>
      <c r="L2241" s="32">
        <f t="shared" si="69"/>
        <v>8</v>
      </c>
      <c r="M2241" s="32">
        <f>INDEX(数值规划!$AL$33:$AL$42,(特技天赋!C2241-1)*2+特技天赋!D2241)</f>
        <v>3</v>
      </c>
      <c r="N2241" s="31">
        <v>43</v>
      </c>
      <c r="Q2241" s="32">
        <f>IF(特技天赋!F2241&gt;0,INDEX(数值规划!$F$32:$F$63,(特技天赋!E2241-1)*4+特技天赋!F2241),E2241)</f>
        <v>43</v>
      </c>
    </row>
    <row r="2242" spans="1:17" ht="16.5" x14ac:dyDescent="0.2">
      <c r="A2242" s="31">
        <v>2239</v>
      </c>
      <c r="B2242" s="31">
        <v>14</v>
      </c>
      <c r="C2242" s="31">
        <v>1</v>
      </c>
      <c r="D2242" s="31">
        <v>2</v>
      </c>
      <c r="E2242" s="31">
        <v>4</v>
      </c>
      <c r="F2242" s="31">
        <v>3</v>
      </c>
      <c r="G2242" s="31" t="str">
        <f t="shared" si="68"/>
        <v>巨蟹座普攻_2线4号天赋3级</v>
      </c>
      <c r="H2242" s="32">
        <f>INDEX(数值规划!$AH$33:$AK$42,(特技天赋!C2242-1)*2+特技天赋!D2242,特技天赋!E2242)</f>
        <v>85</v>
      </c>
      <c r="I2242" s="32">
        <f>INDEX(数值规划!$N$32:$Y$231,(((C2242-1)*2+(D2242-1))*4+(E2242-1))*5+F2242+1,(INDEX($T$3:$AI$3,B2242)-1)*3+1)</f>
        <v>81</v>
      </c>
      <c r="J2242" s="32">
        <f>INDEX(数值规划!$N$32:$Y$231,(((C2242-1)*2+(D2242-1))*4+(E2242-1))*5+F2242+1,(INDEX($T$3:$AI$3,B2242)-1)*3+2)</f>
        <v>0</v>
      </c>
      <c r="K2242" s="32">
        <f>INDEX(数值规划!$N$32:$Y$231,(((C2242-1)*2+(D2242-1))*4+(E2242-1))*5+F2242+1,(INDEX($T$3:$AI$3,B2242)-1)*3+3)</f>
        <v>36</v>
      </c>
      <c r="L2242" s="32">
        <f t="shared" si="69"/>
        <v>8</v>
      </c>
      <c r="M2242" s="32">
        <f>INDEX(数值规划!$AL$33:$AL$42,(特技天赋!C2242-1)*2+特技天赋!D2242)</f>
        <v>3</v>
      </c>
      <c r="N2242" s="31">
        <v>58</v>
      </c>
      <c r="Q2242" s="32">
        <f>IF(特技天赋!F2242&gt;0,INDEX(数值规划!$F$32:$F$63,(特技天赋!E2242-1)*4+特技天赋!F2242),E2242)</f>
        <v>58</v>
      </c>
    </row>
    <row r="2243" spans="1:17" ht="16.5" x14ac:dyDescent="0.2">
      <c r="A2243" s="31">
        <v>2240</v>
      </c>
      <c r="B2243" s="31">
        <v>14</v>
      </c>
      <c r="C2243" s="31">
        <v>1</v>
      </c>
      <c r="D2243" s="31">
        <v>2</v>
      </c>
      <c r="E2243" s="31">
        <v>4</v>
      </c>
      <c r="F2243" s="31">
        <v>4</v>
      </c>
      <c r="G2243" s="31" t="str">
        <f t="shared" si="68"/>
        <v>巨蟹座普攻_2线4号天赋4级</v>
      </c>
      <c r="H2243" s="32">
        <f>INDEX(数值规划!$AH$33:$AK$42,(特技天赋!C2243-1)*2+特技天赋!D2243,特技天赋!E2243)</f>
        <v>85</v>
      </c>
      <c r="I2243" s="32">
        <f>INDEX(数值规划!$N$32:$Y$231,(((C2243-1)*2+(D2243-1))*4+(E2243-1))*5+F2243+1,(INDEX($T$3:$AI$3,B2243)-1)*3+1)</f>
        <v>90</v>
      </c>
      <c r="J2243" s="32">
        <f>INDEX(数值规划!$N$32:$Y$231,(((C2243-1)*2+(D2243-1))*4+(E2243-1))*5+F2243+1,(INDEX($T$3:$AI$3,B2243)-1)*3+2)</f>
        <v>0</v>
      </c>
      <c r="K2243" s="32">
        <f>INDEX(数值规划!$N$32:$Y$231,(((C2243-1)*2+(D2243-1))*4+(E2243-1))*5+F2243+1,(INDEX($T$3:$AI$3,B2243)-1)*3+3)</f>
        <v>40</v>
      </c>
      <c r="L2243" s="32">
        <f t="shared" si="69"/>
        <v>8</v>
      </c>
      <c r="M2243" s="32">
        <f>INDEX(数值规划!$AL$33:$AL$42,(特技天赋!C2243-1)*2+特技天赋!D2243)</f>
        <v>3</v>
      </c>
      <c r="N2243" s="31">
        <v>87</v>
      </c>
      <c r="Q2243" s="32">
        <f>IF(特技天赋!F2243&gt;0,INDEX(数值规划!$F$32:$F$63,(特技天赋!E2243-1)*4+特技天赋!F2243),E2243)</f>
        <v>87</v>
      </c>
    </row>
    <row r="2244" spans="1:17" ht="16.5" x14ac:dyDescent="0.2">
      <c r="A2244" s="31">
        <v>2241</v>
      </c>
      <c r="B2244" s="31">
        <v>14</v>
      </c>
      <c r="C2244" s="31">
        <v>2</v>
      </c>
      <c r="D2244" s="31">
        <v>1</v>
      </c>
      <c r="E2244" s="31">
        <v>1</v>
      </c>
      <c r="F2244" s="31">
        <v>0</v>
      </c>
      <c r="G2244" s="31" t="str">
        <f t="shared" si="68"/>
        <v>巨蟹座技能1_1线1号天赋解锁</v>
      </c>
      <c r="H2244" s="32">
        <f>INDEX(数值规划!$AH$33:$AK$42,(特技天赋!C2244-1)*2+特技天赋!D2244,特技天赋!E2244)</f>
        <v>17</v>
      </c>
      <c r="I2244" s="32">
        <f>INDEX(数值规划!$N$32:$Y$231,(((C2244-1)*2+(D2244-1))*4+(E2244-1))*5+F2244+1,(INDEX($T$3:$AI$3,B2244)-1)*3+1)</f>
        <v>20</v>
      </c>
      <c r="J2244" s="32">
        <f>INDEX(数值规划!$N$32:$Y$231,(((C2244-1)*2+(D2244-1))*4+(E2244-1))*5+F2244+1,(INDEX($T$3:$AI$3,B2244)-1)*3+2)</f>
        <v>10</v>
      </c>
      <c r="K2244" s="32">
        <f>INDEX(数值规划!$N$32:$Y$231,(((C2244-1)*2+(D2244-1))*4+(E2244-1))*5+F2244+1,(INDEX($T$3:$AI$3,B2244)-1)*3+3)</f>
        <v>0</v>
      </c>
      <c r="L2244" s="32">
        <f t="shared" si="69"/>
        <v>1</v>
      </c>
      <c r="M2244" s="32">
        <f>INDEX(数值规划!$AL$33:$AL$42,(特技天赋!C2244-1)*2+特技天赋!D2244)</f>
        <v>3</v>
      </c>
      <c r="N2244" s="31">
        <v>1</v>
      </c>
      <c r="Q2244" s="32">
        <f>IF(特技天赋!F2244&gt;0,INDEX(数值规划!$F$32:$F$63,(特技天赋!E2244-1)*4+特技天赋!F2244),E2244)</f>
        <v>1</v>
      </c>
    </row>
    <row r="2245" spans="1:17" ht="16.5" x14ac:dyDescent="0.2">
      <c r="A2245" s="31">
        <v>2242</v>
      </c>
      <c r="B2245" s="31">
        <v>14</v>
      </c>
      <c r="C2245" s="31">
        <v>2</v>
      </c>
      <c r="D2245" s="31">
        <v>1</v>
      </c>
      <c r="E2245" s="31">
        <v>1</v>
      </c>
      <c r="F2245" s="31">
        <v>1</v>
      </c>
      <c r="G2245" s="31" t="str">
        <f t="shared" ref="G2245:G2308" si="70">INDEX($T$4:$AI$4,B2245)&amp;INDEX($T$5:$X$5,C2245)&amp;"_"&amp;D2245&amp;"线"&amp;E2245&amp;"号天赋"&amp;IF(F2245&gt;0,F2245&amp;"级","解锁")</f>
        <v>巨蟹座技能1_1线1号天赋1级</v>
      </c>
      <c r="H2245" s="32">
        <f>INDEX(数值规划!$AH$33:$AK$42,(特技天赋!C2245-1)*2+特技天赋!D2245,特技天赋!E2245)</f>
        <v>17</v>
      </c>
      <c r="I2245" s="32">
        <f>INDEX(数值规划!$N$32:$Y$231,(((C2245-1)*2+(D2245-1))*4+(E2245-1))*5+F2245+1,(INDEX($T$3:$AI$3,B2245)-1)*3+1)</f>
        <v>30</v>
      </c>
      <c r="J2245" s="32">
        <f>INDEX(数值规划!$N$32:$Y$231,(((C2245-1)*2+(D2245-1))*4+(E2245-1))*5+F2245+1,(INDEX($T$3:$AI$3,B2245)-1)*3+2)</f>
        <v>15</v>
      </c>
      <c r="K2245" s="32">
        <f>INDEX(数值规划!$N$32:$Y$231,(((C2245-1)*2+(D2245-1))*4+(E2245-1))*5+F2245+1,(INDEX($T$3:$AI$3,B2245)-1)*3+3)</f>
        <v>0</v>
      </c>
      <c r="L2245" s="32">
        <f t="shared" ref="L2245:L2308" si="71">(E2245-1)*2+D2245</f>
        <v>1</v>
      </c>
      <c r="M2245" s="32">
        <f>INDEX(数值规划!$AL$33:$AL$42,(特技天赋!C2245-1)*2+特技天赋!D2245)</f>
        <v>3</v>
      </c>
      <c r="N2245" s="31">
        <v>19</v>
      </c>
      <c r="Q2245" s="32">
        <f>IF(特技天赋!F2245&gt;0,INDEX(数值规划!$F$32:$F$63,(特技天赋!E2245-1)*4+特技天赋!F2245),E2245)</f>
        <v>19</v>
      </c>
    </row>
    <row r="2246" spans="1:17" ht="16.5" x14ac:dyDescent="0.2">
      <c r="A2246" s="31">
        <v>2243</v>
      </c>
      <c r="B2246" s="31">
        <v>14</v>
      </c>
      <c r="C2246" s="31">
        <v>2</v>
      </c>
      <c r="D2246" s="31">
        <v>1</v>
      </c>
      <c r="E2246" s="31">
        <v>1</v>
      </c>
      <c r="F2246" s="31">
        <v>2</v>
      </c>
      <c r="G2246" s="31" t="str">
        <f t="shared" si="70"/>
        <v>巨蟹座技能1_1线1号天赋2级</v>
      </c>
      <c r="H2246" s="32">
        <f>INDEX(数值规划!$AH$33:$AK$42,(特技天赋!C2246-1)*2+特技天赋!D2246,特技天赋!E2246)</f>
        <v>17</v>
      </c>
      <c r="I2246" s="32">
        <f>INDEX(数值规划!$N$32:$Y$231,(((C2246-1)*2+(D2246-1))*4+(E2246-1))*5+F2246+1,(INDEX($T$3:$AI$3,B2246)-1)*3+1)</f>
        <v>40</v>
      </c>
      <c r="J2246" s="32">
        <f>INDEX(数值规划!$N$32:$Y$231,(((C2246-1)*2+(D2246-1))*4+(E2246-1))*5+F2246+1,(INDEX($T$3:$AI$3,B2246)-1)*3+2)</f>
        <v>20</v>
      </c>
      <c r="K2246" s="32">
        <f>INDEX(数值规划!$N$32:$Y$231,(((C2246-1)*2+(D2246-1))*4+(E2246-1))*5+F2246+1,(INDEX($T$3:$AI$3,B2246)-1)*3+3)</f>
        <v>0</v>
      </c>
      <c r="L2246" s="32">
        <f t="shared" si="71"/>
        <v>1</v>
      </c>
      <c r="M2246" s="32">
        <f>INDEX(数值规划!$AL$33:$AL$42,(特技天赋!C2246-1)*2+特技天赋!D2246)</f>
        <v>3</v>
      </c>
      <c r="N2246" s="31">
        <v>29</v>
      </c>
      <c r="Q2246" s="32">
        <f>IF(特技天赋!F2246&gt;0,INDEX(数值规划!$F$32:$F$63,(特技天赋!E2246-1)*4+特技天赋!F2246),E2246)</f>
        <v>29</v>
      </c>
    </row>
    <row r="2247" spans="1:17" ht="16.5" x14ac:dyDescent="0.2">
      <c r="A2247" s="31">
        <v>2244</v>
      </c>
      <c r="B2247" s="31">
        <v>14</v>
      </c>
      <c r="C2247" s="31">
        <v>2</v>
      </c>
      <c r="D2247" s="31">
        <v>1</v>
      </c>
      <c r="E2247" s="31">
        <v>1</v>
      </c>
      <c r="F2247" s="31">
        <v>3</v>
      </c>
      <c r="G2247" s="31" t="str">
        <f t="shared" si="70"/>
        <v>巨蟹座技能1_1线1号天赋3级</v>
      </c>
      <c r="H2247" s="32">
        <f>INDEX(数值规划!$AH$33:$AK$42,(特技天赋!C2247-1)*2+特技天赋!D2247,特技天赋!E2247)</f>
        <v>17</v>
      </c>
      <c r="I2247" s="32">
        <f>INDEX(数值规划!$N$32:$Y$231,(((C2247-1)*2+(D2247-1))*4+(E2247-1))*5+F2247+1,(INDEX($T$3:$AI$3,B2247)-1)*3+1)</f>
        <v>50</v>
      </c>
      <c r="J2247" s="32">
        <f>INDEX(数值规划!$N$32:$Y$231,(((C2247-1)*2+(D2247-1))*4+(E2247-1))*5+F2247+1,(INDEX($T$3:$AI$3,B2247)-1)*3+2)</f>
        <v>25</v>
      </c>
      <c r="K2247" s="32">
        <f>INDEX(数值规划!$N$32:$Y$231,(((C2247-1)*2+(D2247-1))*4+(E2247-1))*5+F2247+1,(INDEX($T$3:$AI$3,B2247)-1)*3+3)</f>
        <v>0</v>
      </c>
      <c r="L2247" s="32">
        <f t="shared" si="71"/>
        <v>1</v>
      </c>
      <c r="M2247" s="32">
        <f>INDEX(数值规划!$AL$33:$AL$42,(特技天赋!C2247-1)*2+特技天赋!D2247)</f>
        <v>3</v>
      </c>
      <c r="N2247" s="31">
        <v>38</v>
      </c>
      <c r="Q2247" s="32">
        <f>IF(特技天赋!F2247&gt;0,INDEX(数值规划!$F$32:$F$63,(特技天赋!E2247-1)*4+特技天赋!F2247),E2247)</f>
        <v>38</v>
      </c>
    </row>
    <row r="2248" spans="1:17" ht="16.5" x14ac:dyDescent="0.2">
      <c r="A2248" s="31">
        <v>2245</v>
      </c>
      <c r="B2248" s="31">
        <v>14</v>
      </c>
      <c r="C2248" s="31">
        <v>2</v>
      </c>
      <c r="D2248" s="31">
        <v>1</v>
      </c>
      <c r="E2248" s="31">
        <v>1</v>
      </c>
      <c r="F2248" s="31">
        <v>4</v>
      </c>
      <c r="G2248" s="31" t="str">
        <f t="shared" si="70"/>
        <v>巨蟹座技能1_1线1号天赋4级</v>
      </c>
      <c r="H2248" s="32">
        <f>INDEX(数值规划!$AH$33:$AK$42,(特技天赋!C2248-1)*2+特技天赋!D2248,特技天赋!E2248)</f>
        <v>17</v>
      </c>
      <c r="I2248" s="32">
        <f>INDEX(数值规划!$N$32:$Y$231,(((C2248-1)*2+(D2248-1))*4+(E2248-1))*5+F2248+1,(INDEX($T$3:$AI$3,B2248)-1)*3+1)</f>
        <v>60</v>
      </c>
      <c r="J2248" s="32">
        <f>INDEX(数值规划!$N$32:$Y$231,(((C2248-1)*2+(D2248-1))*4+(E2248-1))*5+F2248+1,(INDEX($T$3:$AI$3,B2248)-1)*3+2)</f>
        <v>30</v>
      </c>
      <c r="K2248" s="32">
        <f>INDEX(数值规划!$N$32:$Y$231,(((C2248-1)*2+(D2248-1))*4+(E2248-1))*5+F2248+1,(INDEX($T$3:$AI$3,B2248)-1)*3+3)</f>
        <v>0</v>
      </c>
      <c r="L2248" s="32">
        <f t="shared" si="71"/>
        <v>1</v>
      </c>
      <c r="M2248" s="32">
        <f>INDEX(数值规划!$AL$33:$AL$42,(特技天赋!C2248-1)*2+特技天赋!D2248)</f>
        <v>3</v>
      </c>
      <c r="N2248" s="31">
        <v>58</v>
      </c>
      <c r="Q2248" s="32">
        <f>IF(特技天赋!F2248&gt;0,INDEX(数值规划!$F$32:$F$63,(特技天赋!E2248-1)*4+特技天赋!F2248),E2248)</f>
        <v>58</v>
      </c>
    </row>
    <row r="2249" spans="1:17" ht="16.5" x14ac:dyDescent="0.2">
      <c r="A2249" s="31">
        <v>2246</v>
      </c>
      <c r="B2249" s="31">
        <v>14</v>
      </c>
      <c r="C2249" s="31">
        <v>2</v>
      </c>
      <c r="D2249" s="31">
        <v>1</v>
      </c>
      <c r="E2249" s="31">
        <v>2</v>
      </c>
      <c r="F2249" s="31">
        <v>0</v>
      </c>
      <c r="G2249" s="31" t="str">
        <f t="shared" si="70"/>
        <v>巨蟹座技能1_1线2号天赋解锁</v>
      </c>
      <c r="H2249" s="32">
        <f>INDEX(数值规划!$AH$33:$AK$42,(特技天赋!C2249-1)*2+特技天赋!D2249,特技天赋!E2249)</f>
        <v>37</v>
      </c>
      <c r="I2249" s="32">
        <f>INDEX(数值规划!$N$32:$Y$231,(((C2249-1)*2+(D2249-1))*4+(E2249-1))*5+F2249+1,(INDEX($T$3:$AI$3,B2249)-1)*3+1)</f>
        <v>30</v>
      </c>
      <c r="J2249" s="32">
        <f>INDEX(数值规划!$N$32:$Y$231,(((C2249-1)*2+(D2249-1))*4+(E2249-1))*5+F2249+1,(INDEX($T$3:$AI$3,B2249)-1)*3+2)</f>
        <v>15</v>
      </c>
      <c r="K2249" s="32">
        <f>INDEX(数值规划!$N$32:$Y$231,(((C2249-1)*2+(D2249-1))*4+(E2249-1))*5+F2249+1,(INDEX($T$3:$AI$3,B2249)-1)*3+3)</f>
        <v>0</v>
      </c>
      <c r="L2249" s="32">
        <f t="shared" si="71"/>
        <v>3</v>
      </c>
      <c r="M2249" s="32">
        <f>INDEX(数值规划!$AL$33:$AL$42,(特技天赋!C2249-1)*2+特技天赋!D2249)</f>
        <v>3</v>
      </c>
      <c r="N2249" s="31">
        <v>2</v>
      </c>
      <c r="Q2249" s="32">
        <f>IF(特技天赋!F2249&gt;0,INDEX(数值规划!$F$32:$F$63,(特技天赋!E2249-1)*4+特技天赋!F2249),E2249)</f>
        <v>2</v>
      </c>
    </row>
    <row r="2250" spans="1:17" ht="16.5" x14ac:dyDescent="0.2">
      <c r="A2250" s="31">
        <v>2247</v>
      </c>
      <c r="B2250" s="31">
        <v>14</v>
      </c>
      <c r="C2250" s="31">
        <v>2</v>
      </c>
      <c r="D2250" s="31">
        <v>1</v>
      </c>
      <c r="E2250" s="31">
        <v>2</v>
      </c>
      <c r="F2250" s="31">
        <v>1</v>
      </c>
      <c r="G2250" s="31" t="str">
        <f t="shared" si="70"/>
        <v>巨蟹座技能1_1线2号天赋1级</v>
      </c>
      <c r="H2250" s="32">
        <f>INDEX(数值规划!$AH$33:$AK$42,(特技天赋!C2250-1)*2+特技天赋!D2250,特技天赋!E2250)</f>
        <v>37</v>
      </c>
      <c r="I2250" s="32">
        <f>INDEX(数值规划!$N$32:$Y$231,(((C2250-1)*2+(D2250-1))*4+(E2250-1))*5+F2250+1,(INDEX($T$3:$AI$3,B2250)-1)*3+1)</f>
        <v>40</v>
      </c>
      <c r="J2250" s="32">
        <f>INDEX(数值规划!$N$32:$Y$231,(((C2250-1)*2+(D2250-1))*4+(E2250-1))*5+F2250+1,(INDEX($T$3:$AI$3,B2250)-1)*3+2)</f>
        <v>20</v>
      </c>
      <c r="K2250" s="32">
        <f>INDEX(数值规划!$N$32:$Y$231,(((C2250-1)*2+(D2250-1))*4+(E2250-1))*5+F2250+1,(INDEX($T$3:$AI$3,B2250)-1)*3+3)</f>
        <v>0</v>
      </c>
      <c r="L2250" s="32">
        <f t="shared" si="71"/>
        <v>3</v>
      </c>
      <c r="M2250" s="32">
        <f>INDEX(数值规划!$AL$33:$AL$42,(特技天赋!C2250-1)*2+特技天赋!D2250)</f>
        <v>3</v>
      </c>
      <c r="N2250" s="31">
        <v>24</v>
      </c>
      <c r="Q2250" s="32">
        <f>IF(特技天赋!F2250&gt;0,INDEX(数值规划!$F$32:$F$63,(特技天赋!E2250-1)*4+特技天赋!F2250),E2250)</f>
        <v>24</v>
      </c>
    </row>
    <row r="2251" spans="1:17" ht="16.5" x14ac:dyDescent="0.2">
      <c r="A2251" s="31">
        <v>2248</v>
      </c>
      <c r="B2251" s="31">
        <v>14</v>
      </c>
      <c r="C2251" s="31">
        <v>2</v>
      </c>
      <c r="D2251" s="31">
        <v>1</v>
      </c>
      <c r="E2251" s="31">
        <v>2</v>
      </c>
      <c r="F2251" s="31">
        <v>2</v>
      </c>
      <c r="G2251" s="31" t="str">
        <f t="shared" si="70"/>
        <v>巨蟹座技能1_1线2号天赋2级</v>
      </c>
      <c r="H2251" s="32">
        <f>INDEX(数值规划!$AH$33:$AK$42,(特技天赋!C2251-1)*2+特技天赋!D2251,特技天赋!E2251)</f>
        <v>37</v>
      </c>
      <c r="I2251" s="32">
        <f>INDEX(数值规划!$N$32:$Y$231,(((C2251-1)*2+(D2251-1))*4+(E2251-1))*5+F2251+1,(INDEX($T$3:$AI$3,B2251)-1)*3+1)</f>
        <v>50</v>
      </c>
      <c r="J2251" s="32">
        <f>INDEX(数值规划!$N$32:$Y$231,(((C2251-1)*2+(D2251-1))*4+(E2251-1))*5+F2251+1,(INDEX($T$3:$AI$3,B2251)-1)*3+2)</f>
        <v>25</v>
      </c>
      <c r="K2251" s="32">
        <f>INDEX(数值规划!$N$32:$Y$231,(((C2251-1)*2+(D2251-1))*4+(E2251-1))*5+F2251+1,(INDEX($T$3:$AI$3,B2251)-1)*3+3)</f>
        <v>0</v>
      </c>
      <c r="L2251" s="32">
        <f t="shared" si="71"/>
        <v>3</v>
      </c>
      <c r="M2251" s="32">
        <f>INDEX(数值规划!$AL$33:$AL$42,(特技天赋!C2251-1)*2+特技天赋!D2251)</f>
        <v>3</v>
      </c>
      <c r="N2251" s="31">
        <v>36</v>
      </c>
      <c r="Q2251" s="32">
        <f>IF(特技天赋!F2251&gt;0,INDEX(数值规划!$F$32:$F$63,(特技天赋!E2251-1)*4+特技天赋!F2251),E2251)</f>
        <v>36</v>
      </c>
    </row>
    <row r="2252" spans="1:17" ht="16.5" x14ac:dyDescent="0.2">
      <c r="A2252" s="31">
        <v>2249</v>
      </c>
      <c r="B2252" s="31">
        <v>14</v>
      </c>
      <c r="C2252" s="31">
        <v>2</v>
      </c>
      <c r="D2252" s="31">
        <v>1</v>
      </c>
      <c r="E2252" s="31">
        <v>2</v>
      </c>
      <c r="F2252" s="31">
        <v>3</v>
      </c>
      <c r="G2252" s="31" t="str">
        <f t="shared" si="70"/>
        <v>巨蟹座技能1_1线2号天赋3级</v>
      </c>
      <c r="H2252" s="32">
        <f>INDEX(数值规划!$AH$33:$AK$42,(特技天赋!C2252-1)*2+特技天赋!D2252,特技天赋!E2252)</f>
        <v>37</v>
      </c>
      <c r="I2252" s="32">
        <f>INDEX(数值规划!$N$32:$Y$231,(((C2252-1)*2+(D2252-1))*4+(E2252-1))*5+F2252+1,(INDEX($T$3:$AI$3,B2252)-1)*3+1)</f>
        <v>60</v>
      </c>
      <c r="J2252" s="32">
        <f>INDEX(数值规划!$N$32:$Y$231,(((C2252-1)*2+(D2252-1))*4+(E2252-1))*5+F2252+1,(INDEX($T$3:$AI$3,B2252)-1)*3+2)</f>
        <v>30</v>
      </c>
      <c r="K2252" s="32">
        <f>INDEX(数值规划!$N$32:$Y$231,(((C2252-1)*2+(D2252-1))*4+(E2252-1))*5+F2252+1,(INDEX($T$3:$AI$3,B2252)-1)*3+3)</f>
        <v>0</v>
      </c>
      <c r="L2252" s="32">
        <f t="shared" si="71"/>
        <v>3</v>
      </c>
      <c r="M2252" s="32">
        <f>INDEX(数值规划!$AL$33:$AL$42,(特技天赋!C2252-1)*2+特技天赋!D2252)</f>
        <v>3</v>
      </c>
      <c r="N2252" s="31">
        <v>48</v>
      </c>
      <c r="Q2252" s="32">
        <f>IF(特技天赋!F2252&gt;0,INDEX(数值规划!$F$32:$F$63,(特技天赋!E2252-1)*4+特技天赋!F2252),E2252)</f>
        <v>48</v>
      </c>
    </row>
    <row r="2253" spans="1:17" ht="16.5" x14ac:dyDescent="0.2">
      <c r="A2253" s="31">
        <v>2250</v>
      </c>
      <c r="B2253" s="31">
        <v>14</v>
      </c>
      <c r="C2253" s="31">
        <v>2</v>
      </c>
      <c r="D2253" s="31">
        <v>1</v>
      </c>
      <c r="E2253" s="31">
        <v>2</v>
      </c>
      <c r="F2253" s="31">
        <v>4</v>
      </c>
      <c r="G2253" s="31" t="str">
        <f t="shared" si="70"/>
        <v>巨蟹座技能1_1线2号天赋4级</v>
      </c>
      <c r="H2253" s="32">
        <f>INDEX(数值规划!$AH$33:$AK$42,(特技天赋!C2253-1)*2+特技天赋!D2253,特技天赋!E2253)</f>
        <v>37</v>
      </c>
      <c r="I2253" s="32">
        <f>INDEX(数值规划!$N$32:$Y$231,(((C2253-1)*2+(D2253-1))*4+(E2253-1))*5+F2253+1,(INDEX($T$3:$AI$3,B2253)-1)*3+1)</f>
        <v>70</v>
      </c>
      <c r="J2253" s="32">
        <f>INDEX(数值规划!$N$32:$Y$231,(((C2253-1)*2+(D2253-1))*4+(E2253-1))*5+F2253+1,(INDEX($T$3:$AI$3,B2253)-1)*3+2)</f>
        <v>35</v>
      </c>
      <c r="K2253" s="32">
        <f>INDEX(数值规划!$N$32:$Y$231,(((C2253-1)*2+(D2253-1))*4+(E2253-1))*5+F2253+1,(INDEX($T$3:$AI$3,B2253)-1)*3+3)</f>
        <v>0</v>
      </c>
      <c r="L2253" s="32">
        <f t="shared" si="71"/>
        <v>3</v>
      </c>
      <c r="M2253" s="32">
        <f>INDEX(数值规划!$AL$33:$AL$42,(特技天赋!C2253-1)*2+特技天赋!D2253)</f>
        <v>3</v>
      </c>
      <c r="N2253" s="31">
        <v>72</v>
      </c>
      <c r="Q2253" s="32">
        <f>IF(特技天赋!F2253&gt;0,INDEX(数值规划!$F$32:$F$63,(特技天赋!E2253-1)*4+特技天赋!F2253),E2253)</f>
        <v>72</v>
      </c>
    </row>
    <row r="2254" spans="1:17" ht="16.5" x14ac:dyDescent="0.2">
      <c r="A2254" s="31">
        <v>2251</v>
      </c>
      <c r="B2254" s="31">
        <v>14</v>
      </c>
      <c r="C2254" s="31">
        <v>2</v>
      </c>
      <c r="D2254" s="31">
        <v>1</v>
      </c>
      <c r="E2254" s="31">
        <v>3</v>
      </c>
      <c r="F2254" s="31">
        <v>0</v>
      </c>
      <c r="G2254" s="31" t="str">
        <f t="shared" si="70"/>
        <v>巨蟹座技能1_1线3号天赋解锁</v>
      </c>
      <c r="H2254" s="32">
        <f>INDEX(数值规划!$AH$33:$AK$42,(特技天赋!C2254-1)*2+特技天赋!D2254,特技天赋!E2254)</f>
        <v>57</v>
      </c>
      <c r="I2254" s="32">
        <f>INDEX(数值规划!$N$32:$Y$231,(((C2254-1)*2+(D2254-1))*4+(E2254-1))*5+F2254+1,(INDEX($T$3:$AI$3,B2254)-1)*3+1)</f>
        <v>45</v>
      </c>
      <c r="J2254" s="32">
        <f>INDEX(数值规划!$N$32:$Y$231,(((C2254-1)*2+(D2254-1))*4+(E2254-1))*5+F2254+1,(INDEX($T$3:$AI$3,B2254)-1)*3+2)</f>
        <v>23</v>
      </c>
      <c r="K2254" s="32">
        <f>INDEX(数值规划!$N$32:$Y$231,(((C2254-1)*2+(D2254-1))*4+(E2254-1))*5+F2254+1,(INDEX($T$3:$AI$3,B2254)-1)*3+3)</f>
        <v>0</v>
      </c>
      <c r="L2254" s="32">
        <f t="shared" si="71"/>
        <v>5</v>
      </c>
      <c r="M2254" s="32">
        <f>INDEX(数值规划!$AL$33:$AL$42,(特技天赋!C2254-1)*2+特技天赋!D2254)</f>
        <v>3</v>
      </c>
      <c r="N2254" s="31">
        <v>3</v>
      </c>
      <c r="Q2254" s="32">
        <f>IF(特技天赋!F2254&gt;0,INDEX(数值规划!$F$32:$F$63,(特技天赋!E2254-1)*4+特技天赋!F2254),E2254)</f>
        <v>3</v>
      </c>
    </row>
    <row r="2255" spans="1:17" ht="16.5" x14ac:dyDescent="0.2">
      <c r="A2255" s="31">
        <v>2252</v>
      </c>
      <c r="B2255" s="31">
        <v>14</v>
      </c>
      <c r="C2255" s="31">
        <v>2</v>
      </c>
      <c r="D2255" s="31">
        <v>1</v>
      </c>
      <c r="E2255" s="31">
        <v>3</v>
      </c>
      <c r="F2255" s="31">
        <v>1</v>
      </c>
      <c r="G2255" s="31" t="str">
        <f t="shared" si="70"/>
        <v>巨蟹座技能1_1线3号天赋1级</v>
      </c>
      <c r="H2255" s="32">
        <f>INDEX(数值规划!$AH$33:$AK$42,(特技天赋!C2255-1)*2+特技天赋!D2255,特技天赋!E2255)</f>
        <v>57</v>
      </c>
      <c r="I2255" s="32">
        <f>INDEX(数值规划!$N$32:$Y$231,(((C2255-1)*2+(D2255-1))*4+(E2255-1))*5+F2255+1,(INDEX($T$3:$AI$3,B2255)-1)*3+1)</f>
        <v>55</v>
      </c>
      <c r="J2255" s="32">
        <f>INDEX(数值规划!$N$32:$Y$231,(((C2255-1)*2+(D2255-1))*4+(E2255-1))*5+F2255+1,(INDEX($T$3:$AI$3,B2255)-1)*3+2)</f>
        <v>28</v>
      </c>
      <c r="K2255" s="32">
        <f>INDEX(数值规划!$N$32:$Y$231,(((C2255-1)*2+(D2255-1))*4+(E2255-1))*5+F2255+1,(INDEX($T$3:$AI$3,B2255)-1)*3+3)</f>
        <v>0</v>
      </c>
      <c r="L2255" s="32">
        <f t="shared" si="71"/>
        <v>5</v>
      </c>
      <c r="M2255" s="32">
        <f>INDEX(数值规划!$AL$33:$AL$42,(特技天赋!C2255-1)*2+特技天赋!D2255)</f>
        <v>3</v>
      </c>
      <c r="N2255" s="31">
        <v>29</v>
      </c>
      <c r="Q2255" s="32">
        <f>IF(特技天赋!F2255&gt;0,INDEX(数值规划!$F$32:$F$63,(特技天赋!E2255-1)*4+特技天赋!F2255),E2255)</f>
        <v>29</v>
      </c>
    </row>
    <row r="2256" spans="1:17" ht="16.5" x14ac:dyDescent="0.2">
      <c r="A2256" s="31">
        <v>2253</v>
      </c>
      <c r="B2256" s="31">
        <v>14</v>
      </c>
      <c r="C2256" s="31">
        <v>2</v>
      </c>
      <c r="D2256" s="31">
        <v>1</v>
      </c>
      <c r="E2256" s="31">
        <v>3</v>
      </c>
      <c r="F2256" s="31">
        <v>2</v>
      </c>
      <c r="G2256" s="31" t="str">
        <f t="shared" si="70"/>
        <v>巨蟹座技能1_1线3号天赋2级</v>
      </c>
      <c r="H2256" s="32">
        <f>INDEX(数值规划!$AH$33:$AK$42,(特技天赋!C2256-1)*2+特技天赋!D2256,特技天赋!E2256)</f>
        <v>57</v>
      </c>
      <c r="I2256" s="32">
        <f>INDEX(数值规划!$N$32:$Y$231,(((C2256-1)*2+(D2256-1))*4+(E2256-1))*5+F2256+1,(INDEX($T$3:$AI$3,B2256)-1)*3+1)</f>
        <v>65</v>
      </c>
      <c r="J2256" s="32">
        <f>INDEX(数值规划!$N$32:$Y$231,(((C2256-1)*2+(D2256-1))*4+(E2256-1))*5+F2256+1,(INDEX($T$3:$AI$3,B2256)-1)*3+2)</f>
        <v>33</v>
      </c>
      <c r="K2256" s="32">
        <f>INDEX(数值规划!$N$32:$Y$231,(((C2256-1)*2+(D2256-1))*4+(E2256-1))*5+F2256+1,(INDEX($T$3:$AI$3,B2256)-1)*3+3)</f>
        <v>0</v>
      </c>
      <c r="L2256" s="32">
        <f t="shared" si="71"/>
        <v>5</v>
      </c>
      <c r="M2256" s="32">
        <f>INDEX(数值规划!$AL$33:$AL$42,(特技天赋!C2256-1)*2+特技天赋!D2256)</f>
        <v>3</v>
      </c>
      <c r="N2256" s="31">
        <v>43</v>
      </c>
      <c r="Q2256" s="32">
        <f>IF(特技天赋!F2256&gt;0,INDEX(数值规划!$F$32:$F$63,(特技天赋!E2256-1)*4+特技天赋!F2256),E2256)</f>
        <v>43</v>
      </c>
    </row>
    <row r="2257" spans="1:17" ht="16.5" x14ac:dyDescent="0.2">
      <c r="A2257" s="31">
        <v>2254</v>
      </c>
      <c r="B2257" s="31">
        <v>14</v>
      </c>
      <c r="C2257" s="31">
        <v>2</v>
      </c>
      <c r="D2257" s="31">
        <v>1</v>
      </c>
      <c r="E2257" s="31">
        <v>3</v>
      </c>
      <c r="F2257" s="31">
        <v>3</v>
      </c>
      <c r="G2257" s="31" t="str">
        <f t="shared" si="70"/>
        <v>巨蟹座技能1_1线3号天赋3级</v>
      </c>
      <c r="H2257" s="32">
        <f>INDEX(数值规划!$AH$33:$AK$42,(特技天赋!C2257-1)*2+特技天赋!D2257,特技天赋!E2257)</f>
        <v>57</v>
      </c>
      <c r="I2257" s="32">
        <f>INDEX(数值规划!$N$32:$Y$231,(((C2257-1)*2+(D2257-1))*4+(E2257-1))*5+F2257+1,(INDEX($T$3:$AI$3,B2257)-1)*3+1)</f>
        <v>75</v>
      </c>
      <c r="J2257" s="32">
        <f>INDEX(数值规划!$N$32:$Y$231,(((C2257-1)*2+(D2257-1))*4+(E2257-1))*5+F2257+1,(INDEX($T$3:$AI$3,B2257)-1)*3+2)</f>
        <v>38</v>
      </c>
      <c r="K2257" s="32">
        <f>INDEX(数值规划!$N$32:$Y$231,(((C2257-1)*2+(D2257-1))*4+(E2257-1))*5+F2257+1,(INDEX($T$3:$AI$3,B2257)-1)*3+3)</f>
        <v>0</v>
      </c>
      <c r="L2257" s="32">
        <f t="shared" si="71"/>
        <v>5</v>
      </c>
      <c r="M2257" s="32">
        <f>INDEX(数值规划!$AL$33:$AL$42,(特技天赋!C2257-1)*2+特技天赋!D2257)</f>
        <v>3</v>
      </c>
      <c r="N2257" s="31">
        <v>58</v>
      </c>
      <c r="Q2257" s="32">
        <f>IF(特技天赋!F2257&gt;0,INDEX(数值规划!$F$32:$F$63,(特技天赋!E2257-1)*4+特技天赋!F2257),E2257)</f>
        <v>58</v>
      </c>
    </row>
    <row r="2258" spans="1:17" ht="16.5" x14ac:dyDescent="0.2">
      <c r="A2258" s="31">
        <v>2255</v>
      </c>
      <c r="B2258" s="31">
        <v>14</v>
      </c>
      <c r="C2258" s="31">
        <v>2</v>
      </c>
      <c r="D2258" s="31">
        <v>1</v>
      </c>
      <c r="E2258" s="31">
        <v>3</v>
      </c>
      <c r="F2258" s="31">
        <v>4</v>
      </c>
      <c r="G2258" s="31" t="str">
        <f t="shared" si="70"/>
        <v>巨蟹座技能1_1线3号天赋4级</v>
      </c>
      <c r="H2258" s="32">
        <f>INDEX(数值规划!$AH$33:$AK$42,(特技天赋!C2258-1)*2+特技天赋!D2258,特技天赋!E2258)</f>
        <v>57</v>
      </c>
      <c r="I2258" s="32">
        <f>INDEX(数值规划!$N$32:$Y$231,(((C2258-1)*2+(D2258-1))*4+(E2258-1))*5+F2258+1,(INDEX($T$3:$AI$3,B2258)-1)*3+1)</f>
        <v>85</v>
      </c>
      <c r="J2258" s="32">
        <f>INDEX(数值规划!$N$32:$Y$231,(((C2258-1)*2+(D2258-1))*4+(E2258-1))*5+F2258+1,(INDEX($T$3:$AI$3,B2258)-1)*3+2)</f>
        <v>43</v>
      </c>
      <c r="K2258" s="32">
        <f>INDEX(数值规划!$N$32:$Y$231,(((C2258-1)*2+(D2258-1))*4+(E2258-1))*5+F2258+1,(INDEX($T$3:$AI$3,B2258)-1)*3+3)</f>
        <v>0</v>
      </c>
      <c r="L2258" s="32">
        <f t="shared" si="71"/>
        <v>5</v>
      </c>
      <c r="M2258" s="32">
        <f>INDEX(数值规划!$AL$33:$AL$42,(特技天赋!C2258-1)*2+特技天赋!D2258)</f>
        <v>3</v>
      </c>
      <c r="N2258" s="31">
        <v>87</v>
      </c>
      <c r="Q2258" s="32">
        <f>IF(特技天赋!F2258&gt;0,INDEX(数值规划!$F$32:$F$63,(特技天赋!E2258-1)*4+特技天赋!F2258),E2258)</f>
        <v>87</v>
      </c>
    </row>
    <row r="2259" spans="1:17" ht="16.5" x14ac:dyDescent="0.2">
      <c r="A2259" s="31">
        <v>2256</v>
      </c>
      <c r="B2259" s="31">
        <v>14</v>
      </c>
      <c r="C2259" s="31">
        <v>2</v>
      </c>
      <c r="D2259" s="31">
        <v>1</v>
      </c>
      <c r="E2259" s="31">
        <v>4</v>
      </c>
      <c r="F2259" s="31">
        <v>0</v>
      </c>
      <c r="G2259" s="31" t="str">
        <f t="shared" si="70"/>
        <v>巨蟹座技能1_1线4号天赋解锁</v>
      </c>
      <c r="H2259" s="32">
        <f>INDEX(数值规划!$AH$33:$AK$42,(特技天赋!C2259-1)*2+特技天赋!D2259,特技天赋!E2259)</f>
        <v>77</v>
      </c>
      <c r="I2259" s="32">
        <f>INDEX(数值规划!$N$32:$Y$231,(((C2259-1)*2+(D2259-1))*4+(E2259-1))*5+F2259+1,(INDEX($T$3:$AI$3,B2259)-1)*3+1)</f>
        <v>60</v>
      </c>
      <c r="J2259" s="32">
        <f>INDEX(数值规划!$N$32:$Y$231,(((C2259-1)*2+(D2259-1))*4+(E2259-1))*5+F2259+1,(INDEX($T$3:$AI$3,B2259)-1)*3+2)</f>
        <v>30</v>
      </c>
      <c r="K2259" s="32">
        <f>INDEX(数值规划!$N$32:$Y$231,(((C2259-1)*2+(D2259-1))*4+(E2259-1))*5+F2259+1,(INDEX($T$3:$AI$3,B2259)-1)*3+3)</f>
        <v>0</v>
      </c>
      <c r="L2259" s="32">
        <f t="shared" si="71"/>
        <v>7</v>
      </c>
      <c r="M2259" s="32">
        <f>INDEX(数值规划!$AL$33:$AL$42,(特技天赋!C2259-1)*2+特技天赋!D2259)</f>
        <v>3</v>
      </c>
      <c r="N2259" s="31">
        <v>4</v>
      </c>
      <c r="Q2259" s="32">
        <f>IF(特技天赋!F2259&gt;0,INDEX(数值规划!$F$32:$F$63,(特技天赋!E2259-1)*4+特技天赋!F2259),E2259)</f>
        <v>4</v>
      </c>
    </row>
    <row r="2260" spans="1:17" ht="16.5" x14ac:dyDescent="0.2">
      <c r="A2260" s="31">
        <v>2257</v>
      </c>
      <c r="B2260" s="31">
        <v>14</v>
      </c>
      <c r="C2260" s="31">
        <v>2</v>
      </c>
      <c r="D2260" s="31">
        <v>1</v>
      </c>
      <c r="E2260" s="31">
        <v>4</v>
      </c>
      <c r="F2260" s="31">
        <v>1</v>
      </c>
      <c r="G2260" s="31" t="str">
        <f t="shared" si="70"/>
        <v>巨蟹座技能1_1线4号天赋1级</v>
      </c>
      <c r="H2260" s="32">
        <f>INDEX(数值规划!$AH$33:$AK$42,(特技天赋!C2260-1)*2+特技天赋!D2260,特技天赋!E2260)</f>
        <v>77</v>
      </c>
      <c r="I2260" s="32">
        <f>INDEX(数值规划!$N$32:$Y$231,(((C2260-1)*2+(D2260-1))*4+(E2260-1))*5+F2260+1,(INDEX($T$3:$AI$3,B2260)-1)*3+1)</f>
        <v>70</v>
      </c>
      <c r="J2260" s="32">
        <f>INDEX(数值规划!$N$32:$Y$231,(((C2260-1)*2+(D2260-1))*4+(E2260-1))*5+F2260+1,(INDEX($T$3:$AI$3,B2260)-1)*3+2)</f>
        <v>35</v>
      </c>
      <c r="K2260" s="32">
        <f>INDEX(数值规划!$N$32:$Y$231,(((C2260-1)*2+(D2260-1))*4+(E2260-1))*5+F2260+1,(INDEX($T$3:$AI$3,B2260)-1)*3+3)</f>
        <v>0</v>
      </c>
      <c r="L2260" s="32">
        <f t="shared" si="71"/>
        <v>7</v>
      </c>
      <c r="M2260" s="32">
        <f>INDEX(数值规划!$AL$33:$AL$42,(特技天赋!C2260-1)*2+特技天赋!D2260)</f>
        <v>3</v>
      </c>
      <c r="N2260" s="31">
        <v>29</v>
      </c>
      <c r="Q2260" s="32">
        <f>IF(特技天赋!F2260&gt;0,INDEX(数值规划!$F$32:$F$63,(特技天赋!E2260-1)*4+特技天赋!F2260),E2260)</f>
        <v>29</v>
      </c>
    </row>
    <row r="2261" spans="1:17" ht="16.5" x14ac:dyDescent="0.2">
      <c r="A2261" s="31">
        <v>2258</v>
      </c>
      <c r="B2261" s="31">
        <v>14</v>
      </c>
      <c r="C2261" s="31">
        <v>2</v>
      </c>
      <c r="D2261" s="31">
        <v>1</v>
      </c>
      <c r="E2261" s="31">
        <v>4</v>
      </c>
      <c r="F2261" s="31">
        <v>2</v>
      </c>
      <c r="G2261" s="31" t="str">
        <f t="shared" si="70"/>
        <v>巨蟹座技能1_1线4号天赋2级</v>
      </c>
      <c r="H2261" s="32">
        <f>INDEX(数值规划!$AH$33:$AK$42,(特技天赋!C2261-1)*2+特技天赋!D2261,特技天赋!E2261)</f>
        <v>77</v>
      </c>
      <c r="I2261" s="32">
        <f>INDEX(数值规划!$N$32:$Y$231,(((C2261-1)*2+(D2261-1))*4+(E2261-1))*5+F2261+1,(INDEX($T$3:$AI$3,B2261)-1)*3+1)</f>
        <v>80</v>
      </c>
      <c r="J2261" s="32">
        <f>INDEX(数值规划!$N$32:$Y$231,(((C2261-1)*2+(D2261-1))*4+(E2261-1))*5+F2261+1,(INDEX($T$3:$AI$3,B2261)-1)*3+2)</f>
        <v>40</v>
      </c>
      <c r="K2261" s="32">
        <f>INDEX(数值规划!$N$32:$Y$231,(((C2261-1)*2+(D2261-1))*4+(E2261-1))*5+F2261+1,(INDEX($T$3:$AI$3,B2261)-1)*3+3)</f>
        <v>0</v>
      </c>
      <c r="L2261" s="32">
        <f t="shared" si="71"/>
        <v>7</v>
      </c>
      <c r="M2261" s="32">
        <f>INDEX(数值规划!$AL$33:$AL$42,(特技天赋!C2261-1)*2+特技天赋!D2261)</f>
        <v>3</v>
      </c>
      <c r="N2261" s="31">
        <v>43</v>
      </c>
      <c r="Q2261" s="32">
        <f>IF(特技天赋!F2261&gt;0,INDEX(数值规划!$F$32:$F$63,(特技天赋!E2261-1)*4+特技天赋!F2261),E2261)</f>
        <v>43</v>
      </c>
    </row>
    <row r="2262" spans="1:17" ht="16.5" x14ac:dyDescent="0.2">
      <c r="A2262" s="31">
        <v>2259</v>
      </c>
      <c r="B2262" s="31">
        <v>14</v>
      </c>
      <c r="C2262" s="31">
        <v>2</v>
      </c>
      <c r="D2262" s="31">
        <v>1</v>
      </c>
      <c r="E2262" s="31">
        <v>4</v>
      </c>
      <c r="F2262" s="31">
        <v>3</v>
      </c>
      <c r="G2262" s="31" t="str">
        <f t="shared" si="70"/>
        <v>巨蟹座技能1_1线4号天赋3级</v>
      </c>
      <c r="H2262" s="32">
        <f>INDEX(数值规划!$AH$33:$AK$42,(特技天赋!C2262-1)*2+特技天赋!D2262,特技天赋!E2262)</f>
        <v>77</v>
      </c>
      <c r="I2262" s="32">
        <f>INDEX(数值规划!$N$32:$Y$231,(((C2262-1)*2+(D2262-1))*4+(E2262-1))*5+F2262+1,(INDEX($T$3:$AI$3,B2262)-1)*3+1)</f>
        <v>90</v>
      </c>
      <c r="J2262" s="32">
        <f>INDEX(数值规划!$N$32:$Y$231,(((C2262-1)*2+(D2262-1))*4+(E2262-1))*5+F2262+1,(INDEX($T$3:$AI$3,B2262)-1)*3+2)</f>
        <v>45</v>
      </c>
      <c r="K2262" s="32">
        <f>INDEX(数值规划!$N$32:$Y$231,(((C2262-1)*2+(D2262-1))*4+(E2262-1))*5+F2262+1,(INDEX($T$3:$AI$3,B2262)-1)*3+3)</f>
        <v>0</v>
      </c>
      <c r="L2262" s="32">
        <f t="shared" si="71"/>
        <v>7</v>
      </c>
      <c r="M2262" s="32">
        <f>INDEX(数值规划!$AL$33:$AL$42,(特技天赋!C2262-1)*2+特技天赋!D2262)</f>
        <v>3</v>
      </c>
      <c r="N2262" s="31">
        <v>58</v>
      </c>
      <c r="Q2262" s="32">
        <f>IF(特技天赋!F2262&gt;0,INDEX(数值规划!$F$32:$F$63,(特技天赋!E2262-1)*4+特技天赋!F2262),E2262)</f>
        <v>58</v>
      </c>
    </row>
    <row r="2263" spans="1:17" ht="16.5" x14ac:dyDescent="0.2">
      <c r="A2263" s="31">
        <v>2260</v>
      </c>
      <c r="B2263" s="31">
        <v>14</v>
      </c>
      <c r="C2263" s="31">
        <v>2</v>
      </c>
      <c r="D2263" s="31">
        <v>1</v>
      </c>
      <c r="E2263" s="31">
        <v>4</v>
      </c>
      <c r="F2263" s="31">
        <v>4</v>
      </c>
      <c r="G2263" s="31" t="str">
        <f t="shared" si="70"/>
        <v>巨蟹座技能1_1线4号天赋4级</v>
      </c>
      <c r="H2263" s="32">
        <f>INDEX(数值规划!$AH$33:$AK$42,(特技天赋!C2263-1)*2+特技天赋!D2263,特技天赋!E2263)</f>
        <v>77</v>
      </c>
      <c r="I2263" s="32">
        <f>INDEX(数值规划!$N$32:$Y$231,(((C2263-1)*2+(D2263-1))*4+(E2263-1))*5+F2263+1,(INDEX($T$3:$AI$3,B2263)-1)*3+1)</f>
        <v>100</v>
      </c>
      <c r="J2263" s="32">
        <f>INDEX(数值规划!$N$32:$Y$231,(((C2263-1)*2+(D2263-1))*4+(E2263-1))*5+F2263+1,(INDEX($T$3:$AI$3,B2263)-1)*3+2)</f>
        <v>50</v>
      </c>
      <c r="K2263" s="32">
        <f>INDEX(数值规划!$N$32:$Y$231,(((C2263-1)*2+(D2263-1))*4+(E2263-1))*5+F2263+1,(INDEX($T$3:$AI$3,B2263)-1)*3+3)</f>
        <v>0</v>
      </c>
      <c r="L2263" s="32">
        <f t="shared" si="71"/>
        <v>7</v>
      </c>
      <c r="M2263" s="32">
        <f>INDEX(数值规划!$AL$33:$AL$42,(特技天赋!C2263-1)*2+特技天赋!D2263)</f>
        <v>3</v>
      </c>
      <c r="N2263" s="31">
        <v>87</v>
      </c>
      <c r="Q2263" s="32">
        <f>IF(特技天赋!F2263&gt;0,INDEX(数值规划!$F$32:$F$63,(特技天赋!E2263-1)*4+特技天赋!F2263),E2263)</f>
        <v>87</v>
      </c>
    </row>
    <row r="2264" spans="1:17" ht="16.5" x14ac:dyDescent="0.2">
      <c r="A2264" s="31">
        <v>2261</v>
      </c>
      <c r="B2264" s="31">
        <v>14</v>
      </c>
      <c r="C2264" s="31">
        <v>2</v>
      </c>
      <c r="D2264" s="31">
        <v>2</v>
      </c>
      <c r="E2264" s="31">
        <v>1</v>
      </c>
      <c r="F2264" s="31">
        <v>0</v>
      </c>
      <c r="G2264" s="31" t="str">
        <f t="shared" si="70"/>
        <v>巨蟹座技能1_2线1号天赋解锁</v>
      </c>
      <c r="H2264" s="32">
        <f>INDEX(数值规划!$AH$33:$AK$42,(特技天赋!C2264-1)*2+特技天赋!D2264,特技天赋!E2264)</f>
        <v>27</v>
      </c>
      <c r="I2264" s="32">
        <f>INDEX(数值规划!$N$32:$Y$231,(((C2264-1)*2+(D2264-1))*4+(E2264-1))*5+F2264+1,(INDEX($T$3:$AI$3,B2264)-1)*3+1)</f>
        <v>20</v>
      </c>
      <c r="J2264" s="32">
        <f>INDEX(数值规划!$N$32:$Y$231,(((C2264-1)*2+(D2264-1))*4+(E2264-1))*5+F2264+1,(INDEX($T$3:$AI$3,B2264)-1)*3+2)</f>
        <v>0</v>
      </c>
      <c r="K2264" s="32">
        <f>INDEX(数值规划!$N$32:$Y$231,(((C2264-1)*2+(D2264-1))*4+(E2264-1))*5+F2264+1,(INDEX($T$3:$AI$3,B2264)-1)*3+3)</f>
        <v>10</v>
      </c>
      <c r="L2264" s="32">
        <f t="shared" si="71"/>
        <v>2</v>
      </c>
      <c r="M2264" s="32">
        <f>INDEX(数值规划!$AL$33:$AL$42,(特技天赋!C2264-1)*2+特技天赋!D2264)</f>
        <v>4</v>
      </c>
      <c r="N2264" s="31">
        <v>1</v>
      </c>
      <c r="Q2264" s="32">
        <f>IF(特技天赋!F2264&gt;0,INDEX(数值规划!$F$32:$F$63,(特技天赋!E2264-1)*4+特技天赋!F2264),E2264)</f>
        <v>1</v>
      </c>
    </row>
    <row r="2265" spans="1:17" ht="16.5" x14ac:dyDescent="0.2">
      <c r="A2265" s="31">
        <v>2262</v>
      </c>
      <c r="B2265" s="31">
        <v>14</v>
      </c>
      <c r="C2265" s="31">
        <v>2</v>
      </c>
      <c r="D2265" s="31">
        <v>2</v>
      </c>
      <c r="E2265" s="31">
        <v>1</v>
      </c>
      <c r="F2265" s="31">
        <v>1</v>
      </c>
      <c r="G2265" s="31" t="str">
        <f t="shared" si="70"/>
        <v>巨蟹座技能1_2线1号天赋1级</v>
      </c>
      <c r="H2265" s="32">
        <f>INDEX(数值规划!$AH$33:$AK$42,(特技天赋!C2265-1)*2+特技天赋!D2265,特技天赋!E2265)</f>
        <v>27</v>
      </c>
      <c r="I2265" s="32">
        <f>INDEX(数值规划!$N$32:$Y$231,(((C2265-1)*2+(D2265-1))*4+(E2265-1))*5+F2265+1,(INDEX($T$3:$AI$3,B2265)-1)*3+1)</f>
        <v>30</v>
      </c>
      <c r="J2265" s="32">
        <f>INDEX(数值规划!$N$32:$Y$231,(((C2265-1)*2+(D2265-1))*4+(E2265-1))*5+F2265+1,(INDEX($T$3:$AI$3,B2265)-1)*3+2)</f>
        <v>0</v>
      </c>
      <c r="K2265" s="32">
        <f>INDEX(数值规划!$N$32:$Y$231,(((C2265-1)*2+(D2265-1))*4+(E2265-1))*5+F2265+1,(INDEX($T$3:$AI$3,B2265)-1)*3+3)</f>
        <v>15</v>
      </c>
      <c r="L2265" s="32">
        <f t="shared" si="71"/>
        <v>2</v>
      </c>
      <c r="M2265" s="32">
        <f>INDEX(数值规划!$AL$33:$AL$42,(特技天赋!C2265-1)*2+特技天赋!D2265)</f>
        <v>4</v>
      </c>
      <c r="N2265" s="31">
        <v>19</v>
      </c>
      <c r="Q2265" s="32">
        <f>IF(特技天赋!F2265&gt;0,INDEX(数值规划!$F$32:$F$63,(特技天赋!E2265-1)*4+特技天赋!F2265),E2265)</f>
        <v>19</v>
      </c>
    </row>
    <row r="2266" spans="1:17" ht="16.5" x14ac:dyDescent="0.2">
      <c r="A2266" s="31">
        <v>2263</v>
      </c>
      <c r="B2266" s="31">
        <v>14</v>
      </c>
      <c r="C2266" s="31">
        <v>2</v>
      </c>
      <c r="D2266" s="31">
        <v>2</v>
      </c>
      <c r="E2266" s="31">
        <v>1</v>
      </c>
      <c r="F2266" s="31">
        <v>2</v>
      </c>
      <c r="G2266" s="31" t="str">
        <f t="shared" si="70"/>
        <v>巨蟹座技能1_2线1号天赋2级</v>
      </c>
      <c r="H2266" s="32">
        <f>INDEX(数值规划!$AH$33:$AK$42,(特技天赋!C2266-1)*2+特技天赋!D2266,特技天赋!E2266)</f>
        <v>27</v>
      </c>
      <c r="I2266" s="32">
        <f>INDEX(数值规划!$N$32:$Y$231,(((C2266-1)*2+(D2266-1))*4+(E2266-1))*5+F2266+1,(INDEX($T$3:$AI$3,B2266)-1)*3+1)</f>
        <v>40</v>
      </c>
      <c r="J2266" s="32">
        <f>INDEX(数值规划!$N$32:$Y$231,(((C2266-1)*2+(D2266-1))*4+(E2266-1))*5+F2266+1,(INDEX($T$3:$AI$3,B2266)-1)*3+2)</f>
        <v>0</v>
      </c>
      <c r="K2266" s="32">
        <f>INDEX(数值规划!$N$32:$Y$231,(((C2266-1)*2+(D2266-1))*4+(E2266-1))*5+F2266+1,(INDEX($T$3:$AI$3,B2266)-1)*3+3)</f>
        <v>20</v>
      </c>
      <c r="L2266" s="32">
        <f t="shared" si="71"/>
        <v>2</v>
      </c>
      <c r="M2266" s="32">
        <f>INDEX(数值规划!$AL$33:$AL$42,(特技天赋!C2266-1)*2+特技天赋!D2266)</f>
        <v>4</v>
      </c>
      <c r="N2266" s="31">
        <v>29</v>
      </c>
      <c r="Q2266" s="32">
        <f>IF(特技天赋!F2266&gt;0,INDEX(数值规划!$F$32:$F$63,(特技天赋!E2266-1)*4+特技天赋!F2266),E2266)</f>
        <v>29</v>
      </c>
    </row>
    <row r="2267" spans="1:17" ht="16.5" x14ac:dyDescent="0.2">
      <c r="A2267" s="31">
        <v>2264</v>
      </c>
      <c r="B2267" s="31">
        <v>14</v>
      </c>
      <c r="C2267" s="31">
        <v>2</v>
      </c>
      <c r="D2267" s="31">
        <v>2</v>
      </c>
      <c r="E2267" s="31">
        <v>1</v>
      </c>
      <c r="F2267" s="31">
        <v>3</v>
      </c>
      <c r="G2267" s="31" t="str">
        <f t="shared" si="70"/>
        <v>巨蟹座技能1_2线1号天赋3级</v>
      </c>
      <c r="H2267" s="32">
        <f>INDEX(数值规划!$AH$33:$AK$42,(特技天赋!C2267-1)*2+特技天赋!D2267,特技天赋!E2267)</f>
        <v>27</v>
      </c>
      <c r="I2267" s="32">
        <f>INDEX(数值规划!$N$32:$Y$231,(((C2267-1)*2+(D2267-1))*4+(E2267-1))*5+F2267+1,(INDEX($T$3:$AI$3,B2267)-1)*3+1)</f>
        <v>50</v>
      </c>
      <c r="J2267" s="32">
        <f>INDEX(数值规划!$N$32:$Y$231,(((C2267-1)*2+(D2267-1))*4+(E2267-1))*5+F2267+1,(INDEX($T$3:$AI$3,B2267)-1)*3+2)</f>
        <v>0</v>
      </c>
      <c r="K2267" s="32">
        <f>INDEX(数值规划!$N$32:$Y$231,(((C2267-1)*2+(D2267-1))*4+(E2267-1))*5+F2267+1,(INDEX($T$3:$AI$3,B2267)-1)*3+3)</f>
        <v>25</v>
      </c>
      <c r="L2267" s="32">
        <f t="shared" si="71"/>
        <v>2</v>
      </c>
      <c r="M2267" s="32">
        <f>INDEX(数值规划!$AL$33:$AL$42,(特技天赋!C2267-1)*2+特技天赋!D2267)</f>
        <v>4</v>
      </c>
      <c r="N2267" s="31">
        <v>38</v>
      </c>
      <c r="Q2267" s="32">
        <f>IF(特技天赋!F2267&gt;0,INDEX(数值规划!$F$32:$F$63,(特技天赋!E2267-1)*4+特技天赋!F2267),E2267)</f>
        <v>38</v>
      </c>
    </row>
    <row r="2268" spans="1:17" ht="16.5" x14ac:dyDescent="0.2">
      <c r="A2268" s="31">
        <v>2265</v>
      </c>
      <c r="B2268" s="31">
        <v>14</v>
      </c>
      <c r="C2268" s="31">
        <v>2</v>
      </c>
      <c r="D2268" s="31">
        <v>2</v>
      </c>
      <c r="E2268" s="31">
        <v>1</v>
      </c>
      <c r="F2268" s="31">
        <v>4</v>
      </c>
      <c r="G2268" s="31" t="str">
        <f t="shared" si="70"/>
        <v>巨蟹座技能1_2线1号天赋4级</v>
      </c>
      <c r="H2268" s="32">
        <f>INDEX(数值规划!$AH$33:$AK$42,(特技天赋!C2268-1)*2+特技天赋!D2268,特技天赋!E2268)</f>
        <v>27</v>
      </c>
      <c r="I2268" s="32">
        <f>INDEX(数值规划!$N$32:$Y$231,(((C2268-1)*2+(D2268-1))*4+(E2268-1))*5+F2268+1,(INDEX($T$3:$AI$3,B2268)-1)*3+1)</f>
        <v>60</v>
      </c>
      <c r="J2268" s="32">
        <f>INDEX(数值规划!$N$32:$Y$231,(((C2268-1)*2+(D2268-1))*4+(E2268-1))*5+F2268+1,(INDEX($T$3:$AI$3,B2268)-1)*3+2)</f>
        <v>0</v>
      </c>
      <c r="K2268" s="32">
        <f>INDEX(数值规划!$N$32:$Y$231,(((C2268-1)*2+(D2268-1))*4+(E2268-1))*5+F2268+1,(INDEX($T$3:$AI$3,B2268)-1)*3+3)</f>
        <v>30</v>
      </c>
      <c r="L2268" s="32">
        <f t="shared" si="71"/>
        <v>2</v>
      </c>
      <c r="M2268" s="32">
        <f>INDEX(数值规划!$AL$33:$AL$42,(特技天赋!C2268-1)*2+特技天赋!D2268)</f>
        <v>4</v>
      </c>
      <c r="N2268" s="31">
        <v>58</v>
      </c>
      <c r="Q2268" s="32">
        <f>IF(特技天赋!F2268&gt;0,INDEX(数值规划!$F$32:$F$63,(特技天赋!E2268-1)*4+特技天赋!F2268),E2268)</f>
        <v>58</v>
      </c>
    </row>
    <row r="2269" spans="1:17" ht="16.5" x14ac:dyDescent="0.2">
      <c r="A2269" s="31">
        <v>2266</v>
      </c>
      <c r="B2269" s="31">
        <v>14</v>
      </c>
      <c r="C2269" s="31">
        <v>2</v>
      </c>
      <c r="D2269" s="31">
        <v>2</v>
      </c>
      <c r="E2269" s="31">
        <v>2</v>
      </c>
      <c r="F2269" s="31">
        <v>0</v>
      </c>
      <c r="G2269" s="31" t="str">
        <f t="shared" si="70"/>
        <v>巨蟹座技能1_2线2号天赋解锁</v>
      </c>
      <c r="H2269" s="32">
        <f>INDEX(数值规划!$AH$33:$AK$42,(特技天赋!C2269-1)*2+特技天赋!D2269,特技天赋!E2269)</f>
        <v>47</v>
      </c>
      <c r="I2269" s="32">
        <f>INDEX(数值规划!$N$32:$Y$231,(((C2269-1)*2+(D2269-1))*4+(E2269-1))*5+F2269+1,(INDEX($T$3:$AI$3,B2269)-1)*3+1)</f>
        <v>30</v>
      </c>
      <c r="J2269" s="32">
        <f>INDEX(数值规划!$N$32:$Y$231,(((C2269-1)*2+(D2269-1))*4+(E2269-1))*5+F2269+1,(INDEX($T$3:$AI$3,B2269)-1)*3+2)</f>
        <v>0</v>
      </c>
      <c r="K2269" s="32">
        <f>INDEX(数值规划!$N$32:$Y$231,(((C2269-1)*2+(D2269-1))*4+(E2269-1))*5+F2269+1,(INDEX($T$3:$AI$3,B2269)-1)*3+3)</f>
        <v>15</v>
      </c>
      <c r="L2269" s="32">
        <f t="shared" si="71"/>
        <v>4</v>
      </c>
      <c r="M2269" s="32">
        <f>INDEX(数值规划!$AL$33:$AL$42,(特技天赋!C2269-1)*2+特技天赋!D2269)</f>
        <v>4</v>
      </c>
      <c r="N2269" s="31">
        <v>2</v>
      </c>
      <c r="Q2269" s="32">
        <f>IF(特技天赋!F2269&gt;0,INDEX(数值规划!$F$32:$F$63,(特技天赋!E2269-1)*4+特技天赋!F2269),E2269)</f>
        <v>2</v>
      </c>
    </row>
    <row r="2270" spans="1:17" ht="16.5" x14ac:dyDescent="0.2">
      <c r="A2270" s="31">
        <v>2267</v>
      </c>
      <c r="B2270" s="31">
        <v>14</v>
      </c>
      <c r="C2270" s="31">
        <v>2</v>
      </c>
      <c r="D2270" s="31">
        <v>2</v>
      </c>
      <c r="E2270" s="31">
        <v>2</v>
      </c>
      <c r="F2270" s="31">
        <v>1</v>
      </c>
      <c r="G2270" s="31" t="str">
        <f t="shared" si="70"/>
        <v>巨蟹座技能1_2线2号天赋1级</v>
      </c>
      <c r="H2270" s="32">
        <f>INDEX(数值规划!$AH$33:$AK$42,(特技天赋!C2270-1)*2+特技天赋!D2270,特技天赋!E2270)</f>
        <v>47</v>
      </c>
      <c r="I2270" s="32">
        <f>INDEX(数值规划!$N$32:$Y$231,(((C2270-1)*2+(D2270-1))*4+(E2270-1))*5+F2270+1,(INDEX($T$3:$AI$3,B2270)-1)*3+1)</f>
        <v>40</v>
      </c>
      <c r="J2270" s="32">
        <f>INDEX(数值规划!$N$32:$Y$231,(((C2270-1)*2+(D2270-1))*4+(E2270-1))*5+F2270+1,(INDEX($T$3:$AI$3,B2270)-1)*3+2)</f>
        <v>0</v>
      </c>
      <c r="K2270" s="32">
        <f>INDEX(数值规划!$N$32:$Y$231,(((C2270-1)*2+(D2270-1))*4+(E2270-1))*5+F2270+1,(INDEX($T$3:$AI$3,B2270)-1)*3+3)</f>
        <v>20</v>
      </c>
      <c r="L2270" s="32">
        <f t="shared" si="71"/>
        <v>4</v>
      </c>
      <c r="M2270" s="32">
        <f>INDEX(数值规划!$AL$33:$AL$42,(特技天赋!C2270-1)*2+特技天赋!D2270)</f>
        <v>4</v>
      </c>
      <c r="N2270" s="31">
        <v>24</v>
      </c>
      <c r="Q2270" s="32">
        <f>IF(特技天赋!F2270&gt;0,INDEX(数值规划!$F$32:$F$63,(特技天赋!E2270-1)*4+特技天赋!F2270),E2270)</f>
        <v>24</v>
      </c>
    </row>
    <row r="2271" spans="1:17" ht="16.5" x14ac:dyDescent="0.2">
      <c r="A2271" s="31">
        <v>2268</v>
      </c>
      <c r="B2271" s="31">
        <v>14</v>
      </c>
      <c r="C2271" s="31">
        <v>2</v>
      </c>
      <c r="D2271" s="31">
        <v>2</v>
      </c>
      <c r="E2271" s="31">
        <v>2</v>
      </c>
      <c r="F2271" s="31">
        <v>2</v>
      </c>
      <c r="G2271" s="31" t="str">
        <f t="shared" si="70"/>
        <v>巨蟹座技能1_2线2号天赋2级</v>
      </c>
      <c r="H2271" s="32">
        <f>INDEX(数值规划!$AH$33:$AK$42,(特技天赋!C2271-1)*2+特技天赋!D2271,特技天赋!E2271)</f>
        <v>47</v>
      </c>
      <c r="I2271" s="32">
        <f>INDEX(数值规划!$N$32:$Y$231,(((C2271-1)*2+(D2271-1))*4+(E2271-1))*5+F2271+1,(INDEX($T$3:$AI$3,B2271)-1)*3+1)</f>
        <v>50</v>
      </c>
      <c r="J2271" s="32">
        <f>INDEX(数值规划!$N$32:$Y$231,(((C2271-1)*2+(D2271-1))*4+(E2271-1))*5+F2271+1,(INDEX($T$3:$AI$3,B2271)-1)*3+2)</f>
        <v>0</v>
      </c>
      <c r="K2271" s="32">
        <f>INDEX(数值规划!$N$32:$Y$231,(((C2271-1)*2+(D2271-1))*4+(E2271-1))*5+F2271+1,(INDEX($T$3:$AI$3,B2271)-1)*3+3)</f>
        <v>25</v>
      </c>
      <c r="L2271" s="32">
        <f t="shared" si="71"/>
        <v>4</v>
      </c>
      <c r="M2271" s="32">
        <f>INDEX(数值规划!$AL$33:$AL$42,(特技天赋!C2271-1)*2+特技天赋!D2271)</f>
        <v>4</v>
      </c>
      <c r="N2271" s="31">
        <v>36</v>
      </c>
      <c r="Q2271" s="32">
        <f>IF(特技天赋!F2271&gt;0,INDEX(数值规划!$F$32:$F$63,(特技天赋!E2271-1)*4+特技天赋!F2271),E2271)</f>
        <v>36</v>
      </c>
    </row>
    <row r="2272" spans="1:17" ht="16.5" x14ac:dyDescent="0.2">
      <c r="A2272" s="31">
        <v>2269</v>
      </c>
      <c r="B2272" s="31">
        <v>14</v>
      </c>
      <c r="C2272" s="31">
        <v>2</v>
      </c>
      <c r="D2272" s="31">
        <v>2</v>
      </c>
      <c r="E2272" s="31">
        <v>2</v>
      </c>
      <c r="F2272" s="31">
        <v>3</v>
      </c>
      <c r="G2272" s="31" t="str">
        <f t="shared" si="70"/>
        <v>巨蟹座技能1_2线2号天赋3级</v>
      </c>
      <c r="H2272" s="32">
        <f>INDEX(数值规划!$AH$33:$AK$42,(特技天赋!C2272-1)*2+特技天赋!D2272,特技天赋!E2272)</f>
        <v>47</v>
      </c>
      <c r="I2272" s="32">
        <f>INDEX(数值规划!$N$32:$Y$231,(((C2272-1)*2+(D2272-1))*4+(E2272-1))*5+F2272+1,(INDEX($T$3:$AI$3,B2272)-1)*3+1)</f>
        <v>60</v>
      </c>
      <c r="J2272" s="32">
        <f>INDEX(数值规划!$N$32:$Y$231,(((C2272-1)*2+(D2272-1))*4+(E2272-1))*5+F2272+1,(INDEX($T$3:$AI$3,B2272)-1)*3+2)</f>
        <v>0</v>
      </c>
      <c r="K2272" s="32">
        <f>INDEX(数值规划!$N$32:$Y$231,(((C2272-1)*2+(D2272-1))*4+(E2272-1))*5+F2272+1,(INDEX($T$3:$AI$3,B2272)-1)*3+3)</f>
        <v>30</v>
      </c>
      <c r="L2272" s="32">
        <f t="shared" si="71"/>
        <v>4</v>
      </c>
      <c r="M2272" s="32">
        <f>INDEX(数值规划!$AL$33:$AL$42,(特技天赋!C2272-1)*2+特技天赋!D2272)</f>
        <v>4</v>
      </c>
      <c r="N2272" s="31">
        <v>48</v>
      </c>
      <c r="Q2272" s="32">
        <f>IF(特技天赋!F2272&gt;0,INDEX(数值规划!$F$32:$F$63,(特技天赋!E2272-1)*4+特技天赋!F2272),E2272)</f>
        <v>48</v>
      </c>
    </row>
    <row r="2273" spans="1:17" ht="16.5" x14ac:dyDescent="0.2">
      <c r="A2273" s="31">
        <v>2270</v>
      </c>
      <c r="B2273" s="31">
        <v>14</v>
      </c>
      <c r="C2273" s="31">
        <v>2</v>
      </c>
      <c r="D2273" s="31">
        <v>2</v>
      </c>
      <c r="E2273" s="31">
        <v>2</v>
      </c>
      <c r="F2273" s="31">
        <v>4</v>
      </c>
      <c r="G2273" s="31" t="str">
        <f t="shared" si="70"/>
        <v>巨蟹座技能1_2线2号天赋4级</v>
      </c>
      <c r="H2273" s="32">
        <f>INDEX(数值规划!$AH$33:$AK$42,(特技天赋!C2273-1)*2+特技天赋!D2273,特技天赋!E2273)</f>
        <v>47</v>
      </c>
      <c r="I2273" s="32">
        <f>INDEX(数值规划!$N$32:$Y$231,(((C2273-1)*2+(D2273-1))*4+(E2273-1))*5+F2273+1,(INDEX($T$3:$AI$3,B2273)-1)*3+1)</f>
        <v>70</v>
      </c>
      <c r="J2273" s="32">
        <f>INDEX(数值规划!$N$32:$Y$231,(((C2273-1)*2+(D2273-1))*4+(E2273-1))*5+F2273+1,(INDEX($T$3:$AI$3,B2273)-1)*3+2)</f>
        <v>0</v>
      </c>
      <c r="K2273" s="32">
        <f>INDEX(数值规划!$N$32:$Y$231,(((C2273-1)*2+(D2273-1))*4+(E2273-1))*5+F2273+1,(INDEX($T$3:$AI$3,B2273)-1)*3+3)</f>
        <v>35</v>
      </c>
      <c r="L2273" s="32">
        <f t="shared" si="71"/>
        <v>4</v>
      </c>
      <c r="M2273" s="32">
        <f>INDEX(数值规划!$AL$33:$AL$42,(特技天赋!C2273-1)*2+特技天赋!D2273)</f>
        <v>4</v>
      </c>
      <c r="N2273" s="31">
        <v>72</v>
      </c>
      <c r="Q2273" s="32">
        <f>IF(特技天赋!F2273&gt;0,INDEX(数值规划!$F$32:$F$63,(特技天赋!E2273-1)*4+特技天赋!F2273),E2273)</f>
        <v>72</v>
      </c>
    </row>
    <row r="2274" spans="1:17" ht="16.5" x14ac:dyDescent="0.2">
      <c r="A2274" s="31">
        <v>2271</v>
      </c>
      <c r="B2274" s="31">
        <v>14</v>
      </c>
      <c r="C2274" s="31">
        <v>2</v>
      </c>
      <c r="D2274" s="31">
        <v>2</v>
      </c>
      <c r="E2274" s="31">
        <v>3</v>
      </c>
      <c r="F2274" s="31">
        <v>0</v>
      </c>
      <c r="G2274" s="31" t="str">
        <f t="shared" si="70"/>
        <v>巨蟹座技能1_2线3号天赋解锁</v>
      </c>
      <c r="H2274" s="32">
        <f>INDEX(数值规划!$AH$33:$AK$42,(特技天赋!C2274-1)*2+特技天赋!D2274,特技天赋!E2274)</f>
        <v>67</v>
      </c>
      <c r="I2274" s="32">
        <f>INDEX(数值规划!$N$32:$Y$231,(((C2274-1)*2+(D2274-1))*4+(E2274-1))*5+F2274+1,(INDEX($T$3:$AI$3,B2274)-1)*3+1)</f>
        <v>45</v>
      </c>
      <c r="J2274" s="32">
        <f>INDEX(数值规划!$N$32:$Y$231,(((C2274-1)*2+(D2274-1))*4+(E2274-1))*5+F2274+1,(INDEX($T$3:$AI$3,B2274)-1)*3+2)</f>
        <v>0</v>
      </c>
      <c r="K2274" s="32">
        <f>INDEX(数值规划!$N$32:$Y$231,(((C2274-1)*2+(D2274-1))*4+(E2274-1))*5+F2274+1,(INDEX($T$3:$AI$3,B2274)-1)*3+3)</f>
        <v>23</v>
      </c>
      <c r="L2274" s="32">
        <f t="shared" si="71"/>
        <v>6</v>
      </c>
      <c r="M2274" s="32">
        <f>INDEX(数值规划!$AL$33:$AL$42,(特技天赋!C2274-1)*2+特技天赋!D2274)</f>
        <v>4</v>
      </c>
      <c r="N2274" s="31">
        <v>3</v>
      </c>
      <c r="Q2274" s="32">
        <f>IF(特技天赋!F2274&gt;0,INDEX(数值规划!$F$32:$F$63,(特技天赋!E2274-1)*4+特技天赋!F2274),E2274)</f>
        <v>3</v>
      </c>
    </row>
    <row r="2275" spans="1:17" ht="16.5" x14ac:dyDescent="0.2">
      <c r="A2275" s="31">
        <v>2272</v>
      </c>
      <c r="B2275" s="31">
        <v>14</v>
      </c>
      <c r="C2275" s="31">
        <v>2</v>
      </c>
      <c r="D2275" s="31">
        <v>2</v>
      </c>
      <c r="E2275" s="31">
        <v>3</v>
      </c>
      <c r="F2275" s="31">
        <v>1</v>
      </c>
      <c r="G2275" s="31" t="str">
        <f t="shared" si="70"/>
        <v>巨蟹座技能1_2线3号天赋1级</v>
      </c>
      <c r="H2275" s="32">
        <f>INDEX(数值规划!$AH$33:$AK$42,(特技天赋!C2275-1)*2+特技天赋!D2275,特技天赋!E2275)</f>
        <v>67</v>
      </c>
      <c r="I2275" s="32">
        <f>INDEX(数值规划!$N$32:$Y$231,(((C2275-1)*2+(D2275-1))*4+(E2275-1))*5+F2275+1,(INDEX($T$3:$AI$3,B2275)-1)*3+1)</f>
        <v>55</v>
      </c>
      <c r="J2275" s="32">
        <f>INDEX(数值规划!$N$32:$Y$231,(((C2275-1)*2+(D2275-1))*4+(E2275-1))*5+F2275+1,(INDEX($T$3:$AI$3,B2275)-1)*3+2)</f>
        <v>0</v>
      </c>
      <c r="K2275" s="32">
        <f>INDEX(数值规划!$N$32:$Y$231,(((C2275-1)*2+(D2275-1))*4+(E2275-1))*5+F2275+1,(INDEX($T$3:$AI$3,B2275)-1)*3+3)</f>
        <v>28</v>
      </c>
      <c r="L2275" s="32">
        <f t="shared" si="71"/>
        <v>6</v>
      </c>
      <c r="M2275" s="32">
        <f>INDEX(数值规划!$AL$33:$AL$42,(特技天赋!C2275-1)*2+特技天赋!D2275)</f>
        <v>4</v>
      </c>
      <c r="N2275" s="31">
        <v>29</v>
      </c>
      <c r="Q2275" s="32">
        <f>IF(特技天赋!F2275&gt;0,INDEX(数值规划!$F$32:$F$63,(特技天赋!E2275-1)*4+特技天赋!F2275),E2275)</f>
        <v>29</v>
      </c>
    </row>
    <row r="2276" spans="1:17" ht="16.5" x14ac:dyDescent="0.2">
      <c r="A2276" s="31">
        <v>2273</v>
      </c>
      <c r="B2276" s="31">
        <v>14</v>
      </c>
      <c r="C2276" s="31">
        <v>2</v>
      </c>
      <c r="D2276" s="31">
        <v>2</v>
      </c>
      <c r="E2276" s="31">
        <v>3</v>
      </c>
      <c r="F2276" s="31">
        <v>2</v>
      </c>
      <c r="G2276" s="31" t="str">
        <f t="shared" si="70"/>
        <v>巨蟹座技能1_2线3号天赋2级</v>
      </c>
      <c r="H2276" s="32">
        <f>INDEX(数值规划!$AH$33:$AK$42,(特技天赋!C2276-1)*2+特技天赋!D2276,特技天赋!E2276)</f>
        <v>67</v>
      </c>
      <c r="I2276" s="32">
        <f>INDEX(数值规划!$N$32:$Y$231,(((C2276-1)*2+(D2276-1))*4+(E2276-1))*5+F2276+1,(INDEX($T$3:$AI$3,B2276)-1)*3+1)</f>
        <v>65</v>
      </c>
      <c r="J2276" s="32">
        <f>INDEX(数值规划!$N$32:$Y$231,(((C2276-1)*2+(D2276-1))*4+(E2276-1))*5+F2276+1,(INDEX($T$3:$AI$3,B2276)-1)*3+2)</f>
        <v>0</v>
      </c>
      <c r="K2276" s="32">
        <f>INDEX(数值规划!$N$32:$Y$231,(((C2276-1)*2+(D2276-1))*4+(E2276-1))*5+F2276+1,(INDEX($T$3:$AI$3,B2276)-1)*3+3)</f>
        <v>33</v>
      </c>
      <c r="L2276" s="32">
        <f t="shared" si="71"/>
        <v>6</v>
      </c>
      <c r="M2276" s="32">
        <f>INDEX(数值规划!$AL$33:$AL$42,(特技天赋!C2276-1)*2+特技天赋!D2276)</f>
        <v>4</v>
      </c>
      <c r="N2276" s="31">
        <v>43</v>
      </c>
      <c r="Q2276" s="32">
        <f>IF(特技天赋!F2276&gt;0,INDEX(数值规划!$F$32:$F$63,(特技天赋!E2276-1)*4+特技天赋!F2276),E2276)</f>
        <v>43</v>
      </c>
    </row>
    <row r="2277" spans="1:17" ht="16.5" x14ac:dyDescent="0.2">
      <c r="A2277" s="31">
        <v>2274</v>
      </c>
      <c r="B2277" s="31">
        <v>14</v>
      </c>
      <c r="C2277" s="31">
        <v>2</v>
      </c>
      <c r="D2277" s="31">
        <v>2</v>
      </c>
      <c r="E2277" s="31">
        <v>3</v>
      </c>
      <c r="F2277" s="31">
        <v>3</v>
      </c>
      <c r="G2277" s="31" t="str">
        <f t="shared" si="70"/>
        <v>巨蟹座技能1_2线3号天赋3级</v>
      </c>
      <c r="H2277" s="32">
        <f>INDEX(数值规划!$AH$33:$AK$42,(特技天赋!C2277-1)*2+特技天赋!D2277,特技天赋!E2277)</f>
        <v>67</v>
      </c>
      <c r="I2277" s="32">
        <f>INDEX(数值规划!$N$32:$Y$231,(((C2277-1)*2+(D2277-1))*4+(E2277-1))*5+F2277+1,(INDEX($T$3:$AI$3,B2277)-1)*3+1)</f>
        <v>75</v>
      </c>
      <c r="J2277" s="32">
        <f>INDEX(数值规划!$N$32:$Y$231,(((C2277-1)*2+(D2277-1))*4+(E2277-1))*5+F2277+1,(INDEX($T$3:$AI$3,B2277)-1)*3+2)</f>
        <v>0</v>
      </c>
      <c r="K2277" s="32">
        <f>INDEX(数值规划!$N$32:$Y$231,(((C2277-1)*2+(D2277-1))*4+(E2277-1))*5+F2277+1,(INDEX($T$3:$AI$3,B2277)-1)*3+3)</f>
        <v>38</v>
      </c>
      <c r="L2277" s="32">
        <f t="shared" si="71"/>
        <v>6</v>
      </c>
      <c r="M2277" s="32">
        <f>INDEX(数值规划!$AL$33:$AL$42,(特技天赋!C2277-1)*2+特技天赋!D2277)</f>
        <v>4</v>
      </c>
      <c r="N2277" s="31">
        <v>58</v>
      </c>
      <c r="Q2277" s="32">
        <f>IF(特技天赋!F2277&gt;0,INDEX(数值规划!$F$32:$F$63,(特技天赋!E2277-1)*4+特技天赋!F2277),E2277)</f>
        <v>58</v>
      </c>
    </row>
    <row r="2278" spans="1:17" ht="16.5" x14ac:dyDescent="0.2">
      <c r="A2278" s="31">
        <v>2275</v>
      </c>
      <c r="B2278" s="31">
        <v>14</v>
      </c>
      <c r="C2278" s="31">
        <v>2</v>
      </c>
      <c r="D2278" s="31">
        <v>2</v>
      </c>
      <c r="E2278" s="31">
        <v>3</v>
      </c>
      <c r="F2278" s="31">
        <v>4</v>
      </c>
      <c r="G2278" s="31" t="str">
        <f t="shared" si="70"/>
        <v>巨蟹座技能1_2线3号天赋4级</v>
      </c>
      <c r="H2278" s="32">
        <f>INDEX(数值规划!$AH$33:$AK$42,(特技天赋!C2278-1)*2+特技天赋!D2278,特技天赋!E2278)</f>
        <v>67</v>
      </c>
      <c r="I2278" s="32">
        <f>INDEX(数值规划!$N$32:$Y$231,(((C2278-1)*2+(D2278-1))*4+(E2278-1))*5+F2278+1,(INDEX($T$3:$AI$3,B2278)-1)*3+1)</f>
        <v>85</v>
      </c>
      <c r="J2278" s="32">
        <f>INDEX(数值规划!$N$32:$Y$231,(((C2278-1)*2+(D2278-1))*4+(E2278-1))*5+F2278+1,(INDEX($T$3:$AI$3,B2278)-1)*3+2)</f>
        <v>0</v>
      </c>
      <c r="K2278" s="32">
        <f>INDEX(数值规划!$N$32:$Y$231,(((C2278-1)*2+(D2278-1))*4+(E2278-1))*5+F2278+1,(INDEX($T$3:$AI$3,B2278)-1)*3+3)</f>
        <v>43</v>
      </c>
      <c r="L2278" s="32">
        <f t="shared" si="71"/>
        <v>6</v>
      </c>
      <c r="M2278" s="32">
        <f>INDEX(数值规划!$AL$33:$AL$42,(特技天赋!C2278-1)*2+特技天赋!D2278)</f>
        <v>4</v>
      </c>
      <c r="N2278" s="31">
        <v>87</v>
      </c>
      <c r="Q2278" s="32">
        <f>IF(特技天赋!F2278&gt;0,INDEX(数值规划!$F$32:$F$63,(特技天赋!E2278-1)*4+特技天赋!F2278),E2278)</f>
        <v>87</v>
      </c>
    </row>
    <row r="2279" spans="1:17" ht="16.5" x14ac:dyDescent="0.2">
      <c r="A2279" s="31">
        <v>2276</v>
      </c>
      <c r="B2279" s="31">
        <v>14</v>
      </c>
      <c r="C2279" s="31">
        <v>2</v>
      </c>
      <c r="D2279" s="31">
        <v>2</v>
      </c>
      <c r="E2279" s="31">
        <v>4</v>
      </c>
      <c r="F2279" s="31">
        <v>0</v>
      </c>
      <c r="G2279" s="31" t="str">
        <f t="shared" si="70"/>
        <v>巨蟹座技能1_2线4号天赋解锁</v>
      </c>
      <c r="H2279" s="32">
        <f>INDEX(数值规划!$AH$33:$AK$42,(特技天赋!C2279-1)*2+特技天赋!D2279,特技天赋!E2279)</f>
        <v>87</v>
      </c>
      <c r="I2279" s="32">
        <f>INDEX(数值规划!$N$32:$Y$231,(((C2279-1)*2+(D2279-1))*4+(E2279-1))*5+F2279+1,(INDEX($T$3:$AI$3,B2279)-1)*3+1)</f>
        <v>60</v>
      </c>
      <c r="J2279" s="32">
        <f>INDEX(数值规划!$N$32:$Y$231,(((C2279-1)*2+(D2279-1))*4+(E2279-1))*5+F2279+1,(INDEX($T$3:$AI$3,B2279)-1)*3+2)</f>
        <v>0</v>
      </c>
      <c r="K2279" s="32">
        <f>INDEX(数值规划!$N$32:$Y$231,(((C2279-1)*2+(D2279-1))*4+(E2279-1))*5+F2279+1,(INDEX($T$3:$AI$3,B2279)-1)*3+3)</f>
        <v>30</v>
      </c>
      <c r="L2279" s="32">
        <f t="shared" si="71"/>
        <v>8</v>
      </c>
      <c r="M2279" s="32">
        <f>INDEX(数值规划!$AL$33:$AL$42,(特技天赋!C2279-1)*2+特技天赋!D2279)</f>
        <v>4</v>
      </c>
      <c r="N2279" s="31">
        <v>4</v>
      </c>
      <c r="Q2279" s="32">
        <f>IF(特技天赋!F2279&gt;0,INDEX(数值规划!$F$32:$F$63,(特技天赋!E2279-1)*4+特技天赋!F2279),E2279)</f>
        <v>4</v>
      </c>
    </row>
    <row r="2280" spans="1:17" ht="16.5" x14ac:dyDescent="0.2">
      <c r="A2280" s="31">
        <v>2277</v>
      </c>
      <c r="B2280" s="31">
        <v>14</v>
      </c>
      <c r="C2280" s="31">
        <v>2</v>
      </c>
      <c r="D2280" s="31">
        <v>2</v>
      </c>
      <c r="E2280" s="31">
        <v>4</v>
      </c>
      <c r="F2280" s="31">
        <v>1</v>
      </c>
      <c r="G2280" s="31" t="str">
        <f t="shared" si="70"/>
        <v>巨蟹座技能1_2线4号天赋1级</v>
      </c>
      <c r="H2280" s="32">
        <f>INDEX(数值规划!$AH$33:$AK$42,(特技天赋!C2280-1)*2+特技天赋!D2280,特技天赋!E2280)</f>
        <v>87</v>
      </c>
      <c r="I2280" s="32">
        <f>INDEX(数值规划!$N$32:$Y$231,(((C2280-1)*2+(D2280-1))*4+(E2280-1))*5+F2280+1,(INDEX($T$3:$AI$3,B2280)-1)*3+1)</f>
        <v>70</v>
      </c>
      <c r="J2280" s="32">
        <f>INDEX(数值规划!$N$32:$Y$231,(((C2280-1)*2+(D2280-1))*4+(E2280-1))*5+F2280+1,(INDEX($T$3:$AI$3,B2280)-1)*3+2)</f>
        <v>0</v>
      </c>
      <c r="K2280" s="32">
        <f>INDEX(数值规划!$N$32:$Y$231,(((C2280-1)*2+(D2280-1))*4+(E2280-1))*5+F2280+1,(INDEX($T$3:$AI$3,B2280)-1)*3+3)</f>
        <v>35</v>
      </c>
      <c r="L2280" s="32">
        <f t="shared" si="71"/>
        <v>8</v>
      </c>
      <c r="M2280" s="32">
        <f>INDEX(数值规划!$AL$33:$AL$42,(特技天赋!C2280-1)*2+特技天赋!D2280)</f>
        <v>4</v>
      </c>
      <c r="N2280" s="31">
        <v>29</v>
      </c>
      <c r="Q2280" s="32">
        <f>IF(特技天赋!F2280&gt;0,INDEX(数值规划!$F$32:$F$63,(特技天赋!E2280-1)*4+特技天赋!F2280),E2280)</f>
        <v>29</v>
      </c>
    </row>
    <row r="2281" spans="1:17" ht="16.5" x14ac:dyDescent="0.2">
      <c r="A2281" s="31">
        <v>2278</v>
      </c>
      <c r="B2281" s="31">
        <v>14</v>
      </c>
      <c r="C2281" s="31">
        <v>2</v>
      </c>
      <c r="D2281" s="31">
        <v>2</v>
      </c>
      <c r="E2281" s="31">
        <v>4</v>
      </c>
      <c r="F2281" s="31">
        <v>2</v>
      </c>
      <c r="G2281" s="31" t="str">
        <f t="shared" si="70"/>
        <v>巨蟹座技能1_2线4号天赋2级</v>
      </c>
      <c r="H2281" s="32">
        <f>INDEX(数值规划!$AH$33:$AK$42,(特技天赋!C2281-1)*2+特技天赋!D2281,特技天赋!E2281)</f>
        <v>87</v>
      </c>
      <c r="I2281" s="32">
        <f>INDEX(数值规划!$N$32:$Y$231,(((C2281-1)*2+(D2281-1))*4+(E2281-1))*5+F2281+1,(INDEX($T$3:$AI$3,B2281)-1)*3+1)</f>
        <v>80</v>
      </c>
      <c r="J2281" s="32">
        <f>INDEX(数值规划!$N$32:$Y$231,(((C2281-1)*2+(D2281-1))*4+(E2281-1))*5+F2281+1,(INDEX($T$3:$AI$3,B2281)-1)*3+2)</f>
        <v>0</v>
      </c>
      <c r="K2281" s="32">
        <f>INDEX(数值规划!$N$32:$Y$231,(((C2281-1)*2+(D2281-1))*4+(E2281-1))*5+F2281+1,(INDEX($T$3:$AI$3,B2281)-1)*3+3)</f>
        <v>40</v>
      </c>
      <c r="L2281" s="32">
        <f t="shared" si="71"/>
        <v>8</v>
      </c>
      <c r="M2281" s="32">
        <f>INDEX(数值规划!$AL$33:$AL$42,(特技天赋!C2281-1)*2+特技天赋!D2281)</f>
        <v>4</v>
      </c>
      <c r="N2281" s="31">
        <v>43</v>
      </c>
      <c r="Q2281" s="32">
        <f>IF(特技天赋!F2281&gt;0,INDEX(数值规划!$F$32:$F$63,(特技天赋!E2281-1)*4+特技天赋!F2281),E2281)</f>
        <v>43</v>
      </c>
    </row>
    <row r="2282" spans="1:17" ht="16.5" x14ac:dyDescent="0.2">
      <c r="A2282" s="31">
        <v>2279</v>
      </c>
      <c r="B2282" s="31">
        <v>14</v>
      </c>
      <c r="C2282" s="31">
        <v>2</v>
      </c>
      <c r="D2282" s="31">
        <v>2</v>
      </c>
      <c r="E2282" s="31">
        <v>4</v>
      </c>
      <c r="F2282" s="31">
        <v>3</v>
      </c>
      <c r="G2282" s="31" t="str">
        <f t="shared" si="70"/>
        <v>巨蟹座技能1_2线4号天赋3级</v>
      </c>
      <c r="H2282" s="32">
        <f>INDEX(数值规划!$AH$33:$AK$42,(特技天赋!C2282-1)*2+特技天赋!D2282,特技天赋!E2282)</f>
        <v>87</v>
      </c>
      <c r="I2282" s="32">
        <f>INDEX(数值规划!$N$32:$Y$231,(((C2282-1)*2+(D2282-1))*4+(E2282-1))*5+F2282+1,(INDEX($T$3:$AI$3,B2282)-1)*3+1)</f>
        <v>90</v>
      </c>
      <c r="J2282" s="32">
        <f>INDEX(数值规划!$N$32:$Y$231,(((C2282-1)*2+(D2282-1))*4+(E2282-1))*5+F2282+1,(INDEX($T$3:$AI$3,B2282)-1)*3+2)</f>
        <v>0</v>
      </c>
      <c r="K2282" s="32">
        <f>INDEX(数值规划!$N$32:$Y$231,(((C2282-1)*2+(D2282-1))*4+(E2282-1))*5+F2282+1,(INDEX($T$3:$AI$3,B2282)-1)*3+3)</f>
        <v>45</v>
      </c>
      <c r="L2282" s="32">
        <f t="shared" si="71"/>
        <v>8</v>
      </c>
      <c r="M2282" s="32">
        <f>INDEX(数值规划!$AL$33:$AL$42,(特技天赋!C2282-1)*2+特技天赋!D2282)</f>
        <v>4</v>
      </c>
      <c r="N2282" s="31">
        <v>58</v>
      </c>
      <c r="Q2282" s="32">
        <f>IF(特技天赋!F2282&gt;0,INDEX(数值规划!$F$32:$F$63,(特技天赋!E2282-1)*4+特技天赋!F2282),E2282)</f>
        <v>58</v>
      </c>
    </row>
    <row r="2283" spans="1:17" ht="16.5" x14ac:dyDescent="0.2">
      <c r="A2283" s="31">
        <v>2280</v>
      </c>
      <c r="B2283" s="31">
        <v>14</v>
      </c>
      <c r="C2283" s="31">
        <v>2</v>
      </c>
      <c r="D2283" s="31">
        <v>2</v>
      </c>
      <c r="E2283" s="31">
        <v>4</v>
      </c>
      <c r="F2283" s="31">
        <v>4</v>
      </c>
      <c r="G2283" s="31" t="str">
        <f t="shared" si="70"/>
        <v>巨蟹座技能1_2线4号天赋4级</v>
      </c>
      <c r="H2283" s="32">
        <f>INDEX(数值规划!$AH$33:$AK$42,(特技天赋!C2283-1)*2+特技天赋!D2283,特技天赋!E2283)</f>
        <v>87</v>
      </c>
      <c r="I2283" s="32">
        <f>INDEX(数值规划!$N$32:$Y$231,(((C2283-1)*2+(D2283-1))*4+(E2283-1))*5+F2283+1,(INDEX($T$3:$AI$3,B2283)-1)*3+1)</f>
        <v>100</v>
      </c>
      <c r="J2283" s="32">
        <f>INDEX(数值规划!$N$32:$Y$231,(((C2283-1)*2+(D2283-1))*4+(E2283-1))*5+F2283+1,(INDEX($T$3:$AI$3,B2283)-1)*3+2)</f>
        <v>0</v>
      </c>
      <c r="K2283" s="32">
        <f>INDEX(数值规划!$N$32:$Y$231,(((C2283-1)*2+(D2283-1))*4+(E2283-1))*5+F2283+1,(INDEX($T$3:$AI$3,B2283)-1)*3+3)</f>
        <v>50</v>
      </c>
      <c r="L2283" s="32">
        <f t="shared" si="71"/>
        <v>8</v>
      </c>
      <c r="M2283" s="32">
        <f>INDEX(数值规划!$AL$33:$AL$42,(特技天赋!C2283-1)*2+特技天赋!D2283)</f>
        <v>4</v>
      </c>
      <c r="N2283" s="31">
        <v>87</v>
      </c>
      <c r="Q2283" s="32">
        <f>IF(特技天赋!F2283&gt;0,INDEX(数值规划!$F$32:$F$63,(特技天赋!E2283-1)*4+特技天赋!F2283),E2283)</f>
        <v>87</v>
      </c>
    </row>
    <row r="2284" spans="1:17" ht="16.5" x14ac:dyDescent="0.2">
      <c r="A2284" s="31">
        <v>2281</v>
      </c>
      <c r="B2284" s="31">
        <v>14</v>
      </c>
      <c r="C2284" s="31">
        <v>3</v>
      </c>
      <c r="D2284" s="31">
        <v>1</v>
      </c>
      <c r="E2284" s="31">
        <v>1</v>
      </c>
      <c r="F2284" s="31">
        <v>0</v>
      </c>
      <c r="G2284" s="31" t="str">
        <f t="shared" si="70"/>
        <v>巨蟹座技能2_1线1号天赋解锁</v>
      </c>
      <c r="H2284" s="32">
        <f>INDEX(数值规划!$AH$33:$AK$42,(特技天赋!C2284-1)*2+特技天赋!D2284,特技天赋!E2284)</f>
        <v>19</v>
      </c>
      <c r="I2284" s="32">
        <f>INDEX(数值规划!$N$32:$Y$231,(((C2284-1)*2+(D2284-1))*4+(E2284-1))*5+F2284+1,(INDEX($T$3:$AI$3,B2284)-1)*3+1)</f>
        <v>10</v>
      </c>
      <c r="J2284" s="32">
        <f>INDEX(数值规划!$N$32:$Y$231,(((C2284-1)*2+(D2284-1))*4+(E2284-1))*5+F2284+1,(INDEX($T$3:$AI$3,B2284)-1)*3+2)</f>
        <v>16</v>
      </c>
      <c r="K2284" s="32">
        <f>INDEX(数值规划!$N$32:$Y$231,(((C2284-1)*2+(D2284-1))*4+(E2284-1))*5+F2284+1,(INDEX($T$3:$AI$3,B2284)-1)*3+3)</f>
        <v>4</v>
      </c>
      <c r="L2284" s="32">
        <f t="shared" si="71"/>
        <v>1</v>
      </c>
      <c r="M2284" s="32">
        <f>INDEX(数值规划!$AL$33:$AL$42,(特技天赋!C2284-1)*2+特技天赋!D2284)</f>
        <v>4</v>
      </c>
      <c r="N2284" s="31">
        <v>1</v>
      </c>
      <c r="Q2284" s="32">
        <f>IF(特技天赋!F2284&gt;0,INDEX(数值规划!$F$32:$F$63,(特技天赋!E2284-1)*4+特技天赋!F2284),E2284)</f>
        <v>1</v>
      </c>
    </row>
    <row r="2285" spans="1:17" ht="16.5" x14ac:dyDescent="0.2">
      <c r="A2285" s="31">
        <v>2282</v>
      </c>
      <c r="B2285" s="31">
        <v>14</v>
      </c>
      <c r="C2285" s="31">
        <v>3</v>
      </c>
      <c r="D2285" s="31">
        <v>1</v>
      </c>
      <c r="E2285" s="31">
        <v>1</v>
      </c>
      <c r="F2285" s="31">
        <v>1</v>
      </c>
      <c r="G2285" s="31" t="str">
        <f t="shared" si="70"/>
        <v>巨蟹座技能2_1线1号天赋1级</v>
      </c>
      <c r="H2285" s="32">
        <f>INDEX(数值规划!$AH$33:$AK$42,(特技天赋!C2285-1)*2+特技天赋!D2285,特技天赋!E2285)</f>
        <v>19</v>
      </c>
      <c r="I2285" s="32">
        <f>INDEX(数值规划!$N$32:$Y$231,(((C2285-1)*2+(D2285-1))*4+(E2285-1))*5+F2285+1,(INDEX($T$3:$AI$3,B2285)-1)*3+1)</f>
        <v>15</v>
      </c>
      <c r="J2285" s="32">
        <f>INDEX(数值规划!$N$32:$Y$231,(((C2285-1)*2+(D2285-1))*4+(E2285-1))*5+F2285+1,(INDEX($T$3:$AI$3,B2285)-1)*3+2)</f>
        <v>24</v>
      </c>
      <c r="K2285" s="32">
        <f>INDEX(数值规划!$N$32:$Y$231,(((C2285-1)*2+(D2285-1))*4+(E2285-1))*5+F2285+1,(INDEX($T$3:$AI$3,B2285)-1)*3+3)</f>
        <v>6</v>
      </c>
      <c r="L2285" s="32">
        <f t="shared" si="71"/>
        <v>1</v>
      </c>
      <c r="M2285" s="32">
        <f>INDEX(数值规划!$AL$33:$AL$42,(特技天赋!C2285-1)*2+特技天赋!D2285)</f>
        <v>4</v>
      </c>
      <c r="N2285" s="31">
        <v>19</v>
      </c>
      <c r="Q2285" s="32">
        <f>IF(特技天赋!F2285&gt;0,INDEX(数值规划!$F$32:$F$63,(特技天赋!E2285-1)*4+特技天赋!F2285),E2285)</f>
        <v>19</v>
      </c>
    </row>
    <row r="2286" spans="1:17" ht="16.5" x14ac:dyDescent="0.2">
      <c r="A2286" s="31">
        <v>2283</v>
      </c>
      <c r="B2286" s="31">
        <v>14</v>
      </c>
      <c r="C2286" s="31">
        <v>3</v>
      </c>
      <c r="D2286" s="31">
        <v>1</v>
      </c>
      <c r="E2286" s="31">
        <v>1</v>
      </c>
      <c r="F2286" s="31">
        <v>2</v>
      </c>
      <c r="G2286" s="31" t="str">
        <f t="shared" si="70"/>
        <v>巨蟹座技能2_1线1号天赋2级</v>
      </c>
      <c r="H2286" s="32">
        <f>INDEX(数值规划!$AH$33:$AK$42,(特技天赋!C2286-1)*2+特技天赋!D2286,特技天赋!E2286)</f>
        <v>19</v>
      </c>
      <c r="I2286" s="32">
        <f>INDEX(数值规划!$N$32:$Y$231,(((C2286-1)*2+(D2286-1))*4+(E2286-1))*5+F2286+1,(INDEX($T$3:$AI$3,B2286)-1)*3+1)</f>
        <v>20</v>
      </c>
      <c r="J2286" s="32">
        <f>INDEX(数值规划!$N$32:$Y$231,(((C2286-1)*2+(D2286-1))*4+(E2286-1))*5+F2286+1,(INDEX($T$3:$AI$3,B2286)-1)*3+2)</f>
        <v>32</v>
      </c>
      <c r="K2286" s="32">
        <f>INDEX(数值规划!$N$32:$Y$231,(((C2286-1)*2+(D2286-1))*4+(E2286-1))*5+F2286+1,(INDEX($T$3:$AI$3,B2286)-1)*3+3)</f>
        <v>8</v>
      </c>
      <c r="L2286" s="32">
        <f t="shared" si="71"/>
        <v>1</v>
      </c>
      <c r="M2286" s="32">
        <f>INDEX(数值规划!$AL$33:$AL$42,(特技天赋!C2286-1)*2+特技天赋!D2286)</f>
        <v>4</v>
      </c>
      <c r="N2286" s="31">
        <v>29</v>
      </c>
      <c r="Q2286" s="32">
        <f>IF(特技天赋!F2286&gt;0,INDEX(数值规划!$F$32:$F$63,(特技天赋!E2286-1)*4+特技天赋!F2286),E2286)</f>
        <v>29</v>
      </c>
    </row>
    <row r="2287" spans="1:17" ht="16.5" x14ac:dyDescent="0.2">
      <c r="A2287" s="31">
        <v>2284</v>
      </c>
      <c r="B2287" s="31">
        <v>14</v>
      </c>
      <c r="C2287" s="31">
        <v>3</v>
      </c>
      <c r="D2287" s="31">
        <v>1</v>
      </c>
      <c r="E2287" s="31">
        <v>1</v>
      </c>
      <c r="F2287" s="31">
        <v>3</v>
      </c>
      <c r="G2287" s="31" t="str">
        <f t="shared" si="70"/>
        <v>巨蟹座技能2_1线1号天赋3级</v>
      </c>
      <c r="H2287" s="32">
        <f>INDEX(数值规划!$AH$33:$AK$42,(特技天赋!C2287-1)*2+特技天赋!D2287,特技天赋!E2287)</f>
        <v>19</v>
      </c>
      <c r="I2287" s="32">
        <f>INDEX(数值规划!$N$32:$Y$231,(((C2287-1)*2+(D2287-1))*4+(E2287-1))*5+F2287+1,(INDEX($T$3:$AI$3,B2287)-1)*3+1)</f>
        <v>25</v>
      </c>
      <c r="J2287" s="32">
        <f>INDEX(数值规划!$N$32:$Y$231,(((C2287-1)*2+(D2287-1))*4+(E2287-1))*5+F2287+1,(INDEX($T$3:$AI$3,B2287)-1)*3+2)</f>
        <v>40</v>
      </c>
      <c r="K2287" s="32">
        <f>INDEX(数值规划!$N$32:$Y$231,(((C2287-1)*2+(D2287-1))*4+(E2287-1))*5+F2287+1,(INDEX($T$3:$AI$3,B2287)-1)*3+3)</f>
        <v>10</v>
      </c>
      <c r="L2287" s="32">
        <f t="shared" si="71"/>
        <v>1</v>
      </c>
      <c r="M2287" s="32">
        <f>INDEX(数值规划!$AL$33:$AL$42,(特技天赋!C2287-1)*2+特技天赋!D2287)</f>
        <v>4</v>
      </c>
      <c r="N2287" s="31">
        <v>38</v>
      </c>
      <c r="Q2287" s="32">
        <f>IF(特技天赋!F2287&gt;0,INDEX(数值规划!$F$32:$F$63,(特技天赋!E2287-1)*4+特技天赋!F2287),E2287)</f>
        <v>38</v>
      </c>
    </row>
    <row r="2288" spans="1:17" ht="16.5" x14ac:dyDescent="0.2">
      <c r="A2288" s="31">
        <v>2285</v>
      </c>
      <c r="B2288" s="31">
        <v>14</v>
      </c>
      <c r="C2288" s="31">
        <v>3</v>
      </c>
      <c r="D2288" s="31">
        <v>1</v>
      </c>
      <c r="E2288" s="31">
        <v>1</v>
      </c>
      <c r="F2288" s="31">
        <v>4</v>
      </c>
      <c r="G2288" s="31" t="str">
        <f t="shared" si="70"/>
        <v>巨蟹座技能2_1线1号天赋4级</v>
      </c>
      <c r="H2288" s="32">
        <f>INDEX(数值规划!$AH$33:$AK$42,(特技天赋!C2288-1)*2+特技天赋!D2288,特技天赋!E2288)</f>
        <v>19</v>
      </c>
      <c r="I2288" s="32">
        <f>INDEX(数值规划!$N$32:$Y$231,(((C2288-1)*2+(D2288-1))*4+(E2288-1))*5+F2288+1,(INDEX($T$3:$AI$3,B2288)-1)*3+1)</f>
        <v>30</v>
      </c>
      <c r="J2288" s="32">
        <f>INDEX(数值规划!$N$32:$Y$231,(((C2288-1)*2+(D2288-1))*4+(E2288-1))*5+F2288+1,(INDEX($T$3:$AI$3,B2288)-1)*3+2)</f>
        <v>48</v>
      </c>
      <c r="K2288" s="32">
        <f>INDEX(数值规划!$N$32:$Y$231,(((C2288-1)*2+(D2288-1))*4+(E2288-1))*5+F2288+1,(INDEX($T$3:$AI$3,B2288)-1)*3+3)</f>
        <v>12</v>
      </c>
      <c r="L2288" s="32">
        <f t="shared" si="71"/>
        <v>1</v>
      </c>
      <c r="M2288" s="32">
        <f>INDEX(数值规划!$AL$33:$AL$42,(特技天赋!C2288-1)*2+特技天赋!D2288)</f>
        <v>4</v>
      </c>
      <c r="N2288" s="31">
        <v>58</v>
      </c>
      <c r="Q2288" s="32">
        <f>IF(特技天赋!F2288&gt;0,INDEX(数值规划!$F$32:$F$63,(特技天赋!E2288-1)*4+特技天赋!F2288),E2288)</f>
        <v>58</v>
      </c>
    </row>
    <row r="2289" spans="1:17" ht="16.5" x14ac:dyDescent="0.2">
      <c r="A2289" s="31">
        <v>2286</v>
      </c>
      <c r="B2289" s="31">
        <v>14</v>
      </c>
      <c r="C2289" s="31">
        <v>3</v>
      </c>
      <c r="D2289" s="31">
        <v>1</v>
      </c>
      <c r="E2289" s="31">
        <v>2</v>
      </c>
      <c r="F2289" s="31">
        <v>0</v>
      </c>
      <c r="G2289" s="31" t="str">
        <f t="shared" si="70"/>
        <v>巨蟹座技能2_1线2号天赋解锁</v>
      </c>
      <c r="H2289" s="32">
        <f>INDEX(数值规划!$AH$33:$AK$42,(特技天赋!C2289-1)*2+特技天赋!D2289,特技天赋!E2289)</f>
        <v>39</v>
      </c>
      <c r="I2289" s="32">
        <f>INDEX(数值规划!$N$32:$Y$231,(((C2289-1)*2+(D2289-1))*4+(E2289-1))*5+F2289+1,(INDEX($T$3:$AI$3,B2289)-1)*3+1)</f>
        <v>15</v>
      </c>
      <c r="J2289" s="32">
        <f>INDEX(数值规划!$N$32:$Y$231,(((C2289-1)*2+(D2289-1))*4+(E2289-1))*5+F2289+1,(INDEX($T$3:$AI$3,B2289)-1)*3+2)</f>
        <v>24</v>
      </c>
      <c r="K2289" s="32">
        <f>INDEX(数值规划!$N$32:$Y$231,(((C2289-1)*2+(D2289-1))*4+(E2289-1))*5+F2289+1,(INDEX($T$3:$AI$3,B2289)-1)*3+3)</f>
        <v>6</v>
      </c>
      <c r="L2289" s="32">
        <f t="shared" si="71"/>
        <v>3</v>
      </c>
      <c r="M2289" s="32">
        <f>INDEX(数值规划!$AL$33:$AL$42,(特技天赋!C2289-1)*2+特技天赋!D2289)</f>
        <v>4</v>
      </c>
      <c r="N2289" s="31">
        <v>2</v>
      </c>
      <c r="Q2289" s="32">
        <f>IF(特技天赋!F2289&gt;0,INDEX(数值规划!$F$32:$F$63,(特技天赋!E2289-1)*4+特技天赋!F2289),E2289)</f>
        <v>2</v>
      </c>
    </row>
    <row r="2290" spans="1:17" ht="16.5" x14ac:dyDescent="0.2">
      <c r="A2290" s="31">
        <v>2287</v>
      </c>
      <c r="B2290" s="31">
        <v>14</v>
      </c>
      <c r="C2290" s="31">
        <v>3</v>
      </c>
      <c r="D2290" s="31">
        <v>1</v>
      </c>
      <c r="E2290" s="31">
        <v>2</v>
      </c>
      <c r="F2290" s="31">
        <v>1</v>
      </c>
      <c r="G2290" s="31" t="str">
        <f t="shared" si="70"/>
        <v>巨蟹座技能2_1线2号天赋1级</v>
      </c>
      <c r="H2290" s="32">
        <f>INDEX(数值规划!$AH$33:$AK$42,(特技天赋!C2290-1)*2+特技天赋!D2290,特技天赋!E2290)</f>
        <v>39</v>
      </c>
      <c r="I2290" s="32">
        <f>INDEX(数值规划!$N$32:$Y$231,(((C2290-1)*2+(D2290-1))*4+(E2290-1))*5+F2290+1,(INDEX($T$3:$AI$3,B2290)-1)*3+1)</f>
        <v>20</v>
      </c>
      <c r="J2290" s="32">
        <f>INDEX(数值规划!$N$32:$Y$231,(((C2290-1)*2+(D2290-1))*4+(E2290-1))*5+F2290+1,(INDEX($T$3:$AI$3,B2290)-1)*3+2)</f>
        <v>32</v>
      </c>
      <c r="K2290" s="32">
        <f>INDEX(数值规划!$N$32:$Y$231,(((C2290-1)*2+(D2290-1))*4+(E2290-1))*5+F2290+1,(INDEX($T$3:$AI$3,B2290)-1)*3+3)</f>
        <v>8</v>
      </c>
      <c r="L2290" s="32">
        <f t="shared" si="71"/>
        <v>3</v>
      </c>
      <c r="M2290" s="32">
        <f>INDEX(数值规划!$AL$33:$AL$42,(特技天赋!C2290-1)*2+特技天赋!D2290)</f>
        <v>4</v>
      </c>
      <c r="N2290" s="31">
        <v>24</v>
      </c>
      <c r="Q2290" s="32">
        <f>IF(特技天赋!F2290&gt;0,INDEX(数值规划!$F$32:$F$63,(特技天赋!E2290-1)*4+特技天赋!F2290),E2290)</f>
        <v>24</v>
      </c>
    </row>
    <row r="2291" spans="1:17" ht="16.5" x14ac:dyDescent="0.2">
      <c r="A2291" s="31">
        <v>2288</v>
      </c>
      <c r="B2291" s="31">
        <v>14</v>
      </c>
      <c r="C2291" s="31">
        <v>3</v>
      </c>
      <c r="D2291" s="31">
        <v>1</v>
      </c>
      <c r="E2291" s="31">
        <v>2</v>
      </c>
      <c r="F2291" s="31">
        <v>2</v>
      </c>
      <c r="G2291" s="31" t="str">
        <f t="shared" si="70"/>
        <v>巨蟹座技能2_1线2号天赋2级</v>
      </c>
      <c r="H2291" s="32">
        <f>INDEX(数值规划!$AH$33:$AK$42,(特技天赋!C2291-1)*2+特技天赋!D2291,特技天赋!E2291)</f>
        <v>39</v>
      </c>
      <c r="I2291" s="32">
        <f>INDEX(数值规划!$N$32:$Y$231,(((C2291-1)*2+(D2291-1))*4+(E2291-1))*5+F2291+1,(INDEX($T$3:$AI$3,B2291)-1)*3+1)</f>
        <v>25</v>
      </c>
      <c r="J2291" s="32">
        <f>INDEX(数值规划!$N$32:$Y$231,(((C2291-1)*2+(D2291-1))*4+(E2291-1))*5+F2291+1,(INDEX($T$3:$AI$3,B2291)-1)*3+2)</f>
        <v>40</v>
      </c>
      <c r="K2291" s="32">
        <f>INDEX(数值规划!$N$32:$Y$231,(((C2291-1)*2+(D2291-1))*4+(E2291-1))*5+F2291+1,(INDEX($T$3:$AI$3,B2291)-1)*3+3)</f>
        <v>10</v>
      </c>
      <c r="L2291" s="32">
        <f t="shared" si="71"/>
        <v>3</v>
      </c>
      <c r="M2291" s="32">
        <f>INDEX(数值规划!$AL$33:$AL$42,(特技天赋!C2291-1)*2+特技天赋!D2291)</f>
        <v>4</v>
      </c>
      <c r="N2291" s="31">
        <v>36</v>
      </c>
      <c r="Q2291" s="32">
        <f>IF(特技天赋!F2291&gt;0,INDEX(数值规划!$F$32:$F$63,(特技天赋!E2291-1)*4+特技天赋!F2291),E2291)</f>
        <v>36</v>
      </c>
    </row>
    <row r="2292" spans="1:17" ht="16.5" x14ac:dyDescent="0.2">
      <c r="A2292" s="31">
        <v>2289</v>
      </c>
      <c r="B2292" s="31">
        <v>14</v>
      </c>
      <c r="C2292" s="31">
        <v>3</v>
      </c>
      <c r="D2292" s="31">
        <v>1</v>
      </c>
      <c r="E2292" s="31">
        <v>2</v>
      </c>
      <c r="F2292" s="31">
        <v>3</v>
      </c>
      <c r="G2292" s="31" t="str">
        <f t="shared" si="70"/>
        <v>巨蟹座技能2_1线2号天赋3级</v>
      </c>
      <c r="H2292" s="32">
        <f>INDEX(数值规划!$AH$33:$AK$42,(特技天赋!C2292-1)*2+特技天赋!D2292,特技天赋!E2292)</f>
        <v>39</v>
      </c>
      <c r="I2292" s="32">
        <f>INDEX(数值规划!$N$32:$Y$231,(((C2292-1)*2+(D2292-1))*4+(E2292-1))*5+F2292+1,(INDEX($T$3:$AI$3,B2292)-1)*3+1)</f>
        <v>30</v>
      </c>
      <c r="J2292" s="32">
        <f>INDEX(数值规划!$N$32:$Y$231,(((C2292-1)*2+(D2292-1))*4+(E2292-1))*5+F2292+1,(INDEX($T$3:$AI$3,B2292)-1)*3+2)</f>
        <v>48</v>
      </c>
      <c r="K2292" s="32">
        <f>INDEX(数值规划!$N$32:$Y$231,(((C2292-1)*2+(D2292-1))*4+(E2292-1))*5+F2292+1,(INDEX($T$3:$AI$3,B2292)-1)*3+3)</f>
        <v>12</v>
      </c>
      <c r="L2292" s="32">
        <f t="shared" si="71"/>
        <v>3</v>
      </c>
      <c r="M2292" s="32">
        <f>INDEX(数值规划!$AL$33:$AL$42,(特技天赋!C2292-1)*2+特技天赋!D2292)</f>
        <v>4</v>
      </c>
      <c r="N2292" s="31">
        <v>48</v>
      </c>
      <c r="Q2292" s="32">
        <f>IF(特技天赋!F2292&gt;0,INDEX(数值规划!$F$32:$F$63,(特技天赋!E2292-1)*4+特技天赋!F2292),E2292)</f>
        <v>48</v>
      </c>
    </row>
    <row r="2293" spans="1:17" ht="16.5" x14ac:dyDescent="0.2">
      <c r="A2293" s="31">
        <v>2290</v>
      </c>
      <c r="B2293" s="31">
        <v>14</v>
      </c>
      <c r="C2293" s="31">
        <v>3</v>
      </c>
      <c r="D2293" s="31">
        <v>1</v>
      </c>
      <c r="E2293" s="31">
        <v>2</v>
      </c>
      <c r="F2293" s="31">
        <v>4</v>
      </c>
      <c r="G2293" s="31" t="str">
        <f t="shared" si="70"/>
        <v>巨蟹座技能2_1线2号天赋4级</v>
      </c>
      <c r="H2293" s="32">
        <f>INDEX(数值规划!$AH$33:$AK$42,(特技天赋!C2293-1)*2+特技天赋!D2293,特技天赋!E2293)</f>
        <v>39</v>
      </c>
      <c r="I2293" s="32">
        <f>INDEX(数值规划!$N$32:$Y$231,(((C2293-1)*2+(D2293-1))*4+(E2293-1))*5+F2293+1,(INDEX($T$3:$AI$3,B2293)-1)*3+1)</f>
        <v>35</v>
      </c>
      <c r="J2293" s="32">
        <f>INDEX(数值规划!$N$32:$Y$231,(((C2293-1)*2+(D2293-1))*4+(E2293-1))*5+F2293+1,(INDEX($T$3:$AI$3,B2293)-1)*3+2)</f>
        <v>56</v>
      </c>
      <c r="K2293" s="32">
        <f>INDEX(数值规划!$N$32:$Y$231,(((C2293-1)*2+(D2293-1))*4+(E2293-1))*5+F2293+1,(INDEX($T$3:$AI$3,B2293)-1)*3+3)</f>
        <v>14</v>
      </c>
      <c r="L2293" s="32">
        <f t="shared" si="71"/>
        <v>3</v>
      </c>
      <c r="M2293" s="32">
        <f>INDEX(数值规划!$AL$33:$AL$42,(特技天赋!C2293-1)*2+特技天赋!D2293)</f>
        <v>4</v>
      </c>
      <c r="N2293" s="31">
        <v>72</v>
      </c>
      <c r="Q2293" s="32">
        <f>IF(特技天赋!F2293&gt;0,INDEX(数值规划!$F$32:$F$63,(特技天赋!E2293-1)*4+特技天赋!F2293),E2293)</f>
        <v>72</v>
      </c>
    </row>
    <row r="2294" spans="1:17" ht="16.5" x14ac:dyDescent="0.2">
      <c r="A2294" s="31">
        <v>2291</v>
      </c>
      <c r="B2294" s="31">
        <v>14</v>
      </c>
      <c r="C2294" s="31">
        <v>3</v>
      </c>
      <c r="D2294" s="31">
        <v>1</v>
      </c>
      <c r="E2294" s="31">
        <v>3</v>
      </c>
      <c r="F2294" s="31">
        <v>0</v>
      </c>
      <c r="G2294" s="31" t="str">
        <f t="shared" si="70"/>
        <v>巨蟹座技能2_1线3号天赋解锁</v>
      </c>
      <c r="H2294" s="32">
        <f>INDEX(数值规划!$AH$33:$AK$42,(特技天赋!C2294-1)*2+特技天赋!D2294,特技天赋!E2294)</f>
        <v>59</v>
      </c>
      <c r="I2294" s="32">
        <f>INDEX(数值规划!$N$32:$Y$231,(((C2294-1)*2+(D2294-1))*4+(E2294-1))*5+F2294+1,(INDEX($T$3:$AI$3,B2294)-1)*3+1)</f>
        <v>23</v>
      </c>
      <c r="J2294" s="32">
        <f>INDEX(数值规划!$N$32:$Y$231,(((C2294-1)*2+(D2294-1))*4+(E2294-1))*5+F2294+1,(INDEX($T$3:$AI$3,B2294)-1)*3+2)</f>
        <v>36</v>
      </c>
      <c r="K2294" s="32">
        <f>INDEX(数值规划!$N$32:$Y$231,(((C2294-1)*2+(D2294-1))*4+(E2294-1))*5+F2294+1,(INDEX($T$3:$AI$3,B2294)-1)*3+3)</f>
        <v>9</v>
      </c>
      <c r="L2294" s="32">
        <f t="shared" si="71"/>
        <v>5</v>
      </c>
      <c r="M2294" s="32">
        <f>INDEX(数值规划!$AL$33:$AL$42,(特技天赋!C2294-1)*2+特技天赋!D2294)</f>
        <v>4</v>
      </c>
      <c r="N2294" s="31">
        <v>3</v>
      </c>
      <c r="Q2294" s="32">
        <f>IF(特技天赋!F2294&gt;0,INDEX(数值规划!$F$32:$F$63,(特技天赋!E2294-1)*4+特技天赋!F2294),E2294)</f>
        <v>3</v>
      </c>
    </row>
    <row r="2295" spans="1:17" ht="16.5" x14ac:dyDescent="0.2">
      <c r="A2295" s="31">
        <v>2292</v>
      </c>
      <c r="B2295" s="31">
        <v>14</v>
      </c>
      <c r="C2295" s="31">
        <v>3</v>
      </c>
      <c r="D2295" s="31">
        <v>1</v>
      </c>
      <c r="E2295" s="31">
        <v>3</v>
      </c>
      <c r="F2295" s="31">
        <v>1</v>
      </c>
      <c r="G2295" s="31" t="str">
        <f t="shared" si="70"/>
        <v>巨蟹座技能2_1线3号天赋1级</v>
      </c>
      <c r="H2295" s="32">
        <f>INDEX(数值规划!$AH$33:$AK$42,(特技天赋!C2295-1)*2+特技天赋!D2295,特技天赋!E2295)</f>
        <v>59</v>
      </c>
      <c r="I2295" s="32">
        <f>INDEX(数值规划!$N$32:$Y$231,(((C2295-1)*2+(D2295-1))*4+(E2295-1))*5+F2295+1,(INDEX($T$3:$AI$3,B2295)-1)*3+1)</f>
        <v>28</v>
      </c>
      <c r="J2295" s="32">
        <f>INDEX(数值规划!$N$32:$Y$231,(((C2295-1)*2+(D2295-1))*4+(E2295-1))*5+F2295+1,(INDEX($T$3:$AI$3,B2295)-1)*3+2)</f>
        <v>44</v>
      </c>
      <c r="K2295" s="32">
        <f>INDEX(数值规划!$N$32:$Y$231,(((C2295-1)*2+(D2295-1))*4+(E2295-1))*5+F2295+1,(INDEX($T$3:$AI$3,B2295)-1)*3+3)</f>
        <v>11</v>
      </c>
      <c r="L2295" s="32">
        <f t="shared" si="71"/>
        <v>5</v>
      </c>
      <c r="M2295" s="32">
        <f>INDEX(数值规划!$AL$33:$AL$42,(特技天赋!C2295-1)*2+特技天赋!D2295)</f>
        <v>4</v>
      </c>
      <c r="N2295" s="31">
        <v>29</v>
      </c>
      <c r="Q2295" s="32">
        <f>IF(特技天赋!F2295&gt;0,INDEX(数值规划!$F$32:$F$63,(特技天赋!E2295-1)*4+特技天赋!F2295),E2295)</f>
        <v>29</v>
      </c>
    </row>
    <row r="2296" spans="1:17" ht="16.5" x14ac:dyDescent="0.2">
      <c r="A2296" s="31">
        <v>2293</v>
      </c>
      <c r="B2296" s="31">
        <v>14</v>
      </c>
      <c r="C2296" s="31">
        <v>3</v>
      </c>
      <c r="D2296" s="31">
        <v>1</v>
      </c>
      <c r="E2296" s="31">
        <v>3</v>
      </c>
      <c r="F2296" s="31">
        <v>2</v>
      </c>
      <c r="G2296" s="31" t="str">
        <f t="shared" si="70"/>
        <v>巨蟹座技能2_1线3号天赋2级</v>
      </c>
      <c r="H2296" s="32">
        <f>INDEX(数值规划!$AH$33:$AK$42,(特技天赋!C2296-1)*2+特技天赋!D2296,特技天赋!E2296)</f>
        <v>59</v>
      </c>
      <c r="I2296" s="32">
        <f>INDEX(数值规划!$N$32:$Y$231,(((C2296-1)*2+(D2296-1))*4+(E2296-1))*5+F2296+1,(INDEX($T$3:$AI$3,B2296)-1)*3+1)</f>
        <v>33</v>
      </c>
      <c r="J2296" s="32">
        <f>INDEX(数值规划!$N$32:$Y$231,(((C2296-1)*2+(D2296-1))*4+(E2296-1))*5+F2296+1,(INDEX($T$3:$AI$3,B2296)-1)*3+2)</f>
        <v>52</v>
      </c>
      <c r="K2296" s="32">
        <f>INDEX(数值规划!$N$32:$Y$231,(((C2296-1)*2+(D2296-1))*4+(E2296-1))*5+F2296+1,(INDEX($T$3:$AI$3,B2296)-1)*3+3)</f>
        <v>13</v>
      </c>
      <c r="L2296" s="32">
        <f t="shared" si="71"/>
        <v>5</v>
      </c>
      <c r="M2296" s="32">
        <f>INDEX(数值规划!$AL$33:$AL$42,(特技天赋!C2296-1)*2+特技天赋!D2296)</f>
        <v>4</v>
      </c>
      <c r="N2296" s="31">
        <v>43</v>
      </c>
      <c r="Q2296" s="32">
        <f>IF(特技天赋!F2296&gt;0,INDEX(数值规划!$F$32:$F$63,(特技天赋!E2296-1)*4+特技天赋!F2296),E2296)</f>
        <v>43</v>
      </c>
    </row>
    <row r="2297" spans="1:17" ht="16.5" x14ac:dyDescent="0.2">
      <c r="A2297" s="31">
        <v>2294</v>
      </c>
      <c r="B2297" s="31">
        <v>14</v>
      </c>
      <c r="C2297" s="31">
        <v>3</v>
      </c>
      <c r="D2297" s="31">
        <v>1</v>
      </c>
      <c r="E2297" s="31">
        <v>3</v>
      </c>
      <c r="F2297" s="31">
        <v>3</v>
      </c>
      <c r="G2297" s="31" t="str">
        <f t="shared" si="70"/>
        <v>巨蟹座技能2_1线3号天赋3级</v>
      </c>
      <c r="H2297" s="32">
        <f>INDEX(数值规划!$AH$33:$AK$42,(特技天赋!C2297-1)*2+特技天赋!D2297,特技天赋!E2297)</f>
        <v>59</v>
      </c>
      <c r="I2297" s="32">
        <f>INDEX(数值规划!$N$32:$Y$231,(((C2297-1)*2+(D2297-1))*4+(E2297-1))*5+F2297+1,(INDEX($T$3:$AI$3,B2297)-1)*3+1)</f>
        <v>38</v>
      </c>
      <c r="J2297" s="32">
        <f>INDEX(数值规划!$N$32:$Y$231,(((C2297-1)*2+(D2297-1))*4+(E2297-1))*5+F2297+1,(INDEX($T$3:$AI$3,B2297)-1)*3+2)</f>
        <v>60</v>
      </c>
      <c r="K2297" s="32">
        <f>INDEX(数值规划!$N$32:$Y$231,(((C2297-1)*2+(D2297-1))*4+(E2297-1))*5+F2297+1,(INDEX($T$3:$AI$3,B2297)-1)*3+3)</f>
        <v>15</v>
      </c>
      <c r="L2297" s="32">
        <f t="shared" si="71"/>
        <v>5</v>
      </c>
      <c r="M2297" s="32">
        <f>INDEX(数值规划!$AL$33:$AL$42,(特技天赋!C2297-1)*2+特技天赋!D2297)</f>
        <v>4</v>
      </c>
      <c r="N2297" s="31">
        <v>58</v>
      </c>
      <c r="Q2297" s="32">
        <f>IF(特技天赋!F2297&gt;0,INDEX(数值规划!$F$32:$F$63,(特技天赋!E2297-1)*4+特技天赋!F2297),E2297)</f>
        <v>58</v>
      </c>
    </row>
    <row r="2298" spans="1:17" ht="16.5" x14ac:dyDescent="0.2">
      <c r="A2298" s="31">
        <v>2295</v>
      </c>
      <c r="B2298" s="31">
        <v>14</v>
      </c>
      <c r="C2298" s="31">
        <v>3</v>
      </c>
      <c r="D2298" s="31">
        <v>1</v>
      </c>
      <c r="E2298" s="31">
        <v>3</v>
      </c>
      <c r="F2298" s="31">
        <v>4</v>
      </c>
      <c r="G2298" s="31" t="str">
        <f t="shared" si="70"/>
        <v>巨蟹座技能2_1线3号天赋4级</v>
      </c>
      <c r="H2298" s="32">
        <f>INDEX(数值规划!$AH$33:$AK$42,(特技天赋!C2298-1)*2+特技天赋!D2298,特技天赋!E2298)</f>
        <v>59</v>
      </c>
      <c r="I2298" s="32">
        <f>INDEX(数值规划!$N$32:$Y$231,(((C2298-1)*2+(D2298-1))*4+(E2298-1))*5+F2298+1,(INDEX($T$3:$AI$3,B2298)-1)*3+1)</f>
        <v>43</v>
      </c>
      <c r="J2298" s="32">
        <f>INDEX(数值规划!$N$32:$Y$231,(((C2298-1)*2+(D2298-1))*4+(E2298-1))*5+F2298+1,(INDEX($T$3:$AI$3,B2298)-1)*3+2)</f>
        <v>68</v>
      </c>
      <c r="K2298" s="32">
        <f>INDEX(数值规划!$N$32:$Y$231,(((C2298-1)*2+(D2298-1))*4+(E2298-1))*5+F2298+1,(INDEX($T$3:$AI$3,B2298)-1)*3+3)</f>
        <v>17</v>
      </c>
      <c r="L2298" s="32">
        <f t="shared" si="71"/>
        <v>5</v>
      </c>
      <c r="M2298" s="32">
        <f>INDEX(数值规划!$AL$33:$AL$42,(特技天赋!C2298-1)*2+特技天赋!D2298)</f>
        <v>4</v>
      </c>
      <c r="N2298" s="31">
        <v>87</v>
      </c>
      <c r="Q2298" s="32">
        <f>IF(特技天赋!F2298&gt;0,INDEX(数值规划!$F$32:$F$63,(特技天赋!E2298-1)*4+特技天赋!F2298),E2298)</f>
        <v>87</v>
      </c>
    </row>
    <row r="2299" spans="1:17" ht="16.5" x14ac:dyDescent="0.2">
      <c r="A2299" s="31">
        <v>2296</v>
      </c>
      <c r="B2299" s="31">
        <v>14</v>
      </c>
      <c r="C2299" s="31">
        <v>3</v>
      </c>
      <c r="D2299" s="31">
        <v>1</v>
      </c>
      <c r="E2299" s="31">
        <v>4</v>
      </c>
      <c r="F2299" s="31">
        <v>0</v>
      </c>
      <c r="G2299" s="31" t="str">
        <f t="shared" si="70"/>
        <v>巨蟹座技能2_1线4号天赋解锁</v>
      </c>
      <c r="H2299" s="32">
        <f>INDEX(数值规划!$AH$33:$AK$42,(特技天赋!C2299-1)*2+特技天赋!D2299,特技天赋!E2299)</f>
        <v>79</v>
      </c>
      <c r="I2299" s="32">
        <f>INDEX(数值规划!$N$32:$Y$231,(((C2299-1)*2+(D2299-1))*4+(E2299-1))*5+F2299+1,(INDEX($T$3:$AI$3,B2299)-1)*3+1)</f>
        <v>30</v>
      </c>
      <c r="J2299" s="32">
        <f>INDEX(数值规划!$N$32:$Y$231,(((C2299-1)*2+(D2299-1))*4+(E2299-1))*5+F2299+1,(INDEX($T$3:$AI$3,B2299)-1)*3+2)</f>
        <v>48</v>
      </c>
      <c r="K2299" s="32">
        <f>INDEX(数值规划!$N$32:$Y$231,(((C2299-1)*2+(D2299-1))*4+(E2299-1))*5+F2299+1,(INDEX($T$3:$AI$3,B2299)-1)*3+3)</f>
        <v>12</v>
      </c>
      <c r="L2299" s="32">
        <f t="shared" si="71"/>
        <v>7</v>
      </c>
      <c r="M2299" s="32">
        <f>INDEX(数值规划!$AL$33:$AL$42,(特技天赋!C2299-1)*2+特技天赋!D2299)</f>
        <v>4</v>
      </c>
      <c r="N2299" s="31">
        <v>4</v>
      </c>
      <c r="Q2299" s="32">
        <f>IF(特技天赋!F2299&gt;0,INDEX(数值规划!$F$32:$F$63,(特技天赋!E2299-1)*4+特技天赋!F2299),E2299)</f>
        <v>4</v>
      </c>
    </row>
    <row r="2300" spans="1:17" ht="16.5" x14ac:dyDescent="0.2">
      <c r="A2300" s="31">
        <v>2297</v>
      </c>
      <c r="B2300" s="31">
        <v>14</v>
      </c>
      <c r="C2300" s="31">
        <v>3</v>
      </c>
      <c r="D2300" s="31">
        <v>1</v>
      </c>
      <c r="E2300" s="31">
        <v>4</v>
      </c>
      <c r="F2300" s="31">
        <v>1</v>
      </c>
      <c r="G2300" s="31" t="str">
        <f t="shared" si="70"/>
        <v>巨蟹座技能2_1线4号天赋1级</v>
      </c>
      <c r="H2300" s="32">
        <f>INDEX(数值规划!$AH$33:$AK$42,(特技天赋!C2300-1)*2+特技天赋!D2300,特技天赋!E2300)</f>
        <v>79</v>
      </c>
      <c r="I2300" s="32">
        <f>INDEX(数值规划!$N$32:$Y$231,(((C2300-1)*2+(D2300-1))*4+(E2300-1))*5+F2300+1,(INDEX($T$3:$AI$3,B2300)-1)*3+1)</f>
        <v>35</v>
      </c>
      <c r="J2300" s="32">
        <f>INDEX(数值规划!$N$32:$Y$231,(((C2300-1)*2+(D2300-1))*4+(E2300-1))*5+F2300+1,(INDEX($T$3:$AI$3,B2300)-1)*3+2)</f>
        <v>56</v>
      </c>
      <c r="K2300" s="32">
        <f>INDEX(数值规划!$N$32:$Y$231,(((C2300-1)*2+(D2300-1))*4+(E2300-1))*5+F2300+1,(INDEX($T$3:$AI$3,B2300)-1)*3+3)</f>
        <v>14</v>
      </c>
      <c r="L2300" s="32">
        <f t="shared" si="71"/>
        <v>7</v>
      </c>
      <c r="M2300" s="32">
        <f>INDEX(数值规划!$AL$33:$AL$42,(特技天赋!C2300-1)*2+特技天赋!D2300)</f>
        <v>4</v>
      </c>
      <c r="N2300" s="31">
        <v>29</v>
      </c>
      <c r="Q2300" s="32">
        <f>IF(特技天赋!F2300&gt;0,INDEX(数值规划!$F$32:$F$63,(特技天赋!E2300-1)*4+特技天赋!F2300),E2300)</f>
        <v>29</v>
      </c>
    </row>
    <row r="2301" spans="1:17" ht="16.5" x14ac:dyDescent="0.2">
      <c r="A2301" s="31">
        <v>2298</v>
      </c>
      <c r="B2301" s="31">
        <v>14</v>
      </c>
      <c r="C2301" s="31">
        <v>3</v>
      </c>
      <c r="D2301" s="31">
        <v>1</v>
      </c>
      <c r="E2301" s="31">
        <v>4</v>
      </c>
      <c r="F2301" s="31">
        <v>2</v>
      </c>
      <c r="G2301" s="31" t="str">
        <f t="shared" si="70"/>
        <v>巨蟹座技能2_1线4号天赋2级</v>
      </c>
      <c r="H2301" s="32">
        <f>INDEX(数值规划!$AH$33:$AK$42,(特技天赋!C2301-1)*2+特技天赋!D2301,特技天赋!E2301)</f>
        <v>79</v>
      </c>
      <c r="I2301" s="32">
        <f>INDEX(数值规划!$N$32:$Y$231,(((C2301-1)*2+(D2301-1))*4+(E2301-1))*5+F2301+1,(INDEX($T$3:$AI$3,B2301)-1)*3+1)</f>
        <v>40</v>
      </c>
      <c r="J2301" s="32">
        <f>INDEX(数值规划!$N$32:$Y$231,(((C2301-1)*2+(D2301-1))*4+(E2301-1))*5+F2301+1,(INDEX($T$3:$AI$3,B2301)-1)*3+2)</f>
        <v>64</v>
      </c>
      <c r="K2301" s="32">
        <f>INDEX(数值规划!$N$32:$Y$231,(((C2301-1)*2+(D2301-1))*4+(E2301-1))*5+F2301+1,(INDEX($T$3:$AI$3,B2301)-1)*3+3)</f>
        <v>16</v>
      </c>
      <c r="L2301" s="32">
        <f t="shared" si="71"/>
        <v>7</v>
      </c>
      <c r="M2301" s="32">
        <f>INDEX(数值规划!$AL$33:$AL$42,(特技天赋!C2301-1)*2+特技天赋!D2301)</f>
        <v>4</v>
      </c>
      <c r="N2301" s="31">
        <v>43</v>
      </c>
      <c r="Q2301" s="32">
        <f>IF(特技天赋!F2301&gt;0,INDEX(数值规划!$F$32:$F$63,(特技天赋!E2301-1)*4+特技天赋!F2301),E2301)</f>
        <v>43</v>
      </c>
    </row>
    <row r="2302" spans="1:17" ht="16.5" x14ac:dyDescent="0.2">
      <c r="A2302" s="31">
        <v>2299</v>
      </c>
      <c r="B2302" s="31">
        <v>14</v>
      </c>
      <c r="C2302" s="31">
        <v>3</v>
      </c>
      <c r="D2302" s="31">
        <v>1</v>
      </c>
      <c r="E2302" s="31">
        <v>4</v>
      </c>
      <c r="F2302" s="31">
        <v>3</v>
      </c>
      <c r="G2302" s="31" t="str">
        <f t="shared" si="70"/>
        <v>巨蟹座技能2_1线4号天赋3级</v>
      </c>
      <c r="H2302" s="32">
        <f>INDEX(数值规划!$AH$33:$AK$42,(特技天赋!C2302-1)*2+特技天赋!D2302,特技天赋!E2302)</f>
        <v>79</v>
      </c>
      <c r="I2302" s="32">
        <f>INDEX(数值规划!$N$32:$Y$231,(((C2302-1)*2+(D2302-1))*4+(E2302-1))*5+F2302+1,(INDEX($T$3:$AI$3,B2302)-1)*3+1)</f>
        <v>45</v>
      </c>
      <c r="J2302" s="32">
        <f>INDEX(数值规划!$N$32:$Y$231,(((C2302-1)*2+(D2302-1))*4+(E2302-1))*5+F2302+1,(INDEX($T$3:$AI$3,B2302)-1)*3+2)</f>
        <v>72</v>
      </c>
      <c r="K2302" s="32">
        <f>INDEX(数值规划!$N$32:$Y$231,(((C2302-1)*2+(D2302-1))*4+(E2302-1))*5+F2302+1,(INDEX($T$3:$AI$3,B2302)-1)*3+3)</f>
        <v>18</v>
      </c>
      <c r="L2302" s="32">
        <f t="shared" si="71"/>
        <v>7</v>
      </c>
      <c r="M2302" s="32">
        <f>INDEX(数值规划!$AL$33:$AL$42,(特技天赋!C2302-1)*2+特技天赋!D2302)</f>
        <v>4</v>
      </c>
      <c r="N2302" s="31">
        <v>58</v>
      </c>
      <c r="Q2302" s="32">
        <f>IF(特技天赋!F2302&gt;0,INDEX(数值规划!$F$32:$F$63,(特技天赋!E2302-1)*4+特技天赋!F2302),E2302)</f>
        <v>58</v>
      </c>
    </row>
    <row r="2303" spans="1:17" ht="16.5" x14ac:dyDescent="0.2">
      <c r="A2303" s="31">
        <v>2300</v>
      </c>
      <c r="B2303" s="31">
        <v>14</v>
      </c>
      <c r="C2303" s="31">
        <v>3</v>
      </c>
      <c r="D2303" s="31">
        <v>1</v>
      </c>
      <c r="E2303" s="31">
        <v>4</v>
      </c>
      <c r="F2303" s="31">
        <v>4</v>
      </c>
      <c r="G2303" s="31" t="str">
        <f t="shared" si="70"/>
        <v>巨蟹座技能2_1线4号天赋4级</v>
      </c>
      <c r="H2303" s="32">
        <f>INDEX(数值规划!$AH$33:$AK$42,(特技天赋!C2303-1)*2+特技天赋!D2303,特技天赋!E2303)</f>
        <v>79</v>
      </c>
      <c r="I2303" s="32">
        <f>INDEX(数值规划!$N$32:$Y$231,(((C2303-1)*2+(D2303-1))*4+(E2303-1))*5+F2303+1,(INDEX($T$3:$AI$3,B2303)-1)*3+1)</f>
        <v>50</v>
      </c>
      <c r="J2303" s="32">
        <f>INDEX(数值规划!$N$32:$Y$231,(((C2303-1)*2+(D2303-1))*4+(E2303-1))*5+F2303+1,(INDEX($T$3:$AI$3,B2303)-1)*3+2)</f>
        <v>80</v>
      </c>
      <c r="K2303" s="32">
        <f>INDEX(数值规划!$N$32:$Y$231,(((C2303-1)*2+(D2303-1))*4+(E2303-1))*5+F2303+1,(INDEX($T$3:$AI$3,B2303)-1)*3+3)</f>
        <v>20</v>
      </c>
      <c r="L2303" s="32">
        <f t="shared" si="71"/>
        <v>7</v>
      </c>
      <c r="M2303" s="32">
        <f>INDEX(数值规划!$AL$33:$AL$42,(特技天赋!C2303-1)*2+特技天赋!D2303)</f>
        <v>4</v>
      </c>
      <c r="N2303" s="31">
        <v>87</v>
      </c>
      <c r="Q2303" s="32">
        <f>IF(特技天赋!F2303&gt;0,INDEX(数值规划!$F$32:$F$63,(特技天赋!E2303-1)*4+特技天赋!F2303),E2303)</f>
        <v>87</v>
      </c>
    </row>
    <row r="2304" spans="1:17" ht="16.5" x14ac:dyDescent="0.2">
      <c r="A2304" s="31">
        <v>2301</v>
      </c>
      <c r="B2304" s="31">
        <v>14</v>
      </c>
      <c r="C2304" s="31">
        <v>3</v>
      </c>
      <c r="D2304" s="31">
        <v>2</v>
      </c>
      <c r="E2304" s="31">
        <v>1</v>
      </c>
      <c r="F2304" s="31">
        <v>0</v>
      </c>
      <c r="G2304" s="31" t="str">
        <f t="shared" si="70"/>
        <v>巨蟹座技能2_2线1号天赋解锁</v>
      </c>
      <c r="H2304" s="32">
        <f>INDEX(数值规划!$AH$33:$AK$42,(特技天赋!C2304-1)*2+特技天赋!D2304,特技天赋!E2304)</f>
        <v>29</v>
      </c>
      <c r="I2304" s="32">
        <f>INDEX(数值规划!$N$32:$Y$231,(((C2304-1)*2+(D2304-1))*4+(E2304-1))*5+F2304+1,(INDEX($T$3:$AI$3,B2304)-1)*3+1)</f>
        <v>10</v>
      </c>
      <c r="J2304" s="32">
        <f>INDEX(数值规划!$N$32:$Y$231,(((C2304-1)*2+(D2304-1))*4+(E2304-1))*5+F2304+1,(INDEX($T$3:$AI$3,B2304)-1)*3+2)</f>
        <v>0</v>
      </c>
      <c r="K2304" s="32">
        <f>INDEX(数值规划!$N$32:$Y$231,(((C2304-1)*2+(D2304-1))*4+(E2304-1))*5+F2304+1,(INDEX($T$3:$AI$3,B2304)-1)*3+3)</f>
        <v>20</v>
      </c>
      <c r="L2304" s="32">
        <f t="shared" si="71"/>
        <v>2</v>
      </c>
      <c r="M2304" s="32">
        <f>INDEX(数值规划!$AL$33:$AL$42,(特技天赋!C2304-1)*2+特技天赋!D2304)</f>
        <v>5</v>
      </c>
      <c r="N2304" s="31">
        <v>1</v>
      </c>
      <c r="Q2304" s="32">
        <f>IF(特技天赋!F2304&gt;0,INDEX(数值规划!$F$32:$F$63,(特技天赋!E2304-1)*4+特技天赋!F2304),E2304)</f>
        <v>1</v>
      </c>
    </row>
    <row r="2305" spans="1:17" ht="16.5" x14ac:dyDescent="0.2">
      <c r="A2305" s="31">
        <v>2302</v>
      </c>
      <c r="B2305" s="31">
        <v>14</v>
      </c>
      <c r="C2305" s="31">
        <v>3</v>
      </c>
      <c r="D2305" s="31">
        <v>2</v>
      </c>
      <c r="E2305" s="31">
        <v>1</v>
      </c>
      <c r="F2305" s="31">
        <v>1</v>
      </c>
      <c r="G2305" s="31" t="str">
        <f t="shared" si="70"/>
        <v>巨蟹座技能2_2线1号天赋1级</v>
      </c>
      <c r="H2305" s="32">
        <f>INDEX(数值规划!$AH$33:$AK$42,(特技天赋!C2305-1)*2+特技天赋!D2305,特技天赋!E2305)</f>
        <v>29</v>
      </c>
      <c r="I2305" s="32">
        <f>INDEX(数值规划!$N$32:$Y$231,(((C2305-1)*2+(D2305-1))*4+(E2305-1))*5+F2305+1,(INDEX($T$3:$AI$3,B2305)-1)*3+1)</f>
        <v>15</v>
      </c>
      <c r="J2305" s="32">
        <f>INDEX(数值规划!$N$32:$Y$231,(((C2305-1)*2+(D2305-1))*4+(E2305-1))*5+F2305+1,(INDEX($T$3:$AI$3,B2305)-1)*3+2)</f>
        <v>0</v>
      </c>
      <c r="K2305" s="32">
        <f>INDEX(数值规划!$N$32:$Y$231,(((C2305-1)*2+(D2305-1))*4+(E2305-1))*5+F2305+1,(INDEX($T$3:$AI$3,B2305)-1)*3+3)</f>
        <v>30</v>
      </c>
      <c r="L2305" s="32">
        <f t="shared" si="71"/>
        <v>2</v>
      </c>
      <c r="M2305" s="32">
        <f>INDEX(数值规划!$AL$33:$AL$42,(特技天赋!C2305-1)*2+特技天赋!D2305)</f>
        <v>5</v>
      </c>
      <c r="N2305" s="31">
        <v>19</v>
      </c>
      <c r="Q2305" s="32">
        <f>IF(特技天赋!F2305&gt;0,INDEX(数值规划!$F$32:$F$63,(特技天赋!E2305-1)*4+特技天赋!F2305),E2305)</f>
        <v>19</v>
      </c>
    </row>
    <row r="2306" spans="1:17" ht="16.5" x14ac:dyDescent="0.2">
      <c r="A2306" s="31">
        <v>2303</v>
      </c>
      <c r="B2306" s="31">
        <v>14</v>
      </c>
      <c r="C2306" s="31">
        <v>3</v>
      </c>
      <c r="D2306" s="31">
        <v>2</v>
      </c>
      <c r="E2306" s="31">
        <v>1</v>
      </c>
      <c r="F2306" s="31">
        <v>2</v>
      </c>
      <c r="G2306" s="31" t="str">
        <f t="shared" si="70"/>
        <v>巨蟹座技能2_2线1号天赋2级</v>
      </c>
      <c r="H2306" s="32">
        <f>INDEX(数值规划!$AH$33:$AK$42,(特技天赋!C2306-1)*2+特技天赋!D2306,特技天赋!E2306)</f>
        <v>29</v>
      </c>
      <c r="I2306" s="32">
        <f>INDEX(数值规划!$N$32:$Y$231,(((C2306-1)*2+(D2306-1))*4+(E2306-1))*5+F2306+1,(INDEX($T$3:$AI$3,B2306)-1)*3+1)</f>
        <v>20</v>
      </c>
      <c r="J2306" s="32">
        <f>INDEX(数值规划!$N$32:$Y$231,(((C2306-1)*2+(D2306-1))*4+(E2306-1))*5+F2306+1,(INDEX($T$3:$AI$3,B2306)-1)*3+2)</f>
        <v>0</v>
      </c>
      <c r="K2306" s="32">
        <f>INDEX(数值规划!$N$32:$Y$231,(((C2306-1)*2+(D2306-1))*4+(E2306-1))*5+F2306+1,(INDEX($T$3:$AI$3,B2306)-1)*3+3)</f>
        <v>40</v>
      </c>
      <c r="L2306" s="32">
        <f t="shared" si="71"/>
        <v>2</v>
      </c>
      <c r="M2306" s="32">
        <f>INDEX(数值规划!$AL$33:$AL$42,(特技天赋!C2306-1)*2+特技天赋!D2306)</f>
        <v>5</v>
      </c>
      <c r="N2306" s="31">
        <v>29</v>
      </c>
      <c r="Q2306" s="32">
        <f>IF(特技天赋!F2306&gt;0,INDEX(数值规划!$F$32:$F$63,(特技天赋!E2306-1)*4+特技天赋!F2306),E2306)</f>
        <v>29</v>
      </c>
    </row>
    <row r="2307" spans="1:17" ht="16.5" x14ac:dyDescent="0.2">
      <c r="A2307" s="31">
        <v>2304</v>
      </c>
      <c r="B2307" s="31">
        <v>14</v>
      </c>
      <c r="C2307" s="31">
        <v>3</v>
      </c>
      <c r="D2307" s="31">
        <v>2</v>
      </c>
      <c r="E2307" s="31">
        <v>1</v>
      </c>
      <c r="F2307" s="31">
        <v>3</v>
      </c>
      <c r="G2307" s="31" t="str">
        <f t="shared" si="70"/>
        <v>巨蟹座技能2_2线1号天赋3级</v>
      </c>
      <c r="H2307" s="32">
        <f>INDEX(数值规划!$AH$33:$AK$42,(特技天赋!C2307-1)*2+特技天赋!D2307,特技天赋!E2307)</f>
        <v>29</v>
      </c>
      <c r="I2307" s="32">
        <f>INDEX(数值规划!$N$32:$Y$231,(((C2307-1)*2+(D2307-1))*4+(E2307-1))*5+F2307+1,(INDEX($T$3:$AI$3,B2307)-1)*3+1)</f>
        <v>25</v>
      </c>
      <c r="J2307" s="32">
        <f>INDEX(数值规划!$N$32:$Y$231,(((C2307-1)*2+(D2307-1))*4+(E2307-1))*5+F2307+1,(INDEX($T$3:$AI$3,B2307)-1)*3+2)</f>
        <v>0</v>
      </c>
      <c r="K2307" s="32">
        <f>INDEX(数值规划!$N$32:$Y$231,(((C2307-1)*2+(D2307-1))*4+(E2307-1))*5+F2307+1,(INDEX($T$3:$AI$3,B2307)-1)*3+3)</f>
        <v>50</v>
      </c>
      <c r="L2307" s="32">
        <f t="shared" si="71"/>
        <v>2</v>
      </c>
      <c r="M2307" s="32">
        <f>INDEX(数值规划!$AL$33:$AL$42,(特技天赋!C2307-1)*2+特技天赋!D2307)</f>
        <v>5</v>
      </c>
      <c r="N2307" s="31">
        <v>38</v>
      </c>
      <c r="Q2307" s="32">
        <f>IF(特技天赋!F2307&gt;0,INDEX(数值规划!$F$32:$F$63,(特技天赋!E2307-1)*4+特技天赋!F2307),E2307)</f>
        <v>38</v>
      </c>
    </row>
    <row r="2308" spans="1:17" ht="16.5" x14ac:dyDescent="0.2">
      <c r="A2308" s="31">
        <v>2305</v>
      </c>
      <c r="B2308" s="31">
        <v>14</v>
      </c>
      <c r="C2308" s="31">
        <v>3</v>
      </c>
      <c r="D2308" s="31">
        <v>2</v>
      </c>
      <c r="E2308" s="31">
        <v>1</v>
      </c>
      <c r="F2308" s="31">
        <v>4</v>
      </c>
      <c r="G2308" s="31" t="str">
        <f t="shared" si="70"/>
        <v>巨蟹座技能2_2线1号天赋4级</v>
      </c>
      <c r="H2308" s="32">
        <f>INDEX(数值规划!$AH$33:$AK$42,(特技天赋!C2308-1)*2+特技天赋!D2308,特技天赋!E2308)</f>
        <v>29</v>
      </c>
      <c r="I2308" s="32">
        <f>INDEX(数值规划!$N$32:$Y$231,(((C2308-1)*2+(D2308-1))*4+(E2308-1))*5+F2308+1,(INDEX($T$3:$AI$3,B2308)-1)*3+1)</f>
        <v>30</v>
      </c>
      <c r="J2308" s="32">
        <f>INDEX(数值规划!$N$32:$Y$231,(((C2308-1)*2+(D2308-1))*4+(E2308-1))*5+F2308+1,(INDEX($T$3:$AI$3,B2308)-1)*3+2)</f>
        <v>0</v>
      </c>
      <c r="K2308" s="32">
        <f>INDEX(数值规划!$N$32:$Y$231,(((C2308-1)*2+(D2308-1))*4+(E2308-1))*5+F2308+1,(INDEX($T$3:$AI$3,B2308)-1)*3+3)</f>
        <v>60</v>
      </c>
      <c r="L2308" s="32">
        <f t="shared" si="71"/>
        <v>2</v>
      </c>
      <c r="M2308" s="32">
        <f>INDEX(数值规划!$AL$33:$AL$42,(特技天赋!C2308-1)*2+特技天赋!D2308)</f>
        <v>5</v>
      </c>
      <c r="N2308" s="31">
        <v>58</v>
      </c>
      <c r="Q2308" s="32">
        <f>IF(特技天赋!F2308&gt;0,INDEX(数值规划!$F$32:$F$63,(特技天赋!E2308-1)*4+特技天赋!F2308),E2308)</f>
        <v>58</v>
      </c>
    </row>
    <row r="2309" spans="1:17" ht="16.5" x14ac:dyDescent="0.2">
      <c r="A2309" s="31">
        <v>2306</v>
      </c>
      <c r="B2309" s="31">
        <v>14</v>
      </c>
      <c r="C2309" s="31">
        <v>3</v>
      </c>
      <c r="D2309" s="31">
        <v>2</v>
      </c>
      <c r="E2309" s="31">
        <v>2</v>
      </c>
      <c r="F2309" s="31">
        <v>0</v>
      </c>
      <c r="G2309" s="31" t="str">
        <f t="shared" ref="G2309:G2372" si="72">INDEX($T$4:$AI$4,B2309)&amp;INDEX($T$5:$X$5,C2309)&amp;"_"&amp;D2309&amp;"线"&amp;E2309&amp;"号天赋"&amp;IF(F2309&gt;0,F2309&amp;"级","解锁")</f>
        <v>巨蟹座技能2_2线2号天赋解锁</v>
      </c>
      <c r="H2309" s="32">
        <f>INDEX(数值规划!$AH$33:$AK$42,(特技天赋!C2309-1)*2+特技天赋!D2309,特技天赋!E2309)</f>
        <v>49</v>
      </c>
      <c r="I2309" s="32">
        <f>INDEX(数值规划!$N$32:$Y$231,(((C2309-1)*2+(D2309-1))*4+(E2309-1))*5+F2309+1,(INDEX($T$3:$AI$3,B2309)-1)*3+1)</f>
        <v>15</v>
      </c>
      <c r="J2309" s="32">
        <f>INDEX(数值规划!$N$32:$Y$231,(((C2309-1)*2+(D2309-1))*4+(E2309-1))*5+F2309+1,(INDEX($T$3:$AI$3,B2309)-1)*3+2)</f>
        <v>0</v>
      </c>
      <c r="K2309" s="32">
        <f>INDEX(数值规划!$N$32:$Y$231,(((C2309-1)*2+(D2309-1))*4+(E2309-1))*5+F2309+1,(INDEX($T$3:$AI$3,B2309)-1)*3+3)</f>
        <v>30</v>
      </c>
      <c r="L2309" s="32">
        <f t="shared" ref="L2309:L2372" si="73">(E2309-1)*2+D2309</f>
        <v>4</v>
      </c>
      <c r="M2309" s="32">
        <f>INDEX(数值规划!$AL$33:$AL$42,(特技天赋!C2309-1)*2+特技天赋!D2309)</f>
        <v>5</v>
      </c>
      <c r="N2309" s="31">
        <v>2</v>
      </c>
      <c r="Q2309" s="32">
        <f>IF(特技天赋!F2309&gt;0,INDEX(数值规划!$F$32:$F$63,(特技天赋!E2309-1)*4+特技天赋!F2309),E2309)</f>
        <v>2</v>
      </c>
    </row>
    <row r="2310" spans="1:17" ht="16.5" x14ac:dyDescent="0.2">
      <c r="A2310" s="31">
        <v>2307</v>
      </c>
      <c r="B2310" s="31">
        <v>14</v>
      </c>
      <c r="C2310" s="31">
        <v>3</v>
      </c>
      <c r="D2310" s="31">
        <v>2</v>
      </c>
      <c r="E2310" s="31">
        <v>2</v>
      </c>
      <c r="F2310" s="31">
        <v>1</v>
      </c>
      <c r="G2310" s="31" t="str">
        <f t="shared" si="72"/>
        <v>巨蟹座技能2_2线2号天赋1级</v>
      </c>
      <c r="H2310" s="32">
        <f>INDEX(数值规划!$AH$33:$AK$42,(特技天赋!C2310-1)*2+特技天赋!D2310,特技天赋!E2310)</f>
        <v>49</v>
      </c>
      <c r="I2310" s="32">
        <f>INDEX(数值规划!$N$32:$Y$231,(((C2310-1)*2+(D2310-1))*4+(E2310-1))*5+F2310+1,(INDEX($T$3:$AI$3,B2310)-1)*3+1)</f>
        <v>20</v>
      </c>
      <c r="J2310" s="32">
        <f>INDEX(数值规划!$N$32:$Y$231,(((C2310-1)*2+(D2310-1))*4+(E2310-1))*5+F2310+1,(INDEX($T$3:$AI$3,B2310)-1)*3+2)</f>
        <v>0</v>
      </c>
      <c r="K2310" s="32">
        <f>INDEX(数值规划!$N$32:$Y$231,(((C2310-1)*2+(D2310-1))*4+(E2310-1))*5+F2310+1,(INDEX($T$3:$AI$3,B2310)-1)*3+3)</f>
        <v>40</v>
      </c>
      <c r="L2310" s="32">
        <f t="shared" si="73"/>
        <v>4</v>
      </c>
      <c r="M2310" s="32">
        <f>INDEX(数值规划!$AL$33:$AL$42,(特技天赋!C2310-1)*2+特技天赋!D2310)</f>
        <v>5</v>
      </c>
      <c r="N2310" s="31">
        <v>24</v>
      </c>
      <c r="Q2310" s="32">
        <f>IF(特技天赋!F2310&gt;0,INDEX(数值规划!$F$32:$F$63,(特技天赋!E2310-1)*4+特技天赋!F2310),E2310)</f>
        <v>24</v>
      </c>
    </row>
    <row r="2311" spans="1:17" ht="16.5" x14ac:dyDescent="0.2">
      <c r="A2311" s="31">
        <v>2308</v>
      </c>
      <c r="B2311" s="31">
        <v>14</v>
      </c>
      <c r="C2311" s="31">
        <v>3</v>
      </c>
      <c r="D2311" s="31">
        <v>2</v>
      </c>
      <c r="E2311" s="31">
        <v>2</v>
      </c>
      <c r="F2311" s="31">
        <v>2</v>
      </c>
      <c r="G2311" s="31" t="str">
        <f t="shared" si="72"/>
        <v>巨蟹座技能2_2线2号天赋2级</v>
      </c>
      <c r="H2311" s="32">
        <f>INDEX(数值规划!$AH$33:$AK$42,(特技天赋!C2311-1)*2+特技天赋!D2311,特技天赋!E2311)</f>
        <v>49</v>
      </c>
      <c r="I2311" s="32">
        <f>INDEX(数值规划!$N$32:$Y$231,(((C2311-1)*2+(D2311-1))*4+(E2311-1))*5+F2311+1,(INDEX($T$3:$AI$3,B2311)-1)*3+1)</f>
        <v>25</v>
      </c>
      <c r="J2311" s="32">
        <f>INDEX(数值规划!$N$32:$Y$231,(((C2311-1)*2+(D2311-1))*4+(E2311-1))*5+F2311+1,(INDEX($T$3:$AI$3,B2311)-1)*3+2)</f>
        <v>0</v>
      </c>
      <c r="K2311" s="32">
        <f>INDEX(数值规划!$N$32:$Y$231,(((C2311-1)*2+(D2311-1))*4+(E2311-1))*5+F2311+1,(INDEX($T$3:$AI$3,B2311)-1)*3+3)</f>
        <v>50</v>
      </c>
      <c r="L2311" s="32">
        <f t="shared" si="73"/>
        <v>4</v>
      </c>
      <c r="M2311" s="32">
        <f>INDEX(数值规划!$AL$33:$AL$42,(特技天赋!C2311-1)*2+特技天赋!D2311)</f>
        <v>5</v>
      </c>
      <c r="N2311" s="31">
        <v>36</v>
      </c>
      <c r="Q2311" s="32">
        <f>IF(特技天赋!F2311&gt;0,INDEX(数值规划!$F$32:$F$63,(特技天赋!E2311-1)*4+特技天赋!F2311),E2311)</f>
        <v>36</v>
      </c>
    </row>
    <row r="2312" spans="1:17" ht="16.5" x14ac:dyDescent="0.2">
      <c r="A2312" s="31">
        <v>2309</v>
      </c>
      <c r="B2312" s="31">
        <v>14</v>
      </c>
      <c r="C2312" s="31">
        <v>3</v>
      </c>
      <c r="D2312" s="31">
        <v>2</v>
      </c>
      <c r="E2312" s="31">
        <v>2</v>
      </c>
      <c r="F2312" s="31">
        <v>3</v>
      </c>
      <c r="G2312" s="31" t="str">
        <f t="shared" si="72"/>
        <v>巨蟹座技能2_2线2号天赋3级</v>
      </c>
      <c r="H2312" s="32">
        <f>INDEX(数值规划!$AH$33:$AK$42,(特技天赋!C2312-1)*2+特技天赋!D2312,特技天赋!E2312)</f>
        <v>49</v>
      </c>
      <c r="I2312" s="32">
        <f>INDEX(数值规划!$N$32:$Y$231,(((C2312-1)*2+(D2312-1))*4+(E2312-1))*5+F2312+1,(INDEX($T$3:$AI$3,B2312)-1)*3+1)</f>
        <v>30</v>
      </c>
      <c r="J2312" s="32">
        <f>INDEX(数值规划!$N$32:$Y$231,(((C2312-1)*2+(D2312-1))*4+(E2312-1))*5+F2312+1,(INDEX($T$3:$AI$3,B2312)-1)*3+2)</f>
        <v>0</v>
      </c>
      <c r="K2312" s="32">
        <f>INDEX(数值规划!$N$32:$Y$231,(((C2312-1)*2+(D2312-1))*4+(E2312-1))*5+F2312+1,(INDEX($T$3:$AI$3,B2312)-1)*3+3)</f>
        <v>60</v>
      </c>
      <c r="L2312" s="32">
        <f t="shared" si="73"/>
        <v>4</v>
      </c>
      <c r="M2312" s="32">
        <f>INDEX(数值规划!$AL$33:$AL$42,(特技天赋!C2312-1)*2+特技天赋!D2312)</f>
        <v>5</v>
      </c>
      <c r="N2312" s="31">
        <v>48</v>
      </c>
      <c r="Q2312" s="32">
        <f>IF(特技天赋!F2312&gt;0,INDEX(数值规划!$F$32:$F$63,(特技天赋!E2312-1)*4+特技天赋!F2312),E2312)</f>
        <v>48</v>
      </c>
    </row>
    <row r="2313" spans="1:17" ht="16.5" x14ac:dyDescent="0.2">
      <c r="A2313" s="31">
        <v>2310</v>
      </c>
      <c r="B2313" s="31">
        <v>14</v>
      </c>
      <c r="C2313" s="31">
        <v>3</v>
      </c>
      <c r="D2313" s="31">
        <v>2</v>
      </c>
      <c r="E2313" s="31">
        <v>2</v>
      </c>
      <c r="F2313" s="31">
        <v>4</v>
      </c>
      <c r="G2313" s="31" t="str">
        <f t="shared" si="72"/>
        <v>巨蟹座技能2_2线2号天赋4级</v>
      </c>
      <c r="H2313" s="32">
        <f>INDEX(数值规划!$AH$33:$AK$42,(特技天赋!C2313-1)*2+特技天赋!D2313,特技天赋!E2313)</f>
        <v>49</v>
      </c>
      <c r="I2313" s="32">
        <f>INDEX(数值规划!$N$32:$Y$231,(((C2313-1)*2+(D2313-1))*4+(E2313-1))*5+F2313+1,(INDEX($T$3:$AI$3,B2313)-1)*3+1)</f>
        <v>35</v>
      </c>
      <c r="J2313" s="32">
        <f>INDEX(数值规划!$N$32:$Y$231,(((C2313-1)*2+(D2313-1))*4+(E2313-1))*5+F2313+1,(INDEX($T$3:$AI$3,B2313)-1)*3+2)</f>
        <v>0</v>
      </c>
      <c r="K2313" s="32">
        <f>INDEX(数值规划!$N$32:$Y$231,(((C2313-1)*2+(D2313-1))*4+(E2313-1))*5+F2313+1,(INDEX($T$3:$AI$3,B2313)-1)*3+3)</f>
        <v>70</v>
      </c>
      <c r="L2313" s="32">
        <f t="shared" si="73"/>
        <v>4</v>
      </c>
      <c r="M2313" s="32">
        <f>INDEX(数值规划!$AL$33:$AL$42,(特技天赋!C2313-1)*2+特技天赋!D2313)</f>
        <v>5</v>
      </c>
      <c r="N2313" s="31">
        <v>72</v>
      </c>
      <c r="Q2313" s="32">
        <f>IF(特技天赋!F2313&gt;0,INDEX(数值规划!$F$32:$F$63,(特技天赋!E2313-1)*4+特技天赋!F2313),E2313)</f>
        <v>72</v>
      </c>
    </row>
    <row r="2314" spans="1:17" ht="16.5" x14ac:dyDescent="0.2">
      <c r="A2314" s="31">
        <v>2311</v>
      </c>
      <c r="B2314" s="31">
        <v>14</v>
      </c>
      <c r="C2314" s="31">
        <v>3</v>
      </c>
      <c r="D2314" s="31">
        <v>2</v>
      </c>
      <c r="E2314" s="31">
        <v>3</v>
      </c>
      <c r="F2314" s="31">
        <v>0</v>
      </c>
      <c r="G2314" s="31" t="str">
        <f t="shared" si="72"/>
        <v>巨蟹座技能2_2线3号天赋解锁</v>
      </c>
      <c r="H2314" s="32">
        <f>INDEX(数值规划!$AH$33:$AK$42,(特技天赋!C2314-1)*2+特技天赋!D2314,特技天赋!E2314)</f>
        <v>69</v>
      </c>
      <c r="I2314" s="32">
        <f>INDEX(数值规划!$N$32:$Y$231,(((C2314-1)*2+(D2314-1))*4+(E2314-1))*5+F2314+1,(INDEX($T$3:$AI$3,B2314)-1)*3+1)</f>
        <v>23</v>
      </c>
      <c r="J2314" s="32">
        <f>INDEX(数值规划!$N$32:$Y$231,(((C2314-1)*2+(D2314-1))*4+(E2314-1))*5+F2314+1,(INDEX($T$3:$AI$3,B2314)-1)*3+2)</f>
        <v>0</v>
      </c>
      <c r="K2314" s="32">
        <f>INDEX(数值规划!$N$32:$Y$231,(((C2314-1)*2+(D2314-1))*4+(E2314-1))*5+F2314+1,(INDEX($T$3:$AI$3,B2314)-1)*3+3)</f>
        <v>45</v>
      </c>
      <c r="L2314" s="32">
        <f t="shared" si="73"/>
        <v>6</v>
      </c>
      <c r="M2314" s="32">
        <f>INDEX(数值规划!$AL$33:$AL$42,(特技天赋!C2314-1)*2+特技天赋!D2314)</f>
        <v>5</v>
      </c>
      <c r="N2314" s="31">
        <v>3</v>
      </c>
      <c r="Q2314" s="32">
        <f>IF(特技天赋!F2314&gt;0,INDEX(数值规划!$F$32:$F$63,(特技天赋!E2314-1)*4+特技天赋!F2314),E2314)</f>
        <v>3</v>
      </c>
    </row>
    <row r="2315" spans="1:17" ht="16.5" x14ac:dyDescent="0.2">
      <c r="A2315" s="31">
        <v>2312</v>
      </c>
      <c r="B2315" s="31">
        <v>14</v>
      </c>
      <c r="C2315" s="31">
        <v>3</v>
      </c>
      <c r="D2315" s="31">
        <v>2</v>
      </c>
      <c r="E2315" s="31">
        <v>3</v>
      </c>
      <c r="F2315" s="31">
        <v>1</v>
      </c>
      <c r="G2315" s="31" t="str">
        <f t="shared" si="72"/>
        <v>巨蟹座技能2_2线3号天赋1级</v>
      </c>
      <c r="H2315" s="32">
        <f>INDEX(数值规划!$AH$33:$AK$42,(特技天赋!C2315-1)*2+特技天赋!D2315,特技天赋!E2315)</f>
        <v>69</v>
      </c>
      <c r="I2315" s="32">
        <f>INDEX(数值规划!$N$32:$Y$231,(((C2315-1)*2+(D2315-1))*4+(E2315-1))*5+F2315+1,(INDEX($T$3:$AI$3,B2315)-1)*3+1)</f>
        <v>28</v>
      </c>
      <c r="J2315" s="32">
        <f>INDEX(数值规划!$N$32:$Y$231,(((C2315-1)*2+(D2315-1))*4+(E2315-1))*5+F2315+1,(INDEX($T$3:$AI$3,B2315)-1)*3+2)</f>
        <v>0</v>
      </c>
      <c r="K2315" s="32">
        <f>INDEX(数值规划!$N$32:$Y$231,(((C2315-1)*2+(D2315-1))*4+(E2315-1))*5+F2315+1,(INDEX($T$3:$AI$3,B2315)-1)*3+3)</f>
        <v>55</v>
      </c>
      <c r="L2315" s="32">
        <f t="shared" si="73"/>
        <v>6</v>
      </c>
      <c r="M2315" s="32">
        <f>INDEX(数值规划!$AL$33:$AL$42,(特技天赋!C2315-1)*2+特技天赋!D2315)</f>
        <v>5</v>
      </c>
      <c r="N2315" s="31">
        <v>29</v>
      </c>
      <c r="Q2315" s="32">
        <f>IF(特技天赋!F2315&gt;0,INDEX(数值规划!$F$32:$F$63,(特技天赋!E2315-1)*4+特技天赋!F2315),E2315)</f>
        <v>29</v>
      </c>
    </row>
    <row r="2316" spans="1:17" ht="16.5" x14ac:dyDescent="0.2">
      <c r="A2316" s="31">
        <v>2313</v>
      </c>
      <c r="B2316" s="31">
        <v>14</v>
      </c>
      <c r="C2316" s="31">
        <v>3</v>
      </c>
      <c r="D2316" s="31">
        <v>2</v>
      </c>
      <c r="E2316" s="31">
        <v>3</v>
      </c>
      <c r="F2316" s="31">
        <v>2</v>
      </c>
      <c r="G2316" s="31" t="str">
        <f t="shared" si="72"/>
        <v>巨蟹座技能2_2线3号天赋2级</v>
      </c>
      <c r="H2316" s="32">
        <f>INDEX(数值规划!$AH$33:$AK$42,(特技天赋!C2316-1)*2+特技天赋!D2316,特技天赋!E2316)</f>
        <v>69</v>
      </c>
      <c r="I2316" s="32">
        <f>INDEX(数值规划!$N$32:$Y$231,(((C2316-1)*2+(D2316-1))*4+(E2316-1))*5+F2316+1,(INDEX($T$3:$AI$3,B2316)-1)*3+1)</f>
        <v>33</v>
      </c>
      <c r="J2316" s="32">
        <f>INDEX(数值规划!$N$32:$Y$231,(((C2316-1)*2+(D2316-1))*4+(E2316-1))*5+F2316+1,(INDEX($T$3:$AI$3,B2316)-1)*3+2)</f>
        <v>0</v>
      </c>
      <c r="K2316" s="32">
        <f>INDEX(数值规划!$N$32:$Y$231,(((C2316-1)*2+(D2316-1))*4+(E2316-1))*5+F2316+1,(INDEX($T$3:$AI$3,B2316)-1)*3+3)</f>
        <v>65</v>
      </c>
      <c r="L2316" s="32">
        <f t="shared" si="73"/>
        <v>6</v>
      </c>
      <c r="M2316" s="32">
        <f>INDEX(数值规划!$AL$33:$AL$42,(特技天赋!C2316-1)*2+特技天赋!D2316)</f>
        <v>5</v>
      </c>
      <c r="N2316" s="31">
        <v>43</v>
      </c>
      <c r="Q2316" s="32">
        <f>IF(特技天赋!F2316&gt;0,INDEX(数值规划!$F$32:$F$63,(特技天赋!E2316-1)*4+特技天赋!F2316),E2316)</f>
        <v>43</v>
      </c>
    </row>
    <row r="2317" spans="1:17" ht="16.5" x14ac:dyDescent="0.2">
      <c r="A2317" s="31">
        <v>2314</v>
      </c>
      <c r="B2317" s="31">
        <v>14</v>
      </c>
      <c r="C2317" s="31">
        <v>3</v>
      </c>
      <c r="D2317" s="31">
        <v>2</v>
      </c>
      <c r="E2317" s="31">
        <v>3</v>
      </c>
      <c r="F2317" s="31">
        <v>3</v>
      </c>
      <c r="G2317" s="31" t="str">
        <f t="shared" si="72"/>
        <v>巨蟹座技能2_2线3号天赋3级</v>
      </c>
      <c r="H2317" s="32">
        <f>INDEX(数值规划!$AH$33:$AK$42,(特技天赋!C2317-1)*2+特技天赋!D2317,特技天赋!E2317)</f>
        <v>69</v>
      </c>
      <c r="I2317" s="32">
        <f>INDEX(数值规划!$N$32:$Y$231,(((C2317-1)*2+(D2317-1))*4+(E2317-1))*5+F2317+1,(INDEX($T$3:$AI$3,B2317)-1)*3+1)</f>
        <v>38</v>
      </c>
      <c r="J2317" s="32">
        <f>INDEX(数值规划!$N$32:$Y$231,(((C2317-1)*2+(D2317-1))*4+(E2317-1))*5+F2317+1,(INDEX($T$3:$AI$3,B2317)-1)*3+2)</f>
        <v>0</v>
      </c>
      <c r="K2317" s="32">
        <f>INDEX(数值规划!$N$32:$Y$231,(((C2317-1)*2+(D2317-1))*4+(E2317-1))*5+F2317+1,(INDEX($T$3:$AI$3,B2317)-1)*3+3)</f>
        <v>75</v>
      </c>
      <c r="L2317" s="32">
        <f t="shared" si="73"/>
        <v>6</v>
      </c>
      <c r="M2317" s="32">
        <f>INDEX(数值规划!$AL$33:$AL$42,(特技天赋!C2317-1)*2+特技天赋!D2317)</f>
        <v>5</v>
      </c>
      <c r="N2317" s="31">
        <v>58</v>
      </c>
      <c r="Q2317" s="32">
        <f>IF(特技天赋!F2317&gt;0,INDEX(数值规划!$F$32:$F$63,(特技天赋!E2317-1)*4+特技天赋!F2317),E2317)</f>
        <v>58</v>
      </c>
    </row>
    <row r="2318" spans="1:17" ht="16.5" x14ac:dyDescent="0.2">
      <c r="A2318" s="31">
        <v>2315</v>
      </c>
      <c r="B2318" s="31">
        <v>14</v>
      </c>
      <c r="C2318" s="31">
        <v>3</v>
      </c>
      <c r="D2318" s="31">
        <v>2</v>
      </c>
      <c r="E2318" s="31">
        <v>3</v>
      </c>
      <c r="F2318" s="31">
        <v>4</v>
      </c>
      <c r="G2318" s="31" t="str">
        <f t="shared" si="72"/>
        <v>巨蟹座技能2_2线3号天赋4级</v>
      </c>
      <c r="H2318" s="32">
        <f>INDEX(数值规划!$AH$33:$AK$42,(特技天赋!C2318-1)*2+特技天赋!D2318,特技天赋!E2318)</f>
        <v>69</v>
      </c>
      <c r="I2318" s="32">
        <f>INDEX(数值规划!$N$32:$Y$231,(((C2318-1)*2+(D2318-1))*4+(E2318-1))*5+F2318+1,(INDEX($T$3:$AI$3,B2318)-1)*3+1)</f>
        <v>43</v>
      </c>
      <c r="J2318" s="32">
        <f>INDEX(数值规划!$N$32:$Y$231,(((C2318-1)*2+(D2318-1))*4+(E2318-1))*5+F2318+1,(INDEX($T$3:$AI$3,B2318)-1)*3+2)</f>
        <v>0</v>
      </c>
      <c r="K2318" s="32">
        <f>INDEX(数值规划!$N$32:$Y$231,(((C2318-1)*2+(D2318-1))*4+(E2318-1))*5+F2318+1,(INDEX($T$3:$AI$3,B2318)-1)*3+3)</f>
        <v>85</v>
      </c>
      <c r="L2318" s="32">
        <f t="shared" si="73"/>
        <v>6</v>
      </c>
      <c r="M2318" s="32">
        <f>INDEX(数值规划!$AL$33:$AL$42,(特技天赋!C2318-1)*2+特技天赋!D2318)</f>
        <v>5</v>
      </c>
      <c r="N2318" s="31">
        <v>87</v>
      </c>
      <c r="Q2318" s="32">
        <f>IF(特技天赋!F2318&gt;0,INDEX(数值规划!$F$32:$F$63,(特技天赋!E2318-1)*4+特技天赋!F2318),E2318)</f>
        <v>87</v>
      </c>
    </row>
    <row r="2319" spans="1:17" ht="16.5" x14ac:dyDescent="0.2">
      <c r="A2319" s="31">
        <v>2316</v>
      </c>
      <c r="B2319" s="31">
        <v>14</v>
      </c>
      <c r="C2319" s="31">
        <v>3</v>
      </c>
      <c r="D2319" s="31">
        <v>2</v>
      </c>
      <c r="E2319" s="31">
        <v>4</v>
      </c>
      <c r="F2319" s="31">
        <v>0</v>
      </c>
      <c r="G2319" s="31" t="str">
        <f t="shared" si="72"/>
        <v>巨蟹座技能2_2线4号天赋解锁</v>
      </c>
      <c r="H2319" s="32">
        <f>INDEX(数值规划!$AH$33:$AK$42,(特技天赋!C2319-1)*2+特技天赋!D2319,特技天赋!E2319)</f>
        <v>89</v>
      </c>
      <c r="I2319" s="32">
        <f>INDEX(数值规划!$N$32:$Y$231,(((C2319-1)*2+(D2319-1))*4+(E2319-1))*5+F2319+1,(INDEX($T$3:$AI$3,B2319)-1)*3+1)</f>
        <v>30</v>
      </c>
      <c r="J2319" s="32">
        <f>INDEX(数值规划!$N$32:$Y$231,(((C2319-1)*2+(D2319-1))*4+(E2319-1))*5+F2319+1,(INDEX($T$3:$AI$3,B2319)-1)*3+2)</f>
        <v>0</v>
      </c>
      <c r="K2319" s="32">
        <f>INDEX(数值规划!$N$32:$Y$231,(((C2319-1)*2+(D2319-1))*4+(E2319-1))*5+F2319+1,(INDEX($T$3:$AI$3,B2319)-1)*3+3)</f>
        <v>60</v>
      </c>
      <c r="L2319" s="32">
        <f t="shared" si="73"/>
        <v>8</v>
      </c>
      <c r="M2319" s="32">
        <f>INDEX(数值规划!$AL$33:$AL$42,(特技天赋!C2319-1)*2+特技天赋!D2319)</f>
        <v>5</v>
      </c>
      <c r="N2319" s="31">
        <v>4</v>
      </c>
      <c r="Q2319" s="32">
        <f>IF(特技天赋!F2319&gt;0,INDEX(数值规划!$F$32:$F$63,(特技天赋!E2319-1)*4+特技天赋!F2319),E2319)</f>
        <v>4</v>
      </c>
    </row>
    <row r="2320" spans="1:17" ht="16.5" x14ac:dyDescent="0.2">
      <c r="A2320" s="31">
        <v>2317</v>
      </c>
      <c r="B2320" s="31">
        <v>14</v>
      </c>
      <c r="C2320" s="31">
        <v>3</v>
      </c>
      <c r="D2320" s="31">
        <v>2</v>
      </c>
      <c r="E2320" s="31">
        <v>4</v>
      </c>
      <c r="F2320" s="31">
        <v>1</v>
      </c>
      <c r="G2320" s="31" t="str">
        <f t="shared" si="72"/>
        <v>巨蟹座技能2_2线4号天赋1级</v>
      </c>
      <c r="H2320" s="32">
        <f>INDEX(数值规划!$AH$33:$AK$42,(特技天赋!C2320-1)*2+特技天赋!D2320,特技天赋!E2320)</f>
        <v>89</v>
      </c>
      <c r="I2320" s="32">
        <f>INDEX(数值规划!$N$32:$Y$231,(((C2320-1)*2+(D2320-1))*4+(E2320-1))*5+F2320+1,(INDEX($T$3:$AI$3,B2320)-1)*3+1)</f>
        <v>35</v>
      </c>
      <c r="J2320" s="32">
        <f>INDEX(数值规划!$N$32:$Y$231,(((C2320-1)*2+(D2320-1))*4+(E2320-1))*5+F2320+1,(INDEX($T$3:$AI$3,B2320)-1)*3+2)</f>
        <v>0</v>
      </c>
      <c r="K2320" s="32">
        <f>INDEX(数值规划!$N$32:$Y$231,(((C2320-1)*2+(D2320-1))*4+(E2320-1))*5+F2320+1,(INDEX($T$3:$AI$3,B2320)-1)*3+3)</f>
        <v>70</v>
      </c>
      <c r="L2320" s="32">
        <f t="shared" si="73"/>
        <v>8</v>
      </c>
      <c r="M2320" s="32">
        <f>INDEX(数值规划!$AL$33:$AL$42,(特技天赋!C2320-1)*2+特技天赋!D2320)</f>
        <v>5</v>
      </c>
      <c r="N2320" s="31">
        <v>29</v>
      </c>
      <c r="Q2320" s="32">
        <f>IF(特技天赋!F2320&gt;0,INDEX(数值规划!$F$32:$F$63,(特技天赋!E2320-1)*4+特技天赋!F2320),E2320)</f>
        <v>29</v>
      </c>
    </row>
    <row r="2321" spans="1:17" ht="16.5" x14ac:dyDescent="0.2">
      <c r="A2321" s="31">
        <v>2318</v>
      </c>
      <c r="B2321" s="31">
        <v>14</v>
      </c>
      <c r="C2321" s="31">
        <v>3</v>
      </c>
      <c r="D2321" s="31">
        <v>2</v>
      </c>
      <c r="E2321" s="31">
        <v>4</v>
      </c>
      <c r="F2321" s="31">
        <v>2</v>
      </c>
      <c r="G2321" s="31" t="str">
        <f t="shared" si="72"/>
        <v>巨蟹座技能2_2线4号天赋2级</v>
      </c>
      <c r="H2321" s="32">
        <f>INDEX(数值规划!$AH$33:$AK$42,(特技天赋!C2321-1)*2+特技天赋!D2321,特技天赋!E2321)</f>
        <v>89</v>
      </c>
      <c r="I2321" s="32">
        <f>INDEX(数值规划!$N$32:$Y$231,(((C2321-1)*2+(D2321-1))*4+(E2321-1))*5+F2321+1,(INDEX($T$3:$AI$3,B2321)-1)*3+1)</f>
        <v>40</v>
      </c>
      <c r="J2321" s="32">
        <f>INDEX(数值规划!$N$32:$Y$231,(((C2321-1)*2+(D2321-1))*4+(E2321-1))*5+F2321+1,(INDEX($T$3:$AI$3,B2321)-1)*3+2)</f>
        <v>0</v>
      </c>
      <c r="K2321" s="32">
        <f>INDEX(数值规划!$N$32:$Y$231,(((C2321-1)*2+(D2321-1))*4+(E2321-1))*5+F2321+1,(INDEX($T$3:$AI$3,B2321)-1)*3+3)</f>
        <v>80</v>
      </c>
      <c r="L2321" s="32">
        <f t="shared" si="73"/>
        <v>8</v>
      </c>
      <c r="M2321" s="32">
        <f>INDEX(数值规划!$AL$33:$AL$42,(特技天赋!C2321-1)*2+特技天赋!D2321)</f>
        <v>5</v>
      </c>
      <c r="N2321" s="31">
        <v>43</v>
      </c>
      <c r="Q2321" s="32">
        <f>IF(特技天赋!F2321&gt;0,INDEX(数值规划!$F$32:$F$63,(特技天赋!E2321-1)*4+特技天赋!F2321),E2321)</f>
        <v>43</v>
      </c>
    </row>
    <row r="2322" spans="1:17" ht="16.5" x14ac:dyDescent="0.2">
      <c r="A2322" s="31">
        <v>2319</v>
      </c>
      <c r="B2322" s="31">
        <v>14</v>
      </c>
      <c r="C2322" s="31">
        <v>3</v>
      </c>
      <c r="D2322" s="31">
        <v>2</v>
      </c>
      <c r="E2322" s="31">
        <v>4</v>
      </c>
      <c r="F2322" s="31">
        <v>3</v>
      </c>
      <c r="G2322" s="31" t="str">
        <f t="shared" si="72"/>
        <v>巨蟹座技能2_2线4号天赋3级</v>
      </c>
      <c r="H2322" s="32">
        <f>INDEX(数值规划!$AH$33:$AK$42,(特技天赋!C2322-1)*2+特技天赋!D2322,特技天赋!E2322)</f>
        <v>89</v>
      </c>
      <c r="I2322" s="32">
        <f>INDEX(数值规划!$N$32:$Y$231,(((C2322-1)*2+(D2322-1))*4+(E2322-1))*5+F2322+1,(INDEX($T$3:$AI$3,B2322)-1)*3+1)</f>
        <v>45</v>
      </c>
      <c r="J2322" s="32">
        <f>INDEX(数值规划!$N$32:$Y$231,(((C2322-1)*2+(D2322-1))*4+(E2322-1))*5+F2322+1,(INDEX($T$3:$AI$3,B2322)-1)*3+2)</f>
        <v>0</v>
      </c>
      <c r="K2322" s="32">
        <f>INDEX(数值规划!$N$32:$Y$231,(((C2322-1)*2+(D2322-1))*4+(E2322-1))*5+F2322+1,(INDEX($T$3:$AI$3,B2322)-1)*3+3)</f>
        <v>90</v>
      </c>
      <c r="L2322" s="32">
        <f t="shared" si="73"/>
        <v>8</v>
      </c>
      <c r="M2322" s="32">
        <f>INDEX(数值规划!$AL$33:$AL$42,(特技天赋!C2322-1)*2+特技天赋!D2322)</f>
        <v>5</v>
      </c>
      <c r="N2322" s="31">
        <v>58</v>
      </c>
      <c r="Q2322" s="32">
        <f>IF(特技天赋!F2322&gt;0,INDEX(数值规划!$F$32:$F$63,(特技天赋!E2322-1)*4+特技天赋!F2322),E2322)</f>
        <v>58</v>
      </c>
    </row>
    <row r="2323" spans="1:17" ht="16.5" x14ac:dyDescent="0.2">
      <c r="A2323" s="31">
        <v>2320</v>
      </c>
      <c r="B2323" s="31">
        <v>14</v>
      </c>
      <c r="C2323" s="31">
        <v>3</v>
      </c>
      <c r="D2323" s="31">
        <v>2</v>
      </c>
      <c r="E2323" s="31">
        <v>4</v>
      </c>
      <c r="F2323" s="31">
        <v>4</v>
      </c>
      <c r="G2323" s="31" t="str">
        <f t="shared" si="72"/>
        <v>巨蟹座技能2_2线4号天赋4级</v>
      </c>
      <c r="H2323" s="32">
        <f>INDEX(数值规划!$AH$33:$AK$42,(特技天赋!C2323-1)*2+特技天赋!D2323,特技天赋!E2323)</f>
        <v>89</v>
      </c>
      <c r="I2323" s="32">
        <f>INDEX(数值规划!$N$32:$Y$231,(((C2323-1)*2+(D2323-1))*4+(E2323-1))*5+F2323+1,(INDEX($T$3:$AI$3,B2323)-1)*3+1)</f>
        <v>50</v>
      </c>
      <c r="J2323" s="32">
        <f>INDEX(数值规划!$N$32:$Y$231,(((C2323-1)*2+(D2323-1))*4+(E2323-1))*5+F2323+1,(INDEX($T$3:$AI$3,B2323)-1)*3+2)</f>
        <v>0</v>
      </c>
      <c r="K2323" s="32">
        <f>INDEX(数值规划!$N$32:$Y$231,(((C2323-1)*2+(D2323-1))*4+(E2323-1))*5+F2323+1,(INDEX($T$3:$AI$3,B2323)-1)*3+3)</f>
        <v>100</v>
      </c>
      <c r="L2323" s="32">
        <f t="shared" si="73"/>
        <v>8</v>
      </c>
      <c r="M2323" s="32">
        <f>INDEX(数值规划!$AL$33:$AL$42,(特技天赋!C2323-1)*2+特技天赋!D2323)</f>
        <v>5</v>
      </c>
      <c r="N2323" s="31">
        <v>87</v>
      </c>
      <c r="Q2323" s="32">
        <f>IF(特技天赋!F2323&gt;0,INDEX(数值规划!$F$32:$F$63,(特技天赋!E2323-1)*4+特技天赋!F2323),E2323)</f>
        <v>87</v>
      </c>
    </row>
    <row r="2324" spans="1:17" ht="16.5" x14ac:dyDescent="0.2">
      <c r="A2324" s="31">
        <v>2321</v>
      </c>
      <c r="B2324" s="31">
        <v>14</v>
      </c>
      <c r="C2324" s="31">
        <v>4</v>
      </c>
      <c r="D2324" s="31">
        <v>1</v>
      </c>
      <c r="E2324" s="31">
        <v>1</v>
      </c>
      <c r="F2324" s="31">
        <v>0</v>
      </c>
      <c r="G2324" s="31" t="str">
        <f t="shared" si="72"/>
        <v>巨蟹座技能3_1线1号天赋解锁</v>
      </c>
      <c r="H2324" s="32">
        <f>INDEX(数值规划!$AH$33:$AK$42,(特技天赋!C2324-1)*2+特技天赋!D2324,特技天赋!E2324)</f>
        <v>21</v>
      </c>
      <c r="I2324" s="32">
        <f>INDEX(数值规划!$N$32:$Y$231,(((C2324-1)*2+(D2324-1))*4+(E2324-1))*5+F2324+1,(INDEX($T$3:$AI$3,B2324)-1)*3+1)</f>
        <v>10</v>
      </c>
      <c r="J2324" s="32">
        <f>INDEX(数值规划!$N$32:$Y$231,(((C2324-1)*2+(D2324-1))*4+(E2324-1))*5+F2324+1,(INDEX($T$3:$AI$3,B2324)-1)*3+2)</f>
        <v>4</v>
      </c>
      <c r="K2324" s="32">
        <f>INDEX(数值规划!$N$32:$Y$231,(((C2324-1)*2+(D2324-1))*4+(E2324-1))*5+F2324+1,(INDEX($T$3:$AI$3,B2324)-1)*3+3)</f>
        <v>16</v>
      </c>
      <c r="L2324" s="32">
        <f t="shared" si="73"/>
        <v>1</v>
      </c>
      <c r="M2324" s="32">
        <f>INDEX(数值规划!$AL$33:$AL$42,(特技天赋!C2324-1)*2+特技天赋!D2324)</f>
        <v>5</v>
      </c>
      <c r="N2324" s="31">
        <v>1</v>
      </c>
      <c r="Q2324" s="32">
        <f>IF(特技天赋!F2324&gt;0,INDEX(数值规划!$F$32:$F$63,(特技天赋!E2324-1)*4+特技天赋!F2324),E2324)</f>
        <v>1</v>
      </c>
    </row>
    <row r="2325" spans="1:17" ht="16.5" x14ac:dyDescent="0.2">
      <c r="A2325" s="31">
        <v>2322</v>
      </c>
      <c r="B2325" s="31">
        <v>14</v>
      </c>
      <c r="C2325" s="31">
        <v>4</v>
      </c>
      <c r="D2325" s="31">
        <v>1</v>
      </c>
      <c r="E2325" s="31">
        <v>1</v>
      </c>
      <c r="F2325" s="31">
        <v>1</v>
      </c>
      <c r="G2325" s="31" t="str">
        <f t="shared" si="72"/>
        <v>巨蟹座技能3_1线1号天赋1级</v>
      </c>
      <c r="H2325" s="32">
        <f>INDEX(数值规划!$AH$33:$AK$42,(特技天赋!C2325-1)*2+特技天赋!D2325,特技天赋!E2325)</f>
        <v>21</v>
      </c>
      <c r="I2325" s="32">
        <f>INDEX(数值规划!$N$32:$Y$231,(((C2325-1)*2+(D2325-1))*4+(E2325-1))*5+F2325+1,(INDEX($T$3:$AI$3,B2325)-1)*3+1)</f>
        <v>15</v>
      </c>
      <c r="J2325" s="32">
        <f>INDEX(数值规划!$N$32:$Y$231,(((C2325-1)*2+(D2325-1))*4+(E2325-1))*5+F2325+1,(INDEX($T$3:$AI$3,B2325)-1)*3+2)</f>
        <v>6</v>
      </c>
      <c r="K2325" s="32">
        <f>INDEX(数值规划!$N$32:$Y$231,(((C2325-1)*2+(D2325-1))*4+(E2325-1))*5+F2325+1,(INDEX($T$3:$AI$3,B2325)-1)*3+3)</f>
        <v>24</v>
      </c>
      <c r="L2325" s="32">
        <f t="shared" si="73"/>
        <v>1</v>
      </c>
      <c r="M2325" s="32">
        <f>INDEX(数值规划!$AL$33:$AL$42,(特技天赋!C2325-1)*2+特技天赋!D2325)</f>
        <v>5</v>
      </c>
      <c r="N2325" s="31">
        <v>19</v>
      </c>
      <c r="Q2325" s="32">
        <f>IF(特技天赋!F2325&gt;0,INDEX(数值规划!$F$32:$F$63,(特技天赋!E2325-1)*4+特技天赋!F2325),E2325)</f>
        <v>19</v>
      </c>
    </row>
    <row r="2326" spans="1:17" ht="16.5" x14ac:dyDescent="0.2">
      <c r="A2326" s="31">
        <v>2323</v>
      </c>
      <c r="B2326" s="31">
        <v>14</v>
      </c>
      <c r="C2326" s="31">
        <v>4</v>
      </c>
      <c r="D2326" s="31">
        <v>1</v>
      </c>
      <c r="E2326" s="31">
        <v>1</v>
      </c>
      <c r="F2326" s="31">
        <v>2</v>
      </c>
      <c r="G2326" s="31" t="str">
        <f t="shared" si="72"/>
        <v>巨蟹座技能3_1线1号天赋2级</v>
      </c>
      <c r="H2326" s="32">
        <f>INDEX(数值规划!$AH$33:$AK$42,(特技天赋!C2326-1)*2+特技天赋!D2326,特技天赋!E2326)</f>
        <v>21</v>
      </c>
      <c r="I2326" s="32">
        <f>INDEX(数值规划!$N$32:$Y$231,(((C2326-1)*2+(D2326-1))*4+(E2326-1))*5+F2326+1,(INDEX($T$3:$AI$3,B2326)-1)*3+1)</f>
        <v>20</v>
      </c>
      <c r="J2326" s="32">
        <f>INDEX(数值规划!$N$32:$Y$231,(((C2326-1)*2+(D2326-1))*4+(E2326-1))*5+F2326+1,(INDEX($T$3:$AI$3,B2326)-1)*3+2)</f>
        <v>8</v>
      </c>
      <c r="K2326" s="32">
        <f>INDEX(数值规划!$N$32:$Y$231,(((C2326-1)*2+(D2326-1))*4+(E2326-1))*5+F2326+1,(INDEX($T$3:$AI$3,B2326)-1)*3+3)</f>
        <v>32</v>
      </c>
      <c r="L2326" s="32">
        <f t="shared" si="73"/>
        <v>1</v>
      </c>
      <c r="M2326" s="32">
        <f>INDEX(数值规划!$AL$33:$AL$42,(特技天赋!C2326-1)*2+特技天赋!D2326)</f>
        <v>5</v>
      </c>
      <c r="N2326" s="31">
        <v>29</v>
      </c>
      <c r="Q2326" s="32">
        <f>IF(特技天赋!F2326&gt;0,INDEX(数值规划!$F$32:$F$63,(特技天赋!E2326-1)*4+特技天赋!F2326),E2326)</f>
        <v>29</v>
      </c>
    </row>
    <row r="2327" spans="1:17" ht="16.5" x14ac:dyDescent="0.2">
      <c r="A2327" s="31">
        <v>2324</v>
      </c>
      <c r="B2327" s="31">
        <v>14</v>
      </c>
      <c r="C2327" s="31">
        <v>4</v>
      </c>
      <c r="D2327" s="31">
        <v>1</v>
      </c>
      <c r="E2327" s="31">
        <v>1</v>
      </c>
      <c r="F2327" s="31">
        <v>3</v>
      </c>
      <c r="G2327" s="31" t="str">
        <f t="shared" si="72"/>
        <v>巨蟹座技能3_1线1号天赋3级</v>
      </c>
      <c r="H2327" s="32">
        <f>INDEX(数值规划!$AH$33:$AK$42,(特技天赋!C2327-1)*2+特技天赋!D2327,特技天赋!E2327)</f>
        <v>21</v>
      </c>
      <c r="I2327" s="32">
        <f>INDEX(数值规划!$N$32:$Y$231,(((C2327-1)*2+(D2327-1))*4+(E2327-1))*5+F2327+1,(INDEX($T$3:$AI$3,B2327)-1)*3+1)</f>
        <v>25</v>
      </c>
      <c r="J2327" s="32">
        <f>INDEX(数值规划!$N$32:$Y$231,(((C2327-1)*2+(D2327-1))*4+(E2327-1))*5+F2327+1,(INDEX($T$3:$AI$3,B2327)-1)*3+2)</f>
        <v>10</v>
      </c>
      <c r="K2327" s="32">
        <f>INDEX(数值规划!$N$32:$Y$231,(((C2327-1)*2+(D2327-1))*4+(E2327-1))*5+F2327+1,(INDEX($T$3:$AI$3,B2327)-1)*3+3)</f>
        <v>40</v>
      </c>
      <c r="L2327" s="32">
        <f t="shared" si="73"/>
        <v>1</v>
      </c>
      <c r="M2327" s="32">
        <f>INDEX(数值规划!$AL$33:$AL$42,(特技天赋!C2327-1)*2+特技天赋!D2327)</f>
        <v>5</v>
      </c>
      <c r="N2327" s="31">
        <v>38</v>
      </c>
      <c r="Q2327" s="32">
        <f>IF(特技天赋!F2327&gt;0,INDEX(数值规划!$F$32:$F$63,(特技天赋!E2327-1)*4+特技天赋!F2327),E2327)</f>
        <v>38</v>
      </c>
    </row>
    <row r="2328" spans="1:17" ht="16.5" x14ac:dyDescent="0.2">
      <c r="A2328" s="31">
        <v>2325</v>
      </c>
      <c r="B2328" s="31">
        <v>14</v>
      </c>
      <c r="C2328" s="31">
        <v>4</v>
      </c>
      <c r="D2328" s="31">
        <v>1</v>
      </c>
      <c r="E2328" s="31">
        <v>1</v>
      </c>
      <c r="F2328" s="31">
        <v>4</v>
      </c>
      <c r="G2328" s="31" t="str">
        <f t="shared" si="72"/>
        <v>巨蟹座技能3_1线1号天赋4级</v>
      </c>
      <c r="H2328" s="32">
        <f>INDEX(数值规划!$AH$33:$AK$42,(特技天赋!C2328-1)*2+特技天赋!D2328,特技天赋!E2328)</f>
        <v>21</v>
      </c>
      <c r="I2328" s="32">
        <f>INDEX(数值规划!$N$32:$Y$231,(((C2328-1)*2+(D2328-1))*4+(E2328-1))*5+F2328+1,(INDEX($T$3:$AI$3,B2328)-1)*3+1)</f>
        <v>30</v>
      </c>
      <c r="J2328" s="32">
        <f>INDEX(数值规划!$N$32:$Y$231,(((C2328-1)*2+(D2328-1))*4+(E2328-1))*5+F2328+1,(INDEX($T$3:$AI$3,B2328)-1)*3+2)</f>
        <v>12</v>
      </c>
      <c r="K2328" s="32">
        <f>INDEX(数值规划!$N$32:$Y$231,(((C2328-1)*2+(D2328-1))*4+(E2328-1))*5+F2328+1,(INDEX($T$3:$AI$3,B2328)-1)*3+3)</f>
        <v>48</v>
      </c>
      <c r="L2328" s="32">
        <f t="shared" si="73"/>
        <v>1</v>
      </c>
      <c r="M2328" s="32">
        <f>INDEX(数值规划!$AL$33:$AL$42,(特技天赋!C2328-1)*2+特技天赋!D2328)</f>
        <v>5</v>
      </c>
      <c r="N2328" s="31">
        <v>58</v>
      </c>
      <c r="Q2328" s="32">
        <f>IF(特技天赋!F2328&gt;0,INDEX(数值规划!$F$32:$F$63,(特技天赋!E2328-1)*4+特技天赋!F2328),E2328)</f>
        <v>58</v>
      </c>
    </row>
    <row r="2329" spans="1:17" ht="16.5" x14ac:dyDescent="0.2">
      <c r="A2329" s="31">
        <v>2326</v>
      </c>
      <c r="B2329" s="31">
        <v>14</v>
      </c>
      <c r="C2329" s="31">
        <v>4</v>
      </c>
      <c r="D2329" s="31">
        <v>1</v>
      </c>
      <c r="E2329" s="31">
        <v>2</v>
      </c>
      <c r="F2329" s="31">
        <v>0</v>
      </c>
      <c r="G2329" s="31" t="str">
        <f t="shared" si="72"/>
        <v>巨蟹座技能3_1线2号天赋解锁</v>
      </c>
      <c r="H2329" s="32">
        <f>INDEX(数值规划!$AH$33:$AK$42,(特技天赋!C2329-1)*2+特技天赋!D2329,特技天赋!E2329)</f>
        <v>41</v>
      </c>
      <c r="I2329" s="32">
        <f>INDEX(数值规划!$N$32:$Y$231,(((C2329-1)*2+(D2329-1))*4+(E2329-1))*5+F2329+1,(INDEX($T$3:$AI$3,B2329)-1)*3+1)</f>
        <v>15</v>
      </c>
      <c r="J2329" s="32">
        <f>INDEX(数值规划!$N$32:$Y$231,(((C2329-1)*2+(D2329-1))*4+(E2329-1))*5+F2329+1,(INDEX($T$3:$AI$3,B2329)-1)*3+2)</f>
        <v>6</v>
      </c>
      <c r="K2329" s="32">
        <f>INDEX(数值规划!$N$32:$Y$231,(((C2329-1)*2+(D2329-1))*4+(E2329-1))*5+F2329+1,(INDEX($T$3:$AI$3,B2329)-1)*3+3)</f>
        <v>24</v>
      </c>
      <c r="L2329" s="32">
        <f t="shared" si="73"/>
        <v>3</v>
      </c>
      <c r="M2329" s="32">
        <f>INDEX(数值规划!$AL$33:$AL$42,(特技天赋!C2329-1)*2+特技天赋!D2329)</f>
        <v>5</v>
      </c>
      <c r="N2329" s="31">
        <v>2</v>
      </c>
      <c r="Q2329" s="32">
        <f>IF(特技天赋!F2329&gt;0,INDEX(数值规划!$F$32:$F$63,(特技天赋!E2329-1)*4+特技天赋!F2329),E2329)</f>
        <v>2</v>
      </c>
    </row>
    <row r="2330" spans="1:17" ht="16.5" x14ac:dyDescent="0.2">
      <c r="A2330" s="31">
        <v>2327</v>
      </c>
      <c r="B2330" s="31">
        <v>14</v>
      </c>
      <c r="C2330" s="31">
        <v>4</v>
      </c>
      <c r="D2330" s="31">
        <v>1</v>
      </c>
      <c r="E2330" s="31">
        <v>2</v>
      </c>
      <c r="F2330" s="31">
        <v>1</v>
      </c>
      <c r="G2330" s="31" t="str">
        <f t="shared" si="72"/>
        <v>巨蟹座技能3_1线2号天赋1级</v>
      </c>
      <c r="H2330" s="32">
        <f>INDEX(数值规划!$AH$33:$AK$42,(特技天赋!C2330-1)*2+特技天赋!D2330,特技天赋!E2330)</f>
        <v>41</v>
      </c>
      <c r="I2330" s="32">
        <f>INDEX(数值规划!$N$32:$Y$231,(((C2330-1)*2+(D2330-1))*4+(E2330-1))*5+F2330+1,(INDEX($T$3:$AI$3,B2330)-1)*3+1)</f>
        <v>20</v>
      </c>
      <c r="J2330" s="32">
        <f>INDEX(数值规划!$N$32:$Y$231,(((C2330-1)*2+(D2330-1))*4+(E2330-1))*5+F2330+1,(INDEX($T$3:$AI$3,B2330)-1)*3+2)</f>
        <v>8</v>
      </c>
      <c r="K2330" s="32">
        <f>INDEX(数值规划!$N$32:$Y$231,(((C2330-1)*2+(D2330-1))*4+(E2330-1))*5+F2330+1,(INDEX($T$3:$AI$3,B2330)-1)*3+3)</f>
        <v>32</v>
      </c>
      <c r="L2330" s="32">
        <f t="shared" si="73"/>
        <v>3</v>
      </c>
      <c r="M2330" s="32">
        <f>INDEX(数值规划!$AL$33:$AL$42,(特技天赋!C2330-1)*2+特技天赋!D2330)</f>
        <v>5</v>
      </c>
      <c r="N2330" s="31">
        <v>24</v>
      </c>
      <c r="Q2330" s="32">
        <f>IF(特技天赋!F2330&gt;0,INDEX(数值规划!$F$32:$F$63,(特技天赋!E2330-1)*4+特技天赋!F2330),E2330)</f>
        <v>24</v>
      </c>
    </row>
    <row r="2331" spans="1:17" ht="16.5" x14ac:dyDescent="0.2">
      <c r="A2331" s="31">
        <v>2328</v>
      </c>
      <c r="B2331" s="31">
        <v>14</v>
      </c>
      <c r="C2331" s="31">
        <v>4</v>
      </c>
      <c r="D2331" s="31">
        <v>1</v>
      </c>
      <c r="E2331" s="31">
        <v>2</v>
      </c>
      <c r="F2331" s="31">
        <v>2</v>
      </c>
      <c r="G2331" s="31" t="str">
        <f t="shared" si="72"/>
        <v>巨蟹座技能3_1线2号天赋2级</v>
      </c>
      <c r="H2331" s="32">
        <f>INDEX(数值规划!$AH$33:$AK$42,(特技天赋!C2331-1)*2+特技天赋!D2331,特技天赋!E2331)</f>
        <v>41</v>
      </c>
      <c r="I2331" s="32">
        <f>INDEX(数值规划!$N$32:$Y$231,(((C2331-1)*2+(D2331-1))*4+(E2331-1))*5+F2331+1,(INDEX($T$3:$AI$3,B2331)-1)*3+1)</f>
        <v>25</v>
      </c>
      <c r="J2331" s="32">
        <f>INDEX(数值规划!$N$32:$Y$231,(((C2331-1)*2+(D2331-1))*4+(E2331-1))*5+F2331+1,(INDEX($T$3:$AI$3,B2331)-1)*3+2)</f>
        <v>10</v>
      </c>
      <c r="K2331" s="32">
        <f>INDEX(数值规划!$N$32:$Y$231,(((C2331-1)*2+(D2331-1))*4+(E2331-1))*5+F2331+1,(INDEX($T$3:$AI$3,B2331)-1)*3+3)</f>
        <v>40</v>
      </c>
      <c r="L2331" s="32">
        <f t="shared" si="73"/>
        <v>3</v>
      </c>
      <c r="M2331" s="32">
        <f>INDEX(数值规划!$AL$33:$AL$42,(特技天赋!C2331-1)*2+特技天赋!D2331)</f>
        <v>5</v>
      </c>
      <c r="N2331" s="31">
        <v>36</v>
      </c>
      <c r="Q2331" s="32">
        <f>IF(特技天赋!F2331&gt;0,INDEX(数值规划!$F$32:$F$63,(特技天赋!E2331-1)*4+特技天赋!F2331),E2331)</f>
        <v>36</v>
      </c>
    </row>
    <row r="2332" spans="1:17" ht="16.5" x14ac:dyDescent="0.2">
      <c r="A2332" s="31">
        <v>2329</v>
      </c>
      <c r="B2332" s="31">
        <v>14</v>
      </c>
      <c r="C2332" s="31">
        <v>4</v>
      </c>
      <c r="D2332" s="31">
        <v>1</v>
      </c>
      <c r="E2332" s="31">
        <v>2</v>
      </c>
      <c r="F2332" s="31">
        <v>3</v>
      </c>
      <c r="G2332" s="31" t="str">
        <f t="shared" si="72"/>
        <v>巨蟹座技能3_1线2号天赋3级</v>
      </c>
      <c r="H2332" s="32">
        <f>INDEX(数值规划!$AH$33:$AK$42,(特技天赋!C2332-1)*2+特技天赋!D2332,特技天赋!E2332)</f>
        <v>41</v>
      </c>
      <c r="I2332" s="32">
        <f>INDEX(数值规划!$N$32:$Y$231,(((C2332-1)*2+(D2332-1))*4+(E2332-1))*5+F2332+1,(INDEX($T$3:$AI$3,B2332)-1)*3+1)</f>
        <v>30</v>
      </c>
      <c r="J2332" s="32">
        <f>INDEX(数值规划!$N$32:$Y$231,(((C2332-1)*2+(D2332-1))*4+(E2332-1))*5+F2332+1,(INDEX($T$3:$AI$3,B2332)-1)*3+2)</f>
        <v>12</v>
      </c>
      <c r="K2332" s="32">
        <f>INDEX(数值规划!$N$32:$Y$231,(((C2332-1)*2+(D2332-1))*4+(E2332-1))*5+F2332+1,(INDEX($T$3:$AI$3,B2332)-1)*3+3)</f>
        <v>48</v>
      </c>
      <c r="L2332" s="32">
        <f t="shared" si="73"/>
        <v>3</v>
      </c>
      <c r="M2332" s="32">
        <f>INDEX(数值规划!$AL$33:$AL$42,(特技天赋!C2332-1)*2+特技天赋!D2332)</f>
        <v>5</v>
      </c>
      <c r="N2332" s="31">
        <v>48</v>
      </c>
      <c r="Q2332" s="32">
        <f>IF(特技天赋!F2332&gt;0,INDEX(数值规划!$F$32:$F$63,(特技天赋!E2332-1)*4+特技天赋!F2332),E2332)</f>
        <v>48</v>
      </c>
    </row>
    <row r="2333" spans="1:17" ht="16.5" x14ac:dyDescent="0.2">
      <c r="A2333" s="31">
        <v>2330</v>
      </c>
      <c r="B2333" s="31">
        <v>14</v>
      </c>
      <c r="C2333" s="31">
        <v>4</v>
      </c>
      <c r="D2333" s="31">
        <v>1</v>
      </c>
      <c r="E2333" s="31">
        <v>2</v>
      </c>
      <c r="F2333" s="31">
        <v>4</v>
      </c>
      <c r="G2333" s="31" t="str">
        <f t="shared" si="72"/>
        <v>巨蟹座技能3_1线2号天赋4级</v>
      </c>
      <c r="H2333" s="32">
        <f>INDEX(数值规划!$AH$33:$AK$42,(特技天赋!C2333-1)*2+特技天赋!D2333,特技天赋!E2333)</f>
        <v>41</v>
      </c>
      <c r="I2333" s="32">
        <f>INDEX(数值规划!$N$32:$Y$231,(((C2333-1)*2+(D2333-1))*4+(E2333-1))*5+F2333+1,(INDEX($T$3:$AI$3,B2333)-1)*3+1)</f>
        <v>35</v>
      </c>
      <c r="J2333" s="32">
        <f>INDEX(数值规划!$N$32:$Y$231,(((C2333-1)*2+(D2333-1))*4+(E2333-1))*5+F2333+1,(INDEX($T$3:$AI$3,B2333)-1)*3+2)</f>
        <v>14</v>
      </c>
      <c r="K2333" s="32">
        <f>INDEX(数值规划!$N$32:$Y$231,(((C2333-1)*2+(D2333-1))*4+(E2333-1))*5+F2333+1,(INDEX($T$3:$AI$3,B2333)-1)*3+3)</f>
        <v>56</v>
      </c>
      <c r="L2333" s="32">
        <f t="shared" si="73"/>
        <v>3</v>
      </c>
      <c r="M2333" s="32">
        <f>INDEX(数值规划!$AL$33:$AL$42,(特技天赋!C2333-1)*2+特技天赋!D2333)</f>
        <v>5</v>
      </c>
      <c r="N2333" s="31">
        <v>72</v>
      </c>
      <c r="Q2333" s="32">
        <f>IF(特技天赋!F2333&gt;0,INDEX(数值规划!$F$32:$F$63,(特技天赋!E2333-1)*4+特技天赋!F2333),E2333)</f>
        <v>72</v>
      </c>
    </row>
    <row r="2334" spans="1:17" ht="16.5" x14ac:dyDescent="0.2">
      <c r="A2334" s="31">
        <v>2331</v>
      </c>
      <c r="B2334" s="31">
        <v>14</v>
      </c>
      <c r="C2334" s="31">
        <v>4</v>
      </c>
      <c r="D2334" s="31">
        <v>1</v>
      </c>
      <c r="E2334" s="31">
        <v>3</v>
      </c>
      <c r="F2334" s="31">
        <v>0</v>
      </c>
      <c r="G2334" s="31" t="str">
        <f t="shared" si="72"/>
        <v>巨蟹座技能3_1线3号天赋解锁</v>
      </c>
      <c r="H2334" s="32">
        <f>INDEX(数值规划!$AH$33:$AK$42,(特技天赋!C2334-1)*2+特技天赋!D2334,特技天赋!E2334)</f>
        <v>61</v>
      </c>
      <c r="I2334" s="32">
        <f>INDEX(数值规划!$N$32:$Y$231,(((C2334-1)*2+(D2334-1))*4+(E2334-1))*5+F2334+1,(INDEX($T$3:$AI$3,B2334)-1)*3+1)</f>
        <v>23</v>
      </c>
      <c r="J2334" s="32">
        <f>INDEX(数值规划!$N$32:$Y$231,(((C2334-1)*2+(D2334-1))*4+(E2334-1))*5+F2334+1,(INDEX($T$3:$AI$3,B2334)-1)*3+2)</f>
        <v>9</v>
      </c>
      <c r="K2334" s="32">
        <f>INDEX(数值规划!$N$32:$Y$231,(((C2334-1)*2+(D2334-1))*4+(E2334-1))*5+F2334+1,(INDEX($T$3:$AI$3,B2334)-1)*3+3)</f>
        <v>36</v>
      </c>
      <c r="L2334" s="32">
        <f t="shared" si="73"/>
        <v>5</v>
      </c>
      <c r="M2334" s="32">
        <f>INDEX(数值规划!$AL$33:$AL$42,(特技天赋!C2334-1)*2+特技天赋!D2334)</f>
        <v>5</v>
      </c>
      <c r="N2334" s="31">
        <v>3</v>
      </c>
      <c r="Q2334" s="32">
        <f>IF(特技天赋!F2334&gt;0,INDEX(数值规划!$F$32:$F$63,(特技天赋!E2334-1)*4+特技天赋!F2334),E2334)</f>
        <v>3</v>
      </c>
    </row>
    <row r="2335" spans="1:17" ht="16.5" x14ac:dyDescent="0.2">
      <c r="A2335" s="31">
        <v>2332</v>
      </c>
      <c r="B2335" s="31">
        <v>14</v>
      </c>
      <c r="C2335" s="31">
        <v>4</v>
      </c>
      <c r="D2335" s="31">
        <v>1</v>
      </c>
      <c r="E2335" s="31">
        <v>3</v>
      </c>
      <c r="F2335" s="31">
        <v>1</v>
      </c>
      <c r="G2335" s="31" t="str">
        <f t="shared" si="72"/>
        <v>巨蟹座技能3_1线3号天赋1级</v>
      </c>
      <c r="H2335" s="32">
        <f>INDEX(数值规划!$AH$33:$AK$42,(特技天赋!C2335-1)*2+特技天赋!D2335,特技天赋!E2335)</f>
        <v>61</v>
      </c>
      <c r="I2335" s="32">
        <f>INDEX(数值规划!$N$32:$Y$231,(((C2335-1)*2+(D2335-1))*4+(E2335-1))*5+F2335+1,(INDEX($T$3:$AI$3,B2335)-1)*3+1)</f>
        <v>28</v>
      </c>
      <c r="J2335" s="32">
        <f>INDEX(数值规划!$N$32:$Y$231,(((C2335-1)*2+(D2335-1))*4+(E2335-1))*5+F2335+1,(INDEX($T$3:$AI$3,B2335)-1)*3+2)</f>
        <v>11</v>
      </c>
      <c r="K2335" s="32">
        <f>INDEX(数值规划!$N$32:$Y$231,(((C2335-1)*2+(D2335-1))*4+(E2335-1))*5+F2335+1,(INDEX($T$3:$AI$3,B2335)-1)*3+3)</f>
        <v>44</v>
      </c>
      <c r="L2335" s="32">
        <f t="shared" si="73"/>
        <v>5</v>
      </c>
      <c r="M2335" s="32">
        <f>INDEX(数值规划!$AL$33:$AL$42,(特技天赋!C2335-1)*2+特技天赋!D2335)</f>
        <v>5</v>
      </c>
      <c r="N2335" s="31">
        <v>29</v>
      </c>
      <c r="Q2335" s="32">
        <f>IF(特技天赋!F2335&gt;0,INDEX(数值规划!$F$32:$F$63,(特技天赋!E2335-1)*4+特技天赋!F2335),E2335)</f>
        <v>29</v>
      </c>
    </row>
    <row r="2336" spans="1:17" ht="16.5" x14ac:dyDescent="0.2">
      <c r="A2336" s="31">
        <v>2333</v>
      </c>
      <c r="B2336" s="31">
        <v>14</v>
      </c>
      <c r="C2336" s="31">
        <v>4</v>
      </c>
      <c r="D2336" s="31">
        <v>1</v>
      </c>
      <c r="E2336" s="31">
        <v>3</v>
      </c>
      <c r="F2336" s="31">
        <v>2</v>
      </c>
      <c r="G2336" s="31" t="str">
        <f t="shared" si="72"/>
        <v>巨蟹座技能3_1线3号天赋2级</v>
      </c>
      <c r="H2336" s="32">
        <f>INDEX(数值规划!$AH$33:$AK$42,(特技天赋!C2336-1)*2+特技天赋!D2336,特技天赋!E2336)</f>
        <v>61</v>
      </c>
      <c r="I2336" s="32">
        <f>INDEX(数值规划!$N$32:$Y$231,(((C2336-1)*2+(D2336-1))*4+(E2336-1))*5+F2336+1,(INDEX($T$3:$AI$3,B2336)-1)*3+1)</f>
        <v>33</v>
      </c>
      <c r="J2336" s="32">
        <f>INDEX(数值规划!$N$32:$Y$231,(((C2336-1)*2+(D2336-1))*4+(E2336-1))*5+F2336+1,(INDEX($T$3:$AI$3,B2336)-1)*3+2)</f>
        <v>13</v>
      </c>
      <c r="K2336" s="32">
        <f>INDEX(数值规划!$N$32:$Y$231,(((C2336-1)*2+(D2336-1))*4+(E2336-1))*5+F2336+1,(INDEX($T$3:$AI$3,B2336)-1)*3+3)</f>
        <v>52</v>
      </c>
      <c r="L2336" s="32">
        <f t="shared" si="73"/>
        <v>5</v>
      </c>
      <c r="M2336" s="32">
        <f>INDEX(数值规划!$AL$33:$AL$42,(特技天赋!C2336-1)*2+特技天赋!D2336)</f>
        <v>5</v>
      </c>
      <c r="N2336" s="31">
        <v>43</v>
      </c>
      <c r="Q2336" s="32">
        <f>IF(特技天赋!F2336&gt;0,INDEX(数值规划!$F$32:$F$63,(特技天赋!E2336-1)*4+特技天赋!F2336),E2336)</f>
        <v>43</v>
      </c>
    </row>
    <row r="2337" spans="1:17" ht="16.5" x14ac:dyDescent="0.2">
      <c r="A2337" s="31">
        <v>2334</v>
      </c>
      <c r="B2337" s="31">
        <v>14</v>
      </c>
      <c r="C2337" s="31">
        <v>4</v>
      </c>
      <c r="D2337" s="31">
        <v>1</v>
      </c>
      <c r="E2337" s="31">
        <v>3</v>
      </c>
      <c r="F2337" s="31">
        <v>3</v>
      </c>
      <c r="G2337" s="31" t="str">
        <f t="shared" si="72"/>
        <v>巨蟹座技能3_1线3号天赋3级</v>
      </c>
      <c r="H2337" s="32">
        <f>INDEX(数值规划!$AH$33:$AK$42,(特技天赋!C2337-1)*2+特技天赋!D2337,特技天赋!E2337)</f>
        <v>61</v>
      </c>
      <c r="I2337" s="32">
        <f>INDEX(数值规划!$N$32:$Y$231,(((C2337-1)*2+(D2337-1))*4+(E2337-1))*5+F2337+1,(INDEX($T$3:$AI$3,B2337)-1)*3+1)</f>
        <v>38</v>
      </c>
      <c r="J2337" s="32">
        <f>INDEX(数值规划!$N$32:$Y$231,(((C2337-1)*2+(D2337-1))*4+(E2337-1))*5+F2337+1,(INDEX($T$3:$AI$3,B2337)-1)*3+2)</f>
        <v>15</v>
      </c>
      <c r="K2337" s="32">
        <f>INDEX(数值规划!$N$32:$Y$231,(((C2337-1)*2+(D2337-1))*4+(E2337-1))*5+F2337+1,(INDEX($T$3:$AI$3,B2337)-1)*3+3)</f>
        <v>60</v>
      </c>
      <c r="L2337" s="32">
        <f t="shared" si="73"/>
        <v>5</v>
      </c>
      <c r="M2337" s="32">
        <f>INDEX(数值规划!$AL$33:$AL$42,(特技天赋!C2337-1)*2+特技天赋!D2337)</f>
        <v>5</v>
      </c>
      <c r="N2337" s="31">
        <v>58</v>
      </c>
      <c r="Q2337" s="32">
        <f>IF(特技天赋!F2337&gt;0,INDEX(数值规划!$F$32:$F$63,(特技天赋!E2337-1)*4+特技天赋!F2337),E2337)</f>
        <v>58</v>
      </c>
    </row>
    <row r="2338" spans="1:17" ht="16.5" x14ac:dyDescent="0.2">
      <c r="A2338" s="31">
        <v>2335</v>
      </c>
      <c r="B2338" s="31">
        <v>14</v>
      </c>
      <c r="C2338" s="31">
        <v>4</v>
      </c>
      <c r="D2338" s="31">
        <v>1</v>
      </c>
      <c r="E2338" s="31">
        <v>3</v>
      </c>
      <c r="F2338" s="31">
        <v>4</v>
      </c>
      <c r="G2338" s="31" t="str">
        <f t="shared" si="72"/>
        <v>巨蟹座技能3_1线3号天赋4级</v>
      </c>
      <c r="H2338" s="32">
        <f>INDEX(数值规划!$AH$33:$AK$42,(特技天赋!C2338-1)*2+特技天赋!D2338,特技天赋!E2338)</f>
        <v>61</v>
      </c>
      <c r="I2338" s="32">
        <f>INDEX(数值规划!$N$32:$Y$231,(((C2338-1)*2+(D2338-1))*4+(E2338-1))*5+F2338+1,(INDEX($T$3:$AI$3,B2338)-1)*3+1)</f>
        <v>43</v>
      </c>
      <c r="J2338" s="32">
        <f>INDEX(数值规划!$N$32:$Y$231,(((C2338-1)*2+(D2338-1))*4+(E2338-1))*5+F2338+1,(INDEX($T$3:$AI$3,B2338)-1)*3+2)</f>
        <v>17</v>
      </c>
      <c r="K2338" s="32">
        <f>INDEX(数值规划!$N$32:$Y$231,(((C2338-1)*2+(D2338-1))*4+(E2338-1))*5+F2338+1,(INDEX($T$3:$AI$3,B2338)-1)*3+3)</f>
        <v>68</v>
      </c>
      <c r="L2338" s="32">
        <f t="shared" si="73"/>
        <v>5</v>
      </c>
      <c r="M2338" s="32">
        <f>INDEX(数值规划!$AL$33:$AL$42,(特技天赋!C2338-1)*2+特技天赋!D2338)</f>
        <v>5</v>
      </c>
      <c r="N2338" s="31">
        <v>87</v>
      </c>
      <c r="Q2338" s="32">
        <f>IF(特技天赋!F2338&gt;0,INDEX(数值规划!$F$32:$F$63,(特技天赋!E2338-1)*4+特技天赋!F2338),E2338)</f>
        <v>87</v>
      </c>
    </row>
    <row r="2339" spans="1:17" ht="16.5" x14ac:dyDescent="0.2">
      <c r="A2339" s="31">
        <v>2336</v>
      </c>
      <c r="B2339" s="31">
        <v>14</v>
      </c>
      <c r="C2339" s="31">
        <v>4</v>
      </c>
      <c r="D2339" s="31">
        <v>1</v>
      </c>
      <c r="E2339" s="31">
        <v>4</v>
      </c>
      <c r="F2339" s="31">
        <v>0</v>
      </c>
      <c r="G2339" s="31" t="str">
        <f t="shared" si="72"/>
        <v>巨蟹座技能3_1线4号天赋解锁</v>
      </c>
      <c r="H2339" s="32">
        <f>INDEX(数值规划!$AH$33:$AK$42,(特技天赋!C2339-1)*2+特技天赋!D2339,特技天赋!E2339)</f>
        <v>81</v>
      </c>
      <c r="I2339" s="32">
        <f>INDEX(数值规划!$N$32:$Y$231,(((C2339-1)*2+(D2339-1))*4+(E2339-1))*5+F2339+1,(INDEX($T$3:$AI$3,B2339)-1)*3+1)</f>
        <v>30</v>
      </c>
      <c r="J2339" s="32">
        <f>INDEX(数值规划!$N$32:$Y$231,(((C2339-1)*2+(D2339-1))*4+(E2339-1))*5+F2339+1,(INDEX($T$3:$AI$3,B2339)-1)*3+2)</f>
        <v>12</v>
      </c>
      <c r="K2339" s="32">
        <f>INDEX(数值规划!$N$32:$Y$231,(((C2339-1)*2+(D2339-1))*4+(E2339-1))*5+F2339+1,(INDEX($T$3:$AI$3,B2339)-1)*3+3)</f>
        <v>48</v>
      </c>
      <c r="L2339" s="32">
        <f t="shared" si="73"/>
        <v>7</v>
      </c>
      <c r="M2339" s="32">
        <f>INDEX(数值规划!$AL$33:$AL$42,(特技天赋!C2339-1)*2+特技天赋!D2339)</f>
        <v>5</v>
      </c>
      <c r="N2339" s="31">
        <v>4</v>
      </c>
      <c r="Q2339" s="32">
        <f>IF(特技天赋!F2339&gt;0,INDEX(数值规划!$F$32:$F$63,(特技天赋!E2339-1)*4+特技天赋!F2339),E2339)</f>
        <v>4</v>
      </c>
    </row>
    <row r="2340" spans="1:17" ht="16.5" x14ac:dyDescent="0.2">
      <c r="A2340" s="31">
        <v>2337</v>
      </c>
      <c r="B2340" s="31">
        <v>14</v>
      </c>
      <c r="C2340" s="31">
        <v>4</v>
      </c>
      <c r="D2340" s="31">
        <v>1</v>
      </c>
      <c r="E2340" s="31">
        <v>4</v>
      </c>
      <c r="F2340" s="31">
        <v>1</v>
      </c>
      <c r="G2340" s="31" t="str">
        <f t="shared" si="72"/>
        <v>巨蟹座技能3_1线4号天赋1级</v>
      </c>
      <c r="H2340" s="32">
        <f>INDEX(数值规划!$AH$33:$AK$42,(特技天赋!C2340-1)*2+特技天赋!D2340,特技天赋!E2340)</f>
        <v>81</v>
      </c>
      <c r="I2340" s="32">
        <f>INDEX(数值规划!$N$32:$Y$231,(((C2340-1)*2+(D2340-1))*4+(E2340-1))*5+F2340+1,(INDEX($T$3:$AI$3,B2340)-1)*3+1)</f>
        <v>35</v>
      </c>
      <c r="J2340" s="32">
        <f>INDEX(数值规划!$N$32:$Y$231,(((C2340-1)*2+(D2340-1))*4+(E2340-1))*5+F2340+1,(INDEX($T$3:$AI$3,B2340)-1)*3+2)</f>
        <v>14</v>
      </c>
      <c r="K2340" s="32">
        <f>INDEX(数值规划!$N$32:$Y$231,(((C2340-1)*2+(D2340-1))*4+(E2340-1))*5+F2340+1,(INDEX($T$3:$AI$3,B2340)-1)*3+3)</f>
        <v>56</v>
      </c>
      <c r="L2340" s="32">
        <f t="shared" si="73"/>
        <v>7</v>
      </c>
      <c r="M2340" s="32">
        <f>INDEX(数值规划!$AL$33:$AL$42,(特技天赋!C2340-1)*2+特技天赋!D2340)</f>
        <v>5</v>
      </c>
      <c r="N2340" s="31">
        <v>29</v>
      </c>
      <c r="Q2340" s="32">
        <f>IF(特技天赋!F2340&gt;0,INDEX(数值规划!$F$32:$F$63,(特技天赋!E2340-1)*4+特技天赋!F2340),E2340)</f>
        <v>29</v>
      </c>
    </row>
    <row r="2341" spans="1:17" ht="16.5" x14ac:dyDescent="0.2">
      <c r="A2341" s="31">
        <v>2338</v>
      </c>
      <c r="B2341" s="31">
        <v>14</v>
      </c>
      <c r="C2341" s="31">
        <v>4</v>
      </c>
      <c r="D2341" s="31">
        <v>1</v>
      </c>
      <c r="E2341" s="31">
        <v>4</v>
      </c>
      <c r="F2341" s="31">
        <v>2</v>
      </c>
      <c r="G2341" s="31" t="str">
        <f t="shared" si="72"/>
        <v>巨蟹座技能3_1线4号天赋2级</v>
      </c>
      <c r="H2341" s="32">
        <f>INDEX(数值规划!$AH$33:$AK$42,(特技天赋!C2341-1)*2+特技天赋!D2341,特技天赋!E2341)</f>
        <v>81</v>
      </c>
      <c r="I2341" s="32">
        <f>INDEX(数值规划!$N$32:$Y$231,(((C2341-1)*2+(D2341-1))*4+(E2341-1))*5+F2341+1,(INDEX($T$3:$AI$3,B2341)-1)*3+1)</f>
        <v>40</v>
      </c>
      <c r="J2341" s="32">
        <f>INDEX(数值规划!$N$32:$Y$231,(((C2341-1)*2+(D2341-1))*4+(E2341-1))*5+F2341+1,(INDEX($T$3:$AI$3,B2341)-1)*3+2)</f>
        <v>16</v>
      </c>
      <c r="K2341" s="32">
        <f>INDEX(数值规划!$N$32:$Y$231,(((C2341-1)*2+(D2341-1))*4+(E2341-1))*5+F2341+1,(INDEX($T$3:$AI$3,B2341)-1)*3+3)</f>
        <v>64</v>
      </c>
      <c r="L2341" s="32">
        <f t="shared" si="73"/>
        <v>7</v>
      </c>
      <c r="M2341" s="32">
        <f>INDEX(数值规划!$AL$33:$AL$42,(特技天赋!C2341-1)*2+特技天赋!D2341)</f>
        <v>5</v>
      </c>
      <c r="N2341" s="31">
        <v>43</v>
      </c>
      <c r="Q2341" s="32">
        <f>IF(特技天赋!F2341&gt;0,INDEX(数值规划!$F$32:$F$63,(特技天赋!E2341-1)*4+特技天赋!F2341),E2341)</f>
        <v>43</v>
      </c>
    </row>
    <row r="2342" spans="1:17" ht="16.5" x14ac:dyDescent="0.2">
      <c r="A2342" s="31">
        <v>2339</v>
      </c>
      <c r="B2342" s="31">
        <v>14</v>
      </c>
      <c r="C2342" s="31">
        <v>4</v>
      </c>
      <c r="D2342" s="31">
        <v>1</v>
      </c>
      <c r="E2342" s="31">
        <v>4</v>
      </c>
      <c r="F2342" s="31">
        <v>3</v>
      </c>
      <c r="G2342" s="31" t="str">
        <f t="shared" si="72"/>
        <v>巨蟹座技能3_1线4号天赋3级</v>
      </c>
      <c r="H2342" s="32">
        <f>INDEX(数值规划!$AH$33:$AK$42,(特技天赋!C2342-1)*2+特技天赋!D2342,特技天赋!E2342)</f>
        <v>81</v>
      </c>
      <c r="I2342" s="32">
        <f>INDEX(数值规划!$N$32:$Y$231,(((C2342-1)*2+(D2342-1))*4+(E2342-1))*5+F2342+1,(INDEX($T$3:$AI$3,B2342)-1)*3+1)</f>
        <v>45</v>
      </c>
      <c r="J2342" s="32">
        <f>INDEX(数值规划!$N$32:$Y$231,(((C2342-1)*2+(D2342-1))*4+(E2342-1))*5+F2342+1,(INDEX($T$3:$AI$3,B2342)-1)*3+2)</f>
        <v>18</v>
      </c>
      <c r="K2342" s="32">
        <f>INDEX(数值规划!$N$32:$Y$231,(((C2342-1)*2+(D2342-1))*4+(E2342-1))*5+F2342+1,(INDEX($T$3:$AI$3,B2342)-1)*3+3)</f>
        <v>72</v>
      </c>
      <c r="L2342" s="32">
        <f t="shared" si="73"/>
        <v>7</v>
      </c>
      <c r="M2342" s="32">
        <f>INDEX(数值规划!$AL$33:$AL$42,(特技天赋!C2342-1)*2+特技天赋!D2342)</f>
        <v>5</v>
      </c>
      <c r="N2342" s="31">
        <v>58</v>
      </c>
      <c r="Q2342" s="32">
        <f>IF(特技天赋!F2342&gt;0,INDEX(数值规划!$F$32:$F$63,(特技天赋!E2342-1)*4+特技天赋!F2342),E2342)</f>
        <v>58</v>
      </c>
    </row>
    <row r="2343" spans="1:17" ht="16.5" x14ac:dyDescent="0.2">
      <c r="A2343" s="31">
        <v>2340</v>
      </c>
      <c r="B2343" s="31">
        <v>14</v>
      </c>
      <c r="C2343" s="31">
        <v>4</v>
      </c>
      <c r="D2343" s="31">
        <v>1</v>
      </c>
      <c r="E2343" s="31">
        <v>4</v>
      </c>
      <c r="F2343" s="31">
        <v>4</v>
      </c>
      <c r="G2343" s="31" t="str">
        <f t="shared" si="72"/>
        <v>巨蟹座技能3_1线4号天赋4级</v>
      </c>
      <c r="H2343" s="32">
        <f>INDEX(数值规划!$AH$33:$AK$42,(特技天赋!C2343-1)*2+特技天赋!D2343,特技天赋!E2343)</f>
        <v>81</v>
      </c>
      <c r="I2343" s="32">
        <f>INDEX(数值规划!$N$32:$Y$231,(((C2343-1)*2+(D2343-1))*4+(E2343-1))*5+F2343+1,(INDEX($T$3:$AI$3,B2343)-1)*3+1)</f>
        <v>50</v>
      </c>
      <c r="J2343" s="32">
        <f>INDEX(数值规划!$N$32:$Y$231,(((C2343-1)*2+(D2343-1))*4+(E2343-1))*5+F2343+1,(INDEX($T$3:$AI$3,B2343)-1)*3+2)</f>
        <v>20</v>
      </c>
      <c r="K2343" s="32">
        <f>INDEX(数值规划!$N$32:$Y$231,(((C2343-1)*2+(D2343-1))*4+(E2343-1))*5+F2343+1,(INDEX($T$3:$AI$3,B2343)-1)*3+3)</f>
        <v>80</v>
      </c>
      <c r="L2343" s="32">
        <f t="shared" si="73"/>
        <v>7</v>
      </c>
      <c r="M2343" s="32">
        <f>INDEX(数值规划!$AL$33:$AL$42,(特技天赋!C2343-1)*2+特技天赋!D2343)</f>
        <v>5</v>
      </c>
      <c r="N2343" s="31">
        <v>87</v>
      </c>
      <c r="Q2343" s="32">
        <f>IF(特技天赋!F2343&gt;0,INDEX(数值规划!$F$32:$F$63,(特技天赋!E2343-1)*4+特技天赋!F2343),E2343)</f>
        <v>87</v>
      </c>
    </row>
    <row r="2344" spans="1:17" ht="16.5" x14ac:dyDescent="0.2">
      <c r="A2344" s="31">
        <v>2341</v>
      </c>
      <c r="B2344" s="31">
        <v>14</v>
      </c>
      <c r="C2344" s="31">
        <v>4</v>
      </c>
      <c r="D2344" s="31">
        <v>2</v>
      </c>
      <c r="E2344" s="31">
        <v>1</v>
      </c>
      <c r="F2344" s="31">
        <v>0</v>
      </c>
      <c r="G2344" s="31" t="str">
        <f t="shared" si="72"/>
        <v>巨蟹座技能3_2线1号天赋解锁</v>
      </c>
      <c r="H2344" s="32">
        <f>INDEX(数值规划!$AH$33:$AK$42,(特技天赋!C2344-1)*2+特技天赋!D2344,特技天赋!E2344)</f>
        <v>31</v>
      </c>
      <c r="I2344" s="32">
        <f>INDEX(数值规划!$N$32:$Y$231,(((C2344-1)*2+(D2344-1))*4+(E2344-1))*5+F2344+1,(INDEX($T$3:$AI$3,B2344)-1)*3+1)</f>
        <v>10</v>
      </c>
      <c r="J2344" s="32">
        <f>INDEX(数值规划!$N$32:$Y$231,(((C2344-1)*2+(D2344-1))*4+(E2344-1))*5+F2344+1,(INDEX($T$3:$AI$3,B2344)-1)*3+2)</f>
        <v>20</v>
      </c>
      <c r="K2344" s="32">
        <f>INDEX(数值规划!$N$32:$Y$231,(((C2344-1)*2+(D2344-1))*4+(E2344-1))*5+F2344+1,(INDEX($T$3:$AI$3,B2344)-1)*3+3)</f>
        <v>0</v>
      </c>
      <c r="L2344" s="32">
        <f t="shared" si="73"/>
        <v>2</v>
      </c>
      <c r="M2344" s="32">
        <f>INDEX(数值规划!$AL$33:$AL$42,(特技天赋!C2344-1)*2+特技天赋!D2344)</f>
        <v>6</v>
      </c>
      <c r="N2344" s="31">
        <v>1</v>
      </c>
      <c r="Q2344" s="32">
        <f>IF(特技天赋!F2344&gt;0,INDEX(数值规划!$F$32:$F$63,(特技天赋!E2344-1)*4+特技天赋!F2344),E2344)</f>
        <v>1</v>
      </c>
    </row>
    <row r="2345" spans="1:17" ht="16.5" x14ac:dyDescent="0.2">
      <c r="A2345" s="31">
        <v>2342</v>
      </c>
      <c r="B2345" s="31">
        <v>14</v>
      </c>
      <c r="C2345" s="31">
        <v>4</v>
      </c>
      <c r="D2345" s="31">
        <v>2</v>
      </c>
      <c r="E2345" s="31">
        <v>1</v>
      </c>
      <c r="F2345" s="31">
        <v>1</v>
      </c>
      <c r="G2345" s="31" t="str">
        <f t="shared" si="72"/>
        <v>巨蟹座技能3_2线1号天赋1级</v>
      </c>
      <c r="H2345" s="32">
        <f>INDEX(数值规划!$AH$33:$AK$42,(特技天赋!C2345-1)*2+特技天赋!D2345,特技天赋!E2345)</f>
        <v>31</v>
      </c>
      <c r="I2345" s="32">
        <f>INDEX(数值规划!$N$32:$Y$231,(((C2345-1)*2+(D2345-1))*4+(E2345-1))*5+F2345+1,(INDEX($T$3:$AI$3,B2345)-1)*3+1)</f>
        <v>15</v>
      </c>
      <c r="J2345" s="32">
        <f>INDEX(数值规划!$N$32:$Y$231,(((C2345-1)*2+(D2345-1))*4+(E2345-1))*5+F2345+1,(INDEX($T$3:$AI$3,B2345)-1)*3+2)</f>
        <v>30</v>
      </c>
      <c r="K2345" s="32">
        <f>INDEX(数值规划!$N$32:$Y$231,(((C2345-1)*2+(D2345-1))*4+(E2345-1))*5+F2345+1,(INDEX($T$3:$AI$3,B2345)-1)*3+3)</f>
        <v>0</v>
      </c>
      <c r="L2345" s="32">
        <f t="shared" si="73"/>
        <v>2</v>
      </c>
      <c r="M2345" s="32">
        <f>INDEX(数值规划!$AL$33:$AL$42,(特技天赋!C2345-1)*2+特技天赋!D2345)</f>
        <v>6</v>
      </c>
      <c r="N2345" s="31">
        <v>19</v>
      </c>
      <c r="Q2345" s="32">
        <f>IF(特技天赋!F2345&gt;0,INDEX(数值规划!$F$32:$F$63,(特技天赋!E2345-1)*4+特技天赋!F2345),E2345)</f>
        <v>19</v>
      </c>
    </row>
    <row r="2346" spans="1:17" ht="16.5" x14ac:dyDescent="0.2">
      <c r="A2346" s="31">
        <v>2343</v>
      </c>
      <c r="B2346" s="31">
        <v>14</v>
      </c>
      <c r="C2346" s="31">
        <v>4</v>
      </c>
      <c r="D2346" s="31">
        <v>2</v>
      </c>
      <c r="E2346" s="31">
        <v>1</v>
      </c>
      <c r="F2346" s="31">
        <v>2</v>
      </c>
      <c r="G2346" s="31" t="str">
        <f t="shared" si="72"/>
        <v>巨蟹座技能3_2线1号天赋2级</v>
      </c>
      <c r="H2346" s="32">
        <f>INDEX(数值规划!$AH$33:$AK$42,(特技天赋!C2346-1)*2+特技天赋!D2346,特技天赋!E2346)</f>
        <v>31</v>
      </c>
      <c r="I2346" s="32">
        <f>INDEX(数值规划!$N$32:$Y$231,(((C2346-1)*2+(D2346-1))*4+(E2346-1))*5+F2346+1,(INDEX($T$3:$AI$3,B2346)-1)*3+1)</f>
        <v>20</v>
      </c>
      <c r="J2346" s="32">
        <f>INDEX(数值规划!$N$32:$Y$231,(((C2346-1)*2+(D2346-1))*4+(E2346-1))*5+F2346+1,(INDEX($T$3:$AI$3,B2346)-1)*3+2)</f>
        <v>40</v>
      </c>
      <c r="K2346" s="32">
        <f>INDEX(数值规划!$N$32:$Y$231,(((C2346-1)*2+(D2346-1))*4+(E2346-1))*5+F2346+1,(INDEX($T$3:$AI$3,B2346)-1)*3+3)</f>
        <v>0</v>
      </c>
      <c r="L2346" s="32">
        <f t="shared" si="73"/>
        <v>2</v>
      </c>
      <c r="M2346" s="32">
        <f>INDEX(数值规划!$AL$33:$AL$42,(特技天赋!C2346-1)*2+特技天赋!D2346)</f>
        <v>6</v>
      </c>
      <c r="N2346" s="31">
        <v>29</v>
      </c>
      <c r="Q2346" s="32">
        <f>IF(特技天赋!F2346&gt;0,INDEX(数值规划!$F$32:$F$63,(特技天赋!E2346-1)*4+特技天赋!F2346),E2346)</f>
        <v>29</v>
      </c>
    </row>
    <row r="2347" spans="1:17" ht="16.5" x14ac:dyDescent="0.2">
      <c r="A2347" s="31">
        <v>2344</v>
      </c>
      <c r="B2347" s="31">
        <v>14</v>
      </c>
      <c r="C2347" s="31">
        <v>4</v>
      </c>
      <c r="D2347" s="31">
        <v>2</v>
      </c>
      <c r="E2347" s="31">
        <v>1</v>
      </c>
      <c r="F2347" s="31">
        <v>3</v>
      </c>
      <c r="G2347" s="31" t="str">
        <f t="shared" si="72"/>
        <v>巨蟹座技能3_2线1号天赋3级</v>
      </c>
      <c r="H2347" s="32">
        <f>INDEX(数值规划!$AH$33:$AK$42,(特技天赋!C2347-1)*2+特技天赋!D2347,特技天赋!E2347)</f>
        <v>31</v>
      </c>
      <c r="I2347" s="32">
        <f>INDEX(数值规划!$N$32:$Y$231,(((C2347-1)*2+(D2347-1))*4+(E2347-1))*5+F2347+1,(INDEX($T$3:$AI$3,B2347)-1)*3+1)</f>
        <v>25</v>
      </c>
      <c r="J2347" s="32">
        <f>INDEX(数值规划!$N$32:$Y$231,(((C2347-1)*2+(D2347-1))*4+(E2347-1))*5+F2347+1,(INDEX($T$3:$AI$3,B2347)-1)*3+2)</f>
        <v>50</v>
      </c>
      <c r="K2347" s="32">
        <f>INDEX(数值规划!$N$32:$Y$231,(((C2347-1)*2+(D2347-1))*4+(E2347-1))*5+F2347+1,(INDEX($T$3:$AI$3,B2347)-1)*3+3)</f>
        <v>0</v>
      </c>
      <c r="L2347" s="32">
        <f t="shared" si="73"/>
        <v>2</v>
      </c>
      <c r="M2347" s="32">
        <f>INDEX(数值规划!$AL$33:$AL$42,(特技天赋!C2347-1)*2+特技天赋!D2347)</f>
        <v>6</v>
      </c>
      <c r="N2347" s="31">
        <v>38</v>
      </c>
      <c r="Q2347" s="32">
        <f>IF(特技天赋!F2347&gt;0,INDEX(数值规划!$F$32:$F$63,(特技天赋!E2347-1)*4+特技天赋!F2347),E2347)</f>
        <v>38</v>
      </c>
    </row>
    <row r="2348" spans="1:17" ht="16.5" x14ac:dyDescent="0.2">
      <c r="A2348" s="31">
        <v>2345</v>
      </c>
      <c r="B2348" s="31">
        <v>14</v>
      </c>
      <c r="C2348" s="31">
        <v>4</v>
      </c>
      <c r="D2348" s="31">
        <v>2</v>
      </c>
      <c r="E2348" s="31">
        <v>1</v>
      </c>
      <c r="F2348" s="31">
        <v>4</v>
      </c>
      <c r="G2348" s="31" t="str">
        <f t="shared" si="72"/>
        <v>巨蟹座技能3_2线1号天赋4级</v>
      </c>
      <c r="H2348" s="32">
        <f>INDEX(数值规划!$AH$33:$AK$42,(特技天赋!C2348-1)*2+特技天赋!D2348,特技天赋!E2348)</f>
        <v>31</v>
      </c>
      <c r="I2348" s="32">
        <f>INDEX(数值规划!$N$32:$Y$231,(((C2348-1)*2+(D2348-1))*4+(E2348-1))*5+F2348+1,(INDEX($T$3:$AI$3,B2348)-1)*3+1)</f>
        <v>30</v>
      </c>
      <c r="J2348" s="32">
        <f>INDEX(数值规划!$N$32:$Y$231,(((C2348-1)*2+(D2348-1))*4+(E2348-1))*5+F2348+1,(INDEX($T$3:$AI$3,B2348)-1)*3+2)</f>
        <v>60</v>
      </c>
      <c r="K2348" s="32">
        <f>INDEX(数值规划!$N$32:$Y$231,(((C2348-1)*2+(D2348-1))*4+(E2348-1))*5+F2348+1,(INDEX($T$3:$AI$3,B2348)-1)*3+3)</f>
        <v>0</v>
      </c>
      <c r="L2348" s="32">
        <f t="shared" si="73"/>
        <v>2</v>
      </c>
      <c r="M2348" s="32">
        <f>INDEX(数值规划!$AL$33:$AL$42,(特技天赋!C2348-1)*2+特技天赋!D2348)</f>
        <v>6</v>
      </c>
      <c r="N2348" s="31">
        <v>58</v>
      </c>
      <c r="Q2348" s="32">
        <f>IF(特技天赋!F2348&gt;0,INDEX(数值规划!$F$32:$F$63,(特技天赋!E2348-1)*4+特技天赋!F2348),E2348)</f>
        <v>58</v>
      </c>
    </row>
    <row r="2349" spans="1:17" ht="16.5" x14ac:dyDescent="0.2">
      <c r="A2349" s="31">
        <v>2346</v>
      </c>
      <c r="B2349" s="31">
        <v>14</v>
      </c>
      <c r="C2349" s="31">
        <v>4</v>
      </c>
      <c r="D2349" s="31">
        <v>2</v>
      </c>
      <c r="E2349" s="31">
        <v>2</v>
      </c>
      <c r="F2349" s="31">
        <v>0</v>
      </c>
      <c r="G2349" s="31" t="str">
        <f t="shared" si="72"/>
        <v>巨蟹座技能3_2线2号天赋解锁</v>
      </c>
      <c r="H2349" s="32">
        <f>INDEX(数值规划!$AH$33:$AK$42,(特技天赋!C2349-1)*2+特技天赋!D2349,特技天赋!E2349)</f>
        <v>51</v>
      </c>
      <c r="I2349" s="32">
        <f>INDEX(数值规划!$N$32:$Y$231,(((C2349-1)*2+(D2349-1))*4+(E2349-1))*5+F2349+1,(INDEX($T$3:$AI$3,B2349)-1)*3+1)</f>
        <v>15</v>
      </c>
      <c r="J2349" s="32">
        <f>INDEX(数值规划!$N$32:$Y$231,(((C2349-1)*2+(D2349-1))*4+(E2349-1))*5+F2349+1,(INDEX($T$3:$AI$3,B2349)-1)*3+2)</f>
        <v>30</v>
      </c>
      <c r="K2349" s="32">
        <f>INDEX(数值规划!$N$32:$Y$231,(((C2349-1)*2+(D2349-1))*4+(E2349-1))*5+F2349+1,(INDEX($T$3:$AI$3,B2349)-1)*3+3)</f>
        <v>0</v>
      </c>
      <c r="L2349" s="32">
        <f t="shared" si="73"/>
        <v>4</v>
      </c>
      <c r="M2349" s="32">
        <f>INDEX(数值规划!$AL$33:$AL$42,(特技天赋!C2349-1)*2+特技天赋!D2349)</f>
        <v>6</v>
      </c>
      <c r="N2349" s="31">
        <v>2</v>
      </c>
      <c r="Q2349" s="32">
        <f>IF(特技天赋!F2349&gt;0,INDEX(数值规划!$F$32:$F$63,(特技天赋!E2349-1)*4+特技天赋!F2349),E2349)</f>
        <v>2</v>
      </c>
    </row>
    <row r="2350" spans="1:17" ht="16.5" x14ac:dyDescent="0.2">
      <c r="A2350" s="31">
        <v>2347</v>
      </c>
      <c r="B2350" s="31">
        <v>14</v>
      </c>
      <c r="C2350" s="31">
        <v>4</v>
      </c>
      <c r="D2350" s="31">
        <v>2</v>
      </c>
      <c r="E2350" s="31">
        <v>2</v>
      </c>
      <c r="F2350" s="31">
        <v>1</v>
      </c>
      <c r="G2350" s="31" t="str">
        <f t="shared" si="72"/>
        <v>巨蟹座技能3_2线2号天赋1级</v>
      </c>
      <c r="H2350" s="32">
        <f>INDEX(数值规划!$AH$33:$AK$42,(特技天赋!C2350-1)*2+特技天赋!D2350,特技天赋!E2350)</f>
        <v>51</v>
      </c>
      <c r="I2350" s="32">
        <f>INDEX(数值规划!$N$32:$Y$231,(((C2350-1)*2+(D2350-1))*4+(E2350-1))*5+F2350+1,(INDEX($T$3:$AI$3,B2350)-1)*3+1)</f>
        <v>20</v>
      </c>
      <c r="J2350" s="32">
        <f>INDEX(数值规划!$N$32:$Y$231,(((C2350-1)*2+(D2350-1))*4+(E2350-1))*5+F2350+1,(INDEX($T$3:$AI$3,B2350)-1)*3+2)</f>
        <v>40</v>
      </c>
      <c r="K2350" s="32">
        <f>INDEX(数值规划!$N$32:$Y$231,(((C2350-1)*2+(D2350-1))*4+(E2350-1))*5+F2350+1,(INDEX($T$3:$AI$3,B2350)-1)*3+3)</f>
        <v>0</v>
      </c>
      <c r="L2350" s="32">
        <f t="shared" si="73"/>
        <v>4</v>
      </c>
      <c r="M2350" s="32">
        <f>INDEX(数值规划!$AL$33:$AL$42,(特技天赋!C2350-1)*2+特技天赋!D2350)</f>
        <v>6</v>
      </c>
      <c r="N2350" s="31">
        <v>24</v>
      </c>
      <c r="Q2350" s="32">
        <f>IF(特技天赋!F2350&gt;0,INDEX(数值规划!$F$32:$F$63,(特技天赋!E2350-1)*4+特技天赋!F2350),E2350)</f>
        <v>24</v>
      </c>
    </row>
    <row r="2351" spans="1:17" ht="16.5" x14ac:dyDescent="0.2">
      <c r="A2351" s="31">
        <v>2348</v>
      </c>
      <c r="B2351" s="31">
        <v>14</v>
      </c>
      <c r="C2351" s="31">
        <v>4</v>
      </c>
      <c r="D2351" s="31">
        <v>2</v>
      </c>
      <c r="E2351" s="31">
        <v>2</v>
      </c>
      <c r="F2351" s="31">
        <v>2</v>
      </c>
      <c r="G2351" s="31" t="str">
        <f t="shared" si="72"/>
        <v>巨蟹座技能3_2线2号天赋2级</v>
      </c>
      <c r="H2351" s="32">
        <f>INDEX(数值规划!$AH$33:$AK$42,(特技天赋!C2351-1)*2+特技天赋!D2351,特技天赋!E2351)</f>
        <v>51</v>
      </c>
      <c r="I2351" s="32">
        <f>INDEX(数值规划!$N$32:$Y$231,(((C2351-1)*2+(D2351-1))*4+(E2351-1))*5+F2351+1,(INDEX($T$3:$AI$3,B2351)-1)*3+1)</f>
        <v>25</v>
      </c>
      <c r="J2351" s="32">
        <f>INDEX(数值规划!$N$32:$Y$231,(((C2351-1)*2+(D2351-1))*4+(E2351-1))*5+F2351+1,(INDEX($T$3:$AI$3,B2351)-1)*3+2)</f>
        <v>50</v>
      </c>
      <c r="K2351" s="32">
        <f>INDEX(数值规划!$N$32:$Y$231,(((C2351-1)*2+(D2351-1))*4+(E2351-1))*5+F2351+1,(INDEX($T$3:$AI$3,B2351)-1)*3+3)</f>
        <v>0</v>
      </c>
      <c r="L2351" s="32">
        <f t="shared" si="73"/>
        <v>4</v>
      </c>
      <c r="M2351" s="32">
        <f>INDEX(数值规划!$AL$33:$AL$42,(特技天赋!C2351-1)*2+特技天赋!D2351)</f>
        <v>6</v>
      </c>
      <c r="N2351" s="31">
        <v>36</v>
      </c>
      <c r="Q2351" s="32">
        <f>IF(特技天赋!F2351&gt;0,INDEX(数值规划!$F$32:$F$63,(特技天赋!E2351-1)*4+特技天赋!F2351),E2351)</f>
        <v>36</v>
      </c>
    </row>
    <row r="2352" spans="1:17" ht="16.5" x14ac:dyDescent="0.2">
      <c r="A2352" s="31">
        <v>2349</v>
      </c>
      <c r="B2352" s="31">
        <v>14</v>
      </c>
      <c r="C2352" s="31">
        <v>4</v>
      </c>
      <c r="D2352" s="31">
        <v>2</v>
      </c>
      <c r="E2352" s="31">
        <v>2</v>
      </c>
      <c r="F2352" s="31">
        <v>3</v>
      </c>
      <c r="G2352" s="31" t="str">
        <f t="shared" si="72"/>
        <v>巨蟹座技能3_2线2号天赋3级</v>
      </c>
      <c r="H2352" s="32">
        <f>INDEX(数值规划!$AH$33:$AK$42,(特技天赋!C2352-1)*2+特技天赋!D2352,特技天赋!E2352)</f>
        <v>51</v>
      </c>
      <c r="I2352" s="32">
        <f>INDEX(数值规划!$N$32:$Y$231,(((C2352-1)*2+(D2352-1))*4+(E2352-1))*5+F2352+1,(INDEX($T$3:$AI$3,B2352)-1)*3+1)</f>
        <v>30</v>
      </c>
      <c r="J2352" s="32">
        <f>INDEX(数值规划!$N$32:$Y$231,(((C2352-1)*2+(D2352-1))*4+(E2352-1))*5+F2352+1,(INDEX($T$3:$AI$3,B2352)-1)*3+2)</f>
        <v>60</v>
      </c>
      <c r="K2352" s="32">
        <f>INDEX(数值规划!$N$32:$Y$231,(((C2352-1)*2+(D2352-1))*4+(E2352-1))*5+F2352+1,(INDEX($T$3:$AI$3,B2352)-1)*3+3)</f>
        <v>0</v>
      </c>
      <c r="L2352" s="32">
        <f t="shared" si="73"/>
        <v>4</v>
      </c>
      <c r="M2352" s="32">
        <f>INDEX(数值规划!$AL$33:$AL$42,(特技天赋!C2352-1)*2+特技天赋!D2352)</f>
        <v>6</v>
      </c>
      <c r="N2352" s="31">
        <v>48</v>
      </c>
      <c r="Q2352" s="32">
        <f>IF(特技天赋!F2352&gt;0,INDEX(数值规划!$F$32:$F$63,(特技天赋!E2352-1)*4+特技天赋!F2352),E2352)</f>
        <v>48</v>
      </c>
    </row>
    <row r="2353" spans="1:17" ht="16.5" x14ac:dyDescent="0.2">
      <c r="A2353" s="31">
        <v>2350</v>
      </c>
      <c r="B2353" s="31">
        <v>14</v>
      </c>
      <c r="C2353" s="31">
        <v>4</v>
      </c>
      <c r="D2353" s="31">
        <v>2</v>
      </c>
      <c r="E2353" s="31">
        <v>2</v>
      </c>
      <c r="F2353" s="31">
        <v>4</v>
      </c>
      <c r="G2353" s="31" t="str">
        <f t="shared" si="72"/>
        <v>巨蟹座技能3_2线2号天赋4级</v>
      </c>
      <c r="H2353" s="32">
        <f>INDEX(数值规划!$AH$33:$AK$42,(特技天赋!C2353-1)*2+特技天赋!D2353,特技天赋!E2353)</f>
        <v>51</v>
      </c>
      <c r="I2353" s="32">
        <f>INDEX(数值规划!$N$32:$Y$231,(((C2353-1)*2+(D2353-1))*4+(E2353-1))*5+F2353+1,(INDEX($T$3:$AI$3,B2353)-1)*3+1)</f>
        <v>35</v>
      </c>
      <c r="J2353" s="32">
        <f>INDEX(数值规划!$N$32:$Y$231,(((C2353-1)*2+(D2353-1))*4+(E2353-1))*5+F2353+1,(INDEX($T$3:$AI$3,B2353)-1)*3+2)</f>
        <v>70</v>
      </c>
      <c r="K2353" s="32">
        <f>INDEX(数值规划!$N$32:$Y$231,(((C2353-1)*2+(D2353-1))*4+(E2353-1))*5+F2353+1,(INDEX($T$3:$AI$3,B2353)-1)*3+3)</f>
        <v>0</v>
      </c>
      <c r="L2353" s="32">
        <f t="shared" si="73"/>
        <v>4</v>
      </c>
      <c r="M2353" s="32">
        <f>INDEX(数值规划!$AL$33:$AL$42,(特技天赋!C2353-1)*2+特技天赋!D2353)</f>
        <v>6</v>
      </c>
      <c r="N2353" s="31">
        <v>72</v>
      </c>
      <c r="Q2353" s="32">
        <f>IF(特技天赋!F2353&gt;0,INDEX(数值规划!$F$32:$F$63,(特技天赋!E2353-1)*4+特技天赋!F2353),E2353)</f>
        <v>72</v>
      </c>
    </row>
    <row r="2354" spans="1:17" ht="16.5" x14ac:dyDescent="0.2">
      <c r="A2354" s="31">
        <v>2351</v>
      </c>
      <c r="B2354" s="31">
        <v>14</v>
      </c>
      <c r="C2354" s="31">
        <v>4</v>
      </c>
      <c r="D2354" s="31">
        <v>2</v>
      </c>
      <c r="E2354" s="31">
        <v>3</v>
      </c>
      <c r="F2354" s="31">
        <v>0</v>
      </c>
      <c r="G2354" s="31" t="str">
        <f t="shared" si="72"/>
        <v>巨蟹座技能3_2线3号天赋解锁</v>
      </c>
      <c r="H2354" s="32">
        <f>INDEX(数值规划!$AH$33:$AK$42,(特技天赋!C2354-1)*2+特技天赋!D2354,特技天赋!E2354)</f>
        <v>71</v>
      </c>
      <c r="I2354" s="32">
        <f>INDEX(数值规划!$N$32:$Y$231,(((C2354-1)*2+(D2354-1))*4+(E2354-1))*5+F2354+1,(INDEX($T$3:$AI$3,B2354)-1)*3+1)</f>
        <v>23</v>
      </c>
      <c r="J2354" s="32">
        <f>INDEX(数值规划!$N$32:$Y$231,(((C2354-1)*2+(D2354-1))*4+(E2354-1))*5+F2354+1,(INDEX($T$3:$AI$3,B2354)-1)*3+2)</f>
        <v>45</v>
      </c>
      <c r="K2354" s="32">
        <f>INDEX(数值规划!$N$32:$Y$231,(((C2354-1)*2+(D2354-1))*4+(E2354-1))*5+F2354+1,(INDEX($T$3:$AI$3,B2354)-1)*3+3)</f>
        <v>0</v>
      </c>
      <c r="L2354" s="32">
        <f t="shared" si="73"/>
        <v>6</v>
      </c>
      <c r="M2354" s="32">
        <f>INDEX(数值规划!$AL$33:$AL$42,(特技天赋!C2354-1)*2+特技天赋!D2354)</f>
        <v>6</v>
      </c>
      <c r="N2354" s="31">
        <v>3</v>
      </c>
      <c r="Q2354" s="32">
        <f>IF(特技天赋!F2354&gt;0,INDEX(数值规划!$F$32:$F$63,(特技天赋!E2354-1)*4+特技天赋!F2354),E2354)</f>
        <v>3</v>
      </c>
    </row>
    <row r="2355" spans="1:17" ht="16.5" x14ac:dyDescent="0.2">
      <c r="A2355" s="31">
        <v>2352</v>
      </c>
      <c r="B2355" s="31">
        <v>14</v>
      </c>
      <c r="C2355" s="31">
        <v>4</v>
      </c>
      <c r="D2355" s="31">
        <v>2</v>
      </c>
      <c r="E2355" s="31">
        <v>3</v>
      </c>
      <c r="F2355" s="31">
        <v>1</v>
      </c>
      <c r="G2355" s="31" t="str">
        <f t="shared" si="72"/>
        <v>巨蟹座技能3_2线3号天赋1级</v>
      </c>
      <c r="H2355" s="32">
        <f>INDEX(数值规划!$AH$33:$AK$42,(特技天赋!C2355-1)*2+特技天赋!D2355,特技天赋!E2355)</f>
        <v>71</v>
      </c>
      <c r="I2355" s="32">
        <f>INDEX(数值规划!$N$32:$Y$231,(((C2355-1)*2+(D2355-1))*4+(E2355-1))*5+F2355+1,(INDEX($T$3:$AI$3,B2355)-1)*3+1)</f>
        <v>28</v>
      </c>
      <c r="J2355" s="32">
        <f>INDEX(数值规划!$N$32:$Y$231,(((C2355-1)*2+(D2355-1))*4+(E2355-1))*5+F2355+1,(INDEX($T$3:$AI$3,B2355)-1)*3+2)</f>
        <v>55</v>
      </c>
      <c r="K2355" s="32">
        <f>INDEX(数值规划!$N$32:$Y$231,(((C2355-1)*2+(D2355-1))*4+(E2355-1))*5+F2355+1,(INDEX($T$3:$AI$3,B2355)-1)*3+3)</f>
        <v>0</v>
      </c>
      <c r="L2355" s="32">
        <f t="shared" si="73"/>
        <v>6</v>
      </c>
      <c r="M2355" s="32">
        <f>INDEX(数值规划!$AL$33:$AL$42,(特技天赋!C2355-1)*2+特技天赋!D2355)</f>
        <v>6</v>
      </c>
      <c r="N2355" s="31">
        <v>29</v>
      </c>
      <c r="Q2355" s="32">
        <f>IF(特技天赋!F2355&gt;0,INDEX(数值规划!$F$32:$F$63,(特技天赋!E2355-1)*4+特技天赋!F2355),E2355)</f>
        <v>29</v>
      </c>
    </row>
    <row r="2356" spans="1:17" ht="16.5" x14ac:dyDescent="0.2">
      <c r="A2356" s="31">
        <v>2353</v>
      </c>
      <c r="B2356" s="31">
        <v>14</v>
      </c>
      <c r="C2356" s="31">
        <v>4</v>
      </c>
      <c r="D2356" s="31">
        <v>2</v>
      </c>
      <c r="E2356" s="31">
        <v>3</v>
      </c>
      <c r="F2356" s="31">
        <v>2</v>
      </c>
      <c r="G2356" s="31" t="str">
        <f t="shared" si="72"/>
        <v>巨蟹座技能3_2线3号天赋2级</v>
      </c>
      <c r="H2356" s="32">
        <f>INDEX(数值规划!$AH$33:$AK$42,(特技天赋!C2356-1)*2+特技天赋!D2356,特技天赋!E2356)</f>
        <v>71</v>
      </c>
      <c r="I2356" s="32">
        <f>INDEX(数值规划!$N$32:$Y$231,(((C2356-1)*2+(D2356-1))*4+(E2356-1))*5+F2356+1,(INDEX($T$3:$AI$3,B2356)-1)*3+1)</f>
        <v>33</v>
      </c>
      <c r="J2356" s="32">
        <f>INDEX(数值规划!$N$32:$Y$231,(((C2356-1)*2+(D2356-1))*4+(E2356-1))*5+F2356+1,(INDEX($T$3:$AI$3,B2356)-1)*3+2)</f>
        <v>65</v>
      </c>
      <c r="K2356" s="32">
        <f>INDEX(数值规划!$N$32:$Y$231,(((C2356-1)*2+(D2356-1))*4+(E2356-1))*5+F2356+1,(INDEX($T$3:$AI$3,B2356)-1)*3+3)</f>
        <v>0</v>
      </c>
      <c r="L2356" s="32">
        <f t="shared" si="73"/>
        <v>6</v>
      </c>
      <c r="M2356" s="32">
        <f>INDEX(数值规划!$AL$33:$AL$42,(特技天赋!C2356-1)*2+特技天赋!D2356)</f>
        <v>6</v>
      </c>
      <c r="N2356" s="31">
        <v>43</v>
      </c>
      <c r="Q2356" s="32">
        <f>IF(特技天赋!F2356&gt;0,INDEX(数值规划!$F$32:$F$63,(特技天赋!E2356-1)*4+特技天赋!F2356),E2356)</f>
        <v>43</v>
      </c>
    </row>
    <row r="2357" spans="1:17" ht="16.5" x14ac:dyDescent="0.2">
      <c r="A2357" s="31">
        <v>2354</v>
      </c>
      <c r="B2357" s="31">
        <v>14</v>
      </c>
      <c r="C2357" s="31">
        <v>4</v>
      </c>
      <c r="D2357" s="31">
        <v>2</v>
      </c>
      <c r="E2357" s="31">
        <v>3</v>
      </c>
      <c r="F2357" s="31">
        <v>3</v>
      </c>
      <c r="G2357" s="31" t="str">
        <f t="shared" si="72"/>
        <v>巨蟹座技能3_2线3号天赋3级</v>
      </c>
      <c r="H2357" s="32">
        <f>INDEX(数值规划!$AH$33:$AK$42,(特技天赋!C2357-1)*2+特技天赋!D2357,特技天赋!E2357)</f>
        <v>71</v>
      </c>
      <c r="I2357" s="32">
        <f>INDEX(数值规划!$N$32:$Y$231,(((C2357-1)*2+(D2357-1))*4+(E2357-1))*5+F2357+1,(INDEX($T$3:$AI$3,B2357)-1)*3+1)</f>
        <v>38</v>
      </c>
      <c r="J2357" s="32">
        <f>INDEX(数值规划!$N$32:$Y$231,(((C2357-1)*2+(D2357-1))*4+(E2357-1))*5+F2357+1,(INDEX($T$3:$AI$3,B2357)-1)*3+2)</f>
        <v>75</v>
      </c>
      <c r="K2357" s="32">
        <f>INDEX(数值规划!$N$32:$Y$231,(((C2357-1)*2+(D2357-1))*4+(E2357-1))*5+F2357+1,(INDEX($T$3:$AI$3,B2357)-1)*3+3)</f>
        <v>0</v>
      </c>
      <c r="L2357" s="32">
        <f t="shared" si="73"/>
        <v>6</v>
      </c>
      <c r="M2357" s="32">
        <f>INDEX(数值规划!$AL$33:$AL$42,(特技天赋!C2357-1)*2+特技天赋!D2357)</f>
        <v>6</v>
      </c>
      <c r="N2357" s="31">
        <v>58</v>
      </c>
      <c r="Q2357" s="32">
        <f>IF(特技天赋!F2357&gt;0,INDEX(数值规划!$F$32:$F$63,(特技天赋!E2357-1)*4+特技天赋!F2357),E2357)</f>
        <v>58</v>
      </c>
    </row>
    <row r="2358" spans="1:17" ht="16.5" x14ac:dyDescent="0.2">
      <c r="A2358" s="31">
        <v>2355</v>
      </c>
      <c r="B2358" s="31">
        <v>14</v>
      </c>
      <c r="C2358" s="31">
        <v>4</v>
      </c>
      <c r="D2358" s="31">
        <v>2</v>
      </c>
      <c r="E2358" s="31">
        <v>3</v>
      </c>
      <c r="F2358" s="31">
        <v>4</v>
      </c>
      <c r="G2358" s="31" t="str">
        <f t="shared" si="72"/>
        <v>巨蟹座技能3_2线3号天赋4级</v>
      </c>
      <c r="H2358" s="32">
        <f>INDEX(数值规划!$AH$33:$AK$42,(特技天赋!C2358-1)*2+特技天赋!D2358,特技天赋!E2358)</f>
        <v>71</v>
      </c>
      <c r="I2358" s="32">
        <f>INDEX(数值规划!$N$32:$Y$231,(((C2358-1)*2+(D2358-1))*4+(E2358-1))*5+F2358+1,(INDEX($T$3:$AI$3,B2358)-1)*3+1)</f>
        <v>43</v>
      </c>
      <c r="J2358" s="32">
        <f>INDEX(数值规划!$N$32:$Y$231,(((C2358-1)*2+(D2358-1))*4+(E2358-1))*5+F2358+1,(INDEX($T$3:$AI$3,B2358)-1)*3+2)</f>
        <v>85</v>
      </c>
      <c r="K2358" s="32">
        <f>INDEX(数值规划!$N$32:$Y$231,(((C2358-1)*2+(D2358-1))*4+(E2358-1))*5+F2358+1,(INDEX($T$3:$AI$3,B2358)-1)*3+3)</f>
        <v>0</v>
      </c>
      <c r="L2358" s="32">
        <f t="shared" si="73"/>
        <v>6</v>
      </c>
      <c r="M2358" s="32">
        <f>INDEX(数值规划!$AL$33:$AL$42,(特技天赋!C2358-1)*2+特技天赋!D2358)</f>
        <v>6</v>
      </c>
      <c r="N2358" s="31">
        <v>87</v>
      </c>
      <c r="Q2358" s="32">
        <f>IF(特技天赋!F2358&gt;0,INDEX(数值规划!$F$32:$F$63,(特技天赋!E2358-1)*4+特技天赋!F2358),E2358)</f>
        <v>87</v>
      </c>
    </row>
    <row r="2359" spans="1:17" ht="16.5" x14ac:dyDescent="0.2">
      <c r="A2359" s="31">
        <v>2356</v>
      </c>
      <c r="B2359" s="31">
        <v>14</v>
      </c>
      <c r="C2359" s="31">
        <v>4</v>
      </c>
      <c r="D2359" s="31">
        <v>2</v>
      </c>
      <c r="E2359" s="31">
        <v>4</v>
      </c>
      <c r="F2359" s="31">
        <v>0</v>
      </c>
      <c r="G2359" s="31" t="str">
        <f t="shared" si="72"/>
        <v>巨蟹座技能3_2线4号天赋解锁</v>
      </c>
      <c r="H2359" s="32">
        <f>INDEX(数值规划!$AH$33:$AK$42,(特技天赋!C2359-1)*2+特技天赋!D2359,特技天赋!E2359)</f>
        <v>91</v>
      </c>
      <c r="I2359" s="32">
        <f>INDEX(数值规划!$N$32:$Y$231,(((C2359-1)*2+(D2359-1))*4+(E2359-1))*5+F2359+1,(INDEX($T$3:$AI$3,B2359)-1)*3+1)</f>
        <v>30</v>
      </c>
      <c r="J2359" s="32">
        <f>INDEX(数值规划!$N$32:$Y$231,(((C2359-1)*2+(D2359-1))*4+(E2359-1))*5+F2359+1,(INDEX($T$3:$AI$3,B2359)-1)*3+2)</f>
        <v>60</v>
      </c>
      <c r="K2359" s="32">
        <f>INDEX(数值规划!$N$32:$Y$231,(((C2359-1)*2+(D2359-1))*4+(E2359-1))*5+F2359+1,(INDEX($T$3:$AI$3,B2359)-1)*3+3)</f>
        <v>0</v>
      </c>
      <c r="L2359" s="32">
        <f t="shared" si="73"/>
        <v>8</v>
      </c>
      <c r="M2359" s="32">
        <f>INDEX(数值规划!$AL$33:$AL$42,(特技天赋!C2359-1)*2+特技天赋!D2359)</f>
        <v>6</v>
      </c>
      <c r="N2359" s="31">
        <v>4</v>
      </c>
      <c r="Q2359" s="32">
        <f>IF(特技天赋!F2359&gt;0,INDEX(数值规划!$F$32:$F$63,(特技天赋!E2359-1)*4+特技天赋!F2359),E2359)</f>
        <v>4</v>
      </c>
    </row>
    <row r="2360" spans="1:17" ht="16.5" x14ac:dyDescent="0.2">
      <c r="A2360" s="31">
        <v>2357</v>
      </c>
      <c r="B2360" s="31">
        <v>14</v>
      </c>
      <c r="C2360" s="31">
        <v>4</v>
      </c>
      <c r="D2360" s="31">
        <v>2</v>
      </c>
      <c r="E2360" s="31">
        <v>4</v>
      </c>
      <c r="F2360" s="31">
        <v>1</v>
      </c>
      <c r="G2360" s="31" t="str">
        <f t="shared" si="72"/>
        <v>巨蟹座技能3_2线4号天赋1级</v>
      </c>
      <c r="H2360" s="32">
        <f>INDEX(数值规划!$AH$33:$AK$42,(特技天赋!C2360-1)*2+特技天赋!D2360,特技天赋!E2360)</f>
        <v>91</v>
      </c>
      <c r="I2360" s="32">
        <f>INDEX(数值规划!$N$32:$Y$231,(((C2360-1)*2+(D2360-1))*4+(E2360-1))*5+F2360+1,(INDEX($T$3:$AI$3,B2360)-1)*3+1)</f>
        <v>35</v>
      </c>
      <c r="J2360" s="32">
        <f>INDEX(数值规划!$N$32:$Y$231,(((C2360-1)*2+(D2360-1))*4+(E2360-1))*5+F2360+1,(INDEX($T$3:$AI$3,B2360)-1)*3+2)</f>
        <v>70</v>
      </c>
      <c r="K2360" s="32">
        <f>INDEX(数值规划!$N$32:$Y$231,(((C2360-1)*2+(D2360-1))*4+(E2360-1))*5+F2360+1,(INDEX($T$3:$AI$3,B2360)-1)*3+3)</f>
        <v>0</v>
      </c>
      <c r="L2360" s="32">
        <f t="shared" si="73"/>
        <v>8</v>
      </c>
      <c r="M2360" s="32">
        <f>INDEX(数值规划!$AL$33:$AL$42,(特技天赋!C2360-1)*2+特技天赋!D2360)</f>
        <v>6</v>
      </c>
      <c r="N2360" s="31">
        <v>29</v>
      </c>
      <c r="Q2360" s="32">
        <f>IF(特技天赋!F2360&gt;0,INDEX(数值规划!$F$32:$F$63,(特技天赋!E2360-1)*4+特技天赋!F2360),E2360)</f>
        <v>29</v>
      </c>
    </row>
    <row r="2361" spans="1:17" ht="16.5" x14ac:dyDescent="0.2">
      <c r="A2361" s="31">
        <v>2358</v>
      </c>
      <c r="B2361" s="31">
        <v>14</v>
      </c>
      <c r="C2361" s="31">
        <v>4</v>
      </c>
      <c r="D2361" s="31">
        <v>2</v>
      </c>
      <c r="E2361" s="31">
        <v>4</v>
      </c>
      <c r="F2361" s="31">
        <v>2</v>
      </c>
      <c r="G2361" s="31" t="str">
        <f t="shared" si="72"/>
        <v>巨蟹座技能3_2线4号天赋2级</v>
      </c>
      <c r="H2361" s="32">
        <f>INDEX(数值规划!$AH$33:$AK$42,(特技天赋!C2361-1)*2+特技天赋!D2361,特技天赋!E2361)</f>
        <v>91</v>
      </c>
      <c r="I2361" s="32">
        <f>INDEX(数值规划!$N$32:$Y$231,(((C2361-1)*2+(D2361-1))*4+(E2361-1))*5+F2361+1,(INDEX($T$3:$AI$3,B2361)-1)*3+1)</f>
        <v>40</v>
      </c>
      <c r="J2361" s="32">
        <f>INDEX(数值规划!$N$32:$Y$231,(((C2361-1)*2+(D2361-1))*4+(E2361-1))*5+F2361+1,(INDEX($T$3:$AI$3,B2361)-1)*3+2)</f>
        <v>80</v>
      </c>
      <c r="K2361" s="32">
        <f>INDEX(数值规划!$N$32:$Y$231,(((C2361-1)*2+(D2361-1))*4+(E2361-1))*5+F2361+1,(INDEX($T$3:$AI$3,B2361)-1)*3+3)</f>
        <v>0</v>
      </c>
      <c r="L2361" s="32">
        <f t="shared" si="73"/>
        <v>8</v>
      </c>
      <c r="M2361" s="32">
        <f>INDEX(数值规划!$AL$33:$AL$42,(特技天赋!C2361-1)*2+特技天赋!D2361)</f>
        <v>6</v>
      </c>
      <c r="N2361" s="31">
        <v>43</v>
      </c>
      <c r="Q2361" s="32">
        <f>IF(特技天赋!F2361&gt;0,INDEX(数值规划!$F$32:$F$63,(特技天赋!E2361-1)*4+特技天赋!F2361),E2361)</f>
        <v>43</v>
      </c>
    </row>
    <row r="2362" spans="1:17" ht="16.5" x14ac:dyDescent="0.2">
      <c r="A2362" s="31">
        <v>2359</v>
      </c>
      <c r="B2362" s="31">
        <v>14</v>
      </c>
      <c r="C2362" s="31">
        <v>4</v>
      </c>
      <c r="D2362" s="31">
        <v>2</v>
      </c>
      <c r="E2362" s="31">
        <v>4</v>
      </c>
      <c r="F2362" s="31">
        <v>3</v>
      </c>
      <c r="G2362" s="31" t="str">
        <f t="shared" si="72"/>
        <v>巨蟹座技能3_2线4号天赋3级</v>
      </c>
      <c r="H2362" s="32">
        <f>INDEX(数值规划!$AH$33:$AK$42,(特技天赋!C2362-1)*2+特技天赋!D2362,特技天赋!E2362)</f>
        <v>91</v>
      </c>
      <c r="I2362" s="32">
        <f>INDEX(数值规划!$N$32:$Y$231,(((C2362-1)*2+(D2362-1))*4+(E2362-1))*5+F2362+1,(INDEX($T$3:$AI$3,B2362)-1)*3+1)</f>
        <v>45</v>
      </c>
      <c r="J2362" s="32">
        <f>INDEX(数值规划!$N$32:$Y$231,(((C2362-1)*2+(D2362-1))*4+(E2362-1))*5+F2362+1,(INDEX($T$3:$AI$3,B2362)-1)*3+2)</f>
        <v>90</v>
      </c>
      <c r="K2362" s="32">
        <f>INDEX(数值规划!$N$32:$Y$231,(((C2362-1)*2+(D2362-1))*4+(E2362-1))*5+F2362+1,(INDEX($T$3:$AI$3,B2362)-1)*3+3)</f>
        <v>0</v>
      </c>
      <c r="L2362" s="32">
        <f t="shared" si="73"/>
        <v>8</v>
      </c>
      <c r="M2362" s="32">
        <f>INDEX(数值规划!$AL$33:$AL$42,(特技天赋!C2362-1)*2+特技天赋!D2362)</f>
        <v>6</v>
      </c>
      <c r="N2362" s="31">
        <v>58</v>
      </c>
      <c r="Q2362" s="32">
        <f>IF(特技天赋!F2362&gt;0,INDEX(数值规划!$F$32:$F$63,(特技天赋!E2362-1)*4+特技天赋!F2362),E2362)</f>
        <v>58</v>
      </c>
    </row>
    <row r="2363" spans="1:17" ht="16.5" x14ac:dyDescent="0.2">
      <c r="A2363" s="31">
        <v>2360</v>
      </c>
      <c r="B2363" s="31">
        <v>14</v>
      </c>
      <c r="C2363" s="31">
        <v>4</v>
      </c>
      <c r="D2363" s="31">
        <v>2</v>
      </c>
      <c r="E2363" s="31">
        <v>4</v>
      </c>
      <c r="F2363" s="31">
        <v>4</v>
      </c>
      <c r="G2363" s="31" t="str">
        <f t="shared" si="72"/>
        <v>巨蟹座技能3_2线4号天赋4级</v>
      </c>
      <c r="H2363" s="32">
        <f>INDEX(数值规划!$AH$33:$AK$42,(特技天赋!C2363-1)*2+特技天赋!D2363,特技天赋!E2363)</f>
        <v>91</v>
      </c>
      <c r="I2363" s="32">
        <f>INDEX(数值规划!$N$32:$Y$231,(((C2363-1)*2+(D2363-1))*4+(E2363-1))*5+F2363+1,(INDEX($T$3:$AI$3,B2363)-1)*3+1)</f>
        <v>50</v>
      </c>
      <c r="J2363" s="32">
        <f>INDEX(数值规划!$N$32:$Y$231,(((C2363-1)*2+(D2363-1))*4+(E2363-1))*5+F2363+1,(INDEX($T$3:$AI$3,B2363)-1)*3+2)</f>
        <v>100</v>
      </c>
      <c r="K2363" s="32">
        <f>INDEX(数值规划!$N$32:$Y$231,(((C2363-1)*2+(D2363-1))*4+(E2363-1))*5+F2363+1,(INDEX($T$3:$AI$3,B2363)-1)*3+3)</f>
        <v>0</v>
      </c>
      <c r="L2363" s="32">
        <f t="shared" si="73"/>
        <v>8</v>
      </c>
      <c r="M2363" s="32">
        <f>INDEX(数值规划!$AL$33:$AL$42,(特技天赋!C2363-1)*2+特技天赋!D2363)</f>
        <v>6</v>
      </c>
      <c r="N2363" s="31">
        <v>87</v>
      </c>
      <c r="Q2363" s="32">
        <f>IF(特技天赋!F2363&gt;0,INDEX(数值规划!$F$32:$F$63,(特技天赋!E2363-1)*4+特技天赋!F2363),E2363)</f>
        <v>87</v>
      </c>
    </row>
    <row r="2364" spans="1:17" ht="16.5" x14ac:dyDescent="0.2">
      <c r="A2364" s="31">
        <v>2361</v>
      </c>
      <c r="B2364" s="31">
        <v>14</v>
      </c>
      <c r="C2364" s="31">
        <v>5</v>
      </c>
      <c r="D2364" s="31">
        <v>1</v>
      </c>
      <c r="E2364" s="31">
        <v>1</v>
      </c>
      <c r="F2364" s="31">
        <v>0</v>
      </c>
      <c r="G2364" s="31" t="str">
        <f t="shared" si="72"/>
        <v>巨蟹座大招_1线1号天赋解锁</v>
      </c>
      <c r="H2364" s="32">
        <f>INDEX(数值规划!$AH$33:$AK$42,(特技天赋!C2364-1)*2+特技天赋!D2364,特技天赋!E2364)</f>
        <v>23</v>
      </c>
      <c r="I2364" s="32">
        <f>INDEX(数值规划!$N$32:$Y$231,(((C2364-1)*2+(D2364-1))*4+(E2364-1))*5+F2364+1,(INDEX($T$3:$AI$3,B2364)-1)*3+1)</f>
        <v>24</v>
      </c>
      <c r="J2364" s="32">
        <f>INDEX(数值规划!$N$32:$Y$231,(((C2364-1)*2+(D2364-1))*4+(E2364-1))*5+F2364+1,(INDEX($T$3:$AI$3,B2364)-1)*3+2)</f>
        <v>6</v>
      </c>
      <c r="K2364" s="32">
        <f>INDEX(数值规划!$N$32:$Y$231,(((C2364-1)*2+(D2364-1))*4+(E2364-1))*5+F2364+1,(INDEX($T$3:$AI$3,B2364)-1)*3+3)</f>
        <v>6</v>
      </c>
      <c r="L2364" s="32">
        <f t="shared" si="73"/>
        <v>1</v>
      </c>
      <c r="M2364" s="32">
        <f>INDEX(数值规划!$AL$33:$AL$42,(特技天赋!C2364-1)*2+特技天赋!D2364)</f>
        <v>6</v>
      </c>
      <c r="N2364" s="31">
        <v>1</v>
      </c>
      <c r="Q2364" s="32">
        <f>IF(特技天赋!F2364&gt;0,INDEX(数值规划!$F$32:$F$63,(特技天赋!E2364-1)*4+特技天赋!F2364),E2364)</f>
        <v>1</v>
      </c>
    </row>
    <row r="2365" spans="1:17" ht="16.5" x14ac:dyDescent="0.2">
      <c r="A2365" s="31">
        <v>2362</v>
      </c>
      <c r="B2365" s="31">
        <v>14</v>
      </c>
      <c r="C2365" s="31">
        <v>5</v>
      </c>
      <c r="D2365" s="31">
        <v>1</v>
      </c>
      <c r="E2365" s="31">
        <v>1</v>
      </c>
      <c r="F2365" s="31">
        <v>1</v>
      </c>
      <c r="G2365" s="31" t="str">
        <f t="shared" si="72"/>
        <v>巨蟹座大招_1线1号天赋1级</v>
      </c>
      <c r="H2365" s="32">
        <f>INDEX(数值规划!$AH$33:$AK$42,(特技天赋!C2365-1)*2+特技天赋!D2365,特技天赋!E2365)</f>
        <v>23</v>
      </c>
      <c r="I2365" s="32">
        <f>INDEX(数值规划!$N$32:$Y$231,(((C2365-1)*2+(D2365-1))*4+(E2365-1))*5+F2365+1,(INDEX($T$3:$AI$3,B2365)-1)*3+1)</f>
        <v>36</v>
      </c>
      <c r="J2365" s="32">
        <f>INDEX(数值规划!$N$32:$Y$231,(((C2365-1)*2+(D2365-1))*4+(E2365-1))*5+F2365+1,(INDEX($T$3:$AI$3,B2365)-1)*3+2)</f>
        <v>9</v>
      </c>
      <c r="K2365" s="32">
        <f>INDEX(数值规划!$N$32:$Y$231,(((C2365-1)*2+(D2365-1))*4+(E2365-1))*5+F2365+1,(INDEX($T$3:$AI$3,B2365)-1)*3+3)</f>
        <v>9</v>
      </c>
      <c r="L2365" s="32">
        <f t="shared" si="73"/>
        <v>1</v>
      </c>
      <c r="M2365" s="32">
        <f>INDEX(数值规划!$AL$33:$AL$42,(特技天赋!C2365-1)*2+特技天赋!D2365)</f>
        <v>6</v>
      </c>
      <c r="N2365" s="31">
        <v>19</v>
      </c>
      <c r="Q2365" s="32">
        <f>IF(特技天赋!F2365&gt;0,INDEX(数值规划!$F$32:$F$63,(特技天赋!E2365-1)*4+特技天赋!F2365),E2365)</f>
        <v>19</v>
      </c>
    </row>
    <row r="2366" spans="1:17" ht="16.5" x14ac:dyDescent="0.2">
      <c r="A2366" s="31">
        <v>2363</v>
      </c>
      <c r="B2366" s="31">
        <v>14</v>
      </c>
      <c r="C2366" s="31">
        <v>5</v>
      </c>
      <c r="D2366" s="31">
        <v>1</v>
      </c>
      <c r="E2366" s="31">
        <v>1</v>
      </c>
      <c r="F2366" s="31">
        <v>2</v>
      </c>
      <c r="G2366" s="31" t="str">
        <f t="shared" si="72"/>
        <v>巨蟹座大招_1线1号天赋2级</v>
      </c>
      <c r="H2366" s="32">
        <f>INDEX(数值规划!$AH$33:$AK$42,(特技天赋!C2366-1)*2+特技天赋!D2366,特技天赋!E2366)</f>
        <v>23</v>
      </c>
      <c r="I2366" s="32">
        <f>INDEX(数值规划!$N$32:$Y$231,(((C2366-1)*2+(D2366-1))*4+(E2366-1))*5+F2366+1,(INDEX($T$3:$AI$3,B2366)-1)*3+1)</f>
        <v>48</v>
      </c>
      <c r="J2366" s="32">
        <f>INDEX(数值规划!$N$32:$Y$231,(((C2366-1)*2+(D2366-1))*4+(E2366-1))*5+F2366+1,(INDEX($T$3:$AI$3,B2366)-1)*3+2)</f>
        <v>12</v>
      </c>
      <c r="K2366" s="32">
        <f>INDEX(数值规划!$N$32:$Y$231,(((C2366-1)*2+(D2366-1))*4+(E2366-1))*5+F2366+1,(INDEX($T$3:$AI$3,B2366)-1)*3+3)</f>
        <v>12</v>
      </c>
      <c r="L2366" s="32">
        <f t="shared" si="73"/>
        <v>1</v>
      </c>
      <c r="M2366" s="32">
        <f>INDEX(数值规划!$AL$33:$AL$42,(特技天赋!C2366-1)*2+特技天赋!D2366)</f>
        <v>6</v>
      </c>
      <c r="N2366" s="31">
        <v>29</v>
      </c>
      <c r="Q2366" s="32">
        <f>IF(特技天赋!F2366&gt;0,INDEX(数值规划!$F$32:$F$63,(特技天赋!E2366-1)*4+特技天赋!F2366),E2366)</f>
        <v>29</v>
      </c>
    </row>
    <row r="2367" spans="1:17" ht="16.5" x14ac:dyDescent="0.2">
      <c r="A2367" s="31">
        <v>2364</v>
      </c>
      <c r="B2367" s="31">
        <v>14</v>
      </c>
      <c r="C2367" s="31">
        <v>5</v>
      </c>
      <c r="D2367" s="31">
        <v>1</v>
      </c>
      <c r="E2367" s="31">
        <v>1</v>
      </c>
      <c r="F2367" s="31">
        <v>3</v>
      </c>
      <c r="G2367" s="31" t="str">
        <f t="shared" si="72"/>
        <v>巨蟹座大招_1线1号天赋3级</v>
      </c>
      <c r="H2367" s="32">
        <f>INDEX(数值规划!$AH$33:$AK$42,(特技天赋!C2367-1)*2+特技天赋!D2367,特技天赋!E2367)</f>
        <v>23</v>
      </c>
      <c r="I2367" s="32">
        <f>INDEX(数值规划!$N$32:$Y$231,(((C2367-1)*2+(D2367-1))*4+(E2367-1))*5+F2367+1,(INDEX($T$3:$AI$3,B2367)-1)*3+1)</f>
        <v>60</v>
      </c>
      <c r="J2367" s="32">
        <f>INDEX(数值规划!$N$32:$Y$231,(((C2367-1)*2+(D2367-1))*4+(E2367-1))*5+F2367+1,(INDEX($T$3:$AI$3,B2367)-1)*3+2)</f>
        <v>15</v>
      </c>
      <c r="K2367" s="32">
        <f>INDEX(数值规划!$N$32:$Y$231,(((C2367-1)*2+(D2367-1))*4+(E2367-1))*5+F2367+1,(INDEX($T$3:$AI$3,B2367)-1)*3+3)</f>
        <v>15</v>
      </c>
      <c r="L2367" s="32">
        <f t="shared" si="73"/>
        <v>1</v>
      </c>
      <c r="M2367" s="32">
        <f>INDEX(数值规划!$AL$33:$AL$42,(特技天赋!C2367-1)*2+特技天赋!D2367)</f>
        <v>6</v>
      </c>
      <c r="N2367" s="31">
        <v>38</v>
      </c>
      <c r="Q2367" s="32">
        <f>IF(特技天赋!F2367&gt;0,INDEX(数值规划!$F$32:$F$63,(特技天赋!E2367-1)*4+特技天赋!F2367),E2367)</f>
        <v>38</v>
      </c>
    </row>
    <row r="2368" spans="1:17" ht="16.5" x14ac:dyDescent="0.2">
      <c r="A2368" s="31">
        <v>2365</v>
      </c>
      <c r="B2368" s="31">
        <v>14</v>
      </c>
      <c r="C2368" s="31">
        <v>5</v>
      </c>
      <c r="D2368" s="31">
        <v>1</v>
      </c>
      <c r="E2368" s="31">
        <v>1</v>
      </c>
      <c r="F2368" s="31">
        <v>4</v>
      </c>
      <c r="G2368" s="31" t="str">
        <f t="shared" si="72"/>
        <v>巨蟹座大招_1线1号天赋4级</v>
      </c>
      <c r="H2368" s="32">
        <f>INDEX(数值规划!$AH$33:$AK$42,(特技天赋!C2368-1)*2+特技天赋!D2368,特技天赋!E2368)</f>
        <v>23</v>
      </c>
      <c r="I2368" s="32">
        <f>INDEX(数值规划!$N$32:$Y$231,(((C2368-1)*2+(D2368-1))*4+(E2368-1))*5+F2368+1,(INDEX($T$3:$AI$3,B2368)-1)*3+1)</f>
        <v>72</v>
      </c>
      <c r="J2368" s="32">
        <f>INDEX(数值规划!$N$32:$Y$231,(((C2368-1)*2+(D2368-1))*4+(E2368-1))*5+F2368+1,(INDEX($T$3:$AI$3,B2368)-1)*3+2)</f>
        <v>18</v>
      </c>
      <c r="K2368" s="32">
        <f>INDEX(数值规划!$N$32:$Y$231,(((C2368-1)*2+(D2368-1))*4+(E2368-1))*5+F2368+1,(INDEX($T$3:$AI$3,B2368)-1)*3+3)</f>
        <v>18</v>
      </c>
      <c r="L2368" s="32">
        <f t="shared" si="73"/>
        <v>1</v>
      </c>
      <c r="M2368" s="32">
        <f>INDEX(数值规划!$AL$33:$AL$42,(特技天赋!C2368-1)*2+特技天赋!D2368)</f>
        <v>6</v>
      </c>
      <c r="N2368" s="31">
        <v>58</v>
      </c>
      <c r="Q2368" s="32">
        <f>IF(特技天赋!F2368&gt;0,INDEX(数值规划!$F$32:$F$63,(特技天赋!E2368-1)*4+特技天赋!F2368),E2368)</f>
        <v>58</v>
      </c>
    </row>
    <row r="2369" spans="1:17" ht="16.5" x14ac:dyDescent="0.2">
      <c r="A2369" s="31">
        <v>2366</v>
      </c>
      <c r="B2369" s="31">
        <v>14</v>
      </c>
      <c r="C2369" s="31">
        <v>5</v>
      </c>
      <c r="D2369" s="31">
        <v>1</v>
      </c>
      <c r="E2369" s="31">
        <v>2</v>
      </c>
      <c r="F2369" s="31">
        <v>0</v>
      </c>
      <c r="G2369" s="31" t="str">
        <f t="shared" si="72"/>
        <v>巨蟹座大招_1线2号天赋解锁</v>
      </c>
      <c r="H2369" s="32">
        <f>INDEX(数值规划!$AH$33:$AK$42,(特技天赋!C2369-1)*2+特技天赋!D2369,特技天赋!E2369)</f>
        <v>43</v>
      </c>
      <c r="I2369" s="32">
        <f>INDEX(数值规划!$N$32:$Y$231,(((C2369-1)*2+(D2369-1))*4+(E2369-1))*5+F2369+1,(INDEX($T$3:$AI$3,B2369)-1)*3+1)</f>
        <v>36</v>
      </c>
      <c r="J2369" s="32">
        <f>INDEX(数值规划!$N$32:$Y$231,(((C2369-1)*2+(D2369-1))*4+(E2369-1))*5+F2369+1,(INDEX($T$3:$AI$3,B2369)-1)*3+2)</f>
        <v>9</v>
      </c>
      <c r="K2369" s="32">
        <f>INDEX(数值规划!$N$32:$Y$231,(((C2369-1)*2+(D2369-1))*4+(E2369-1))*5+F2369+1,(INDEX($T$3:$AI$3,B2369)-1)*3+3)</f>
        <v>9</v>
      </c>
      <c r="L2369" s="32">
        <f t="shared" si="73"/>
        <v>3</v>
      </c>
      <c r="M2369" s="32">
        <f>INDEX(数值规划!$AL$33:$AL$42,(特技天赋!C2369-1)*2+特技天赋!D2369)</f>
        <v>6</v>
      </c>
      <c r="N2369" s="31">
        <v>2</v>
      </c>
      <c r="Q2369" s="32">
        <f>IF(特技天赋!F2369&gt;0,INDEX(数值规划!$F$32:$F$63,(特技天赋!E2369-1)*4+特技天赋!F2369),E2369)</f>
        <v>2</v>
      </c>
    </row>
    <row r="2370" spans="1:17" ht="16.5" x14ac:dyDescent="0.2">
      <c r="A2370" s="31">
        <v>2367</v>
      </c>
      <c r="B2370" s="31">
        <v>14</v>
      </c>
      <c r="C2370" s="31">
        <v>5</v>
      </c>
      <c r="D2370" s="31">
        <v>1</v>
      </c>
      <c r="E2370" s="31">
        <v>2</v>
      </c>
      <c r="F2370" s="31">
        <v>1</v>
      </c>
      <c r="G2370" s="31" t="str">
        <f t="shared" si="72"/>
        <v>巨蟹座大招_1线2号天赋1级</v>
      </c>
      <c r="H2370" s="32">
        <f>INDEX(数值规划!$AH$33:$AK$42,(特技天赋!C2370-1)*2+特技天赋!D2370,特技天赋!E2370)</f>
        <v>43</v>
      </c>
      <c r="I2370" s="32">
        <f>INDEX(数值规划!$N$32:$Y$231,(((C2370-1)*2+(D2370-1))*4+(E2370-1))*5+F2370+1,(INDEX($T$3:$AI$3,B2370)-1)*3+1)</f>
        <v>48</v>
      </c>
      <c r="J2370" s="32">
        <f>INDEX(数值规划!$N$32:$Y$231,(((C2370-1)*2+(D2370-1))*4+(E2370-1))*5+F2370+1,(INDEX($T$3:$AI$3,B2370)-1)*3+2)</f>
        <v>12</v>
      </c>
      <c r="K2370" s="32">
        <f>INDEX(数值规划!$N$32:$Y$231,(((C2370-1)*2+(D2370-1))*4+(E2370-1))*5+F2370+1,(INDEX($T$3:$AI$3,B2370)-1)*3+3)</f>
        <v>12</v>
      </c>
      <c r="L2370" s="32">
        <f t="shared" si="73"/>
        <v>3</v>
      </c>
      <c r="M2370" s="32">
        <f>INDEX(数值规划!$AL$33:$AL$42,(特技天赋!C2370-1)*2+特技天赋!D2370)</f>
        <v>6</v>
      </c>
      <c r="N2370" s="31">
        <v>24</v>
      </c>
      <c r="Q2370" s="32">
        <f>IF(特技天赋!F2370&gt;0,INDEX(数值规划!$F$32:$F$63,(特技天赋!E2370-1)*4+特技天赋!F2370),E2370)</f>
        <v>24</v>
      </c>
    </row>
    <row r="2371" spans="1:17" ht="16.5" x14ac:dyDescent="0.2">
      <c r="A2371" s="31">
        <v>2368</v>
      </c>
      <c r="B2371" s="31">
        <v>14</v>
      </c>
      <c r="C2371" s="31">
        <v>5</v>
      </c>
      <c r="D2371" s="31">
        <v>1</v>
      </c>
      <c r="E2371" s="31">
        <v>2</v>
      </c>
      <c r="F2371" s="31">
        <v>2</v>
      </c>
      <c r="G2371" s="31" t="str">
        <f t="shared" si="72"/>
        <v>巨蟹座大招_1线2号天赋2级</v>
      </c>
      <c r="H2371" s="32">
        <f>INDEX(数值规划!$AH$33:$AK$42,(特技天赋!C2371-1)*2+特技天赋!D2371,特技天赋!E2371)</f>
        <v>43</v>
      </c>
      <c r="I2371" s="32">
        <f>INDEX(数值规划!$N$32:$Y$231,(((C2371-1)*2+(D2371-1))*4+(E2371-1))*5+F2371+1,(INDEX($T$3:$AI$3,B2371)-1)*3+1)</f>
        <v>60</v>
      </c>
      <c r="J2371" s="32">
        <f>INDEX(数值规划!$N$32:$Y$231,(((C2371-1)*2+(D2371-1))*4+(E2371-1))*5+F2371+1,(INDEX($T$3:$AI$3,B2371)-1)*3+2)</f>
        <v>15</v>
      </c>
      <c r="K2371" s="32">
        <f>INDEX(数值规划!$N$32:$Y$231,(((C2371-1)*2+(D2371-1))*4+(E2371-1))*5+F2371+1,(INDEX($T$3:$AI$3,B2371)-1)*3+3)</f>
        <v>15</v>
      </c>
      <c r="L2371" s="32">
        <f t="shared" si="73"/>
        <v>3</v>
      </c>
      <c r="M2371" s="32">
        <f>INDEX(数值规划!$AL$33:$AL$42,(特技天赋!C2371-1)*2+特技天赋!D2371)</f>
        <v>6</v>
      </c>
      <c r="N2371" s="31">
        <v>36</v>
      </c>
      <c r="Q2371" s="32">
        <f>IF(特技天赋!F2371&gt;0,INDEX(数值规划!$F$32:$F$63,(特技天赋!E2371-1)*4+特技天赋!F2371),E2371)</f>
        <v>36</v>
      </c>
    </row>
    <row r="2372" spans="1:17" ht="16.5" x14ac:dyDescent="0.2">
      <c r="A2372" s="31">
        <v>2369</v>
      </c>
      <c r="B2372" s="31">
        <v>14</v>
      </c>
      <c r="C2372" s="31">
        <v>5</v>
      </c>
      <c r="D2372" s="31">
        <v>1</v>
      </c>
      <c r="E2372" s="31">
        <v>2</v>
      </c>
      <c r="F2372" s="31">
        <v>3</v>
      </c>
      <c r="G2372" s="31" t="str">
        <f t="shared" si="72"/>
        <v>巨蟹座大招_1线2号天赋3级</v>
      </c>
      <c r="H2372" s="32">
        <f>INDEX(数值规划!$AH$33:$AK$42,(特技天赋!C2372-1)*2+特技天赋!D2372,特技天赋!E2372)</f>
        <v>43</v>
      </c>
      <c r="I2372" s="32">
        <f>INDEX(数值规划!$N$32:$Y$231,(((C2372-1)*2+(D2372-1))*4+(E2372-1))*5+F2372+1,(INDEX($T$3:$AI$3,B2372)-1)*3+1)</f>
        <v>72</v>
      </c>
      <c r="J2372" s="32">
        <f>INDEX(数值规划!$N$32:$Y$231,(((C2372-1)*2+(D2372-1))*4+(E2372-1))*5+F2372+1,(INDEX($T$3:$AI$3,B2372)-1)*3+2)</f>
        <v>18</v>
      </c>
      <c r="K2372" s="32">
        <f>INDEX(数值规划!$N$32:$Y$231,(((C2372-1)*2+(D2372-1))*4+(E2372-1))*5+F2372+1,(INDEX($T$3:$AI$3,B2372)-1)*3+3)</f>
        <v>18</v>
      </c>
      <c r="L2372" s="32">
        <f t="shared" si="73"/>
        <v>3</v>
      </c>
      <c r="M2372" s="32">
        <f>INDEX(数值规划!$AL$33:$AL$42,(特技天赋!C2372-1)*2+特技天赋!D2372)</f>
        <v>6</v>
      </c>
      <c r="N2372" s="31">
        <v>48</v>
      </c>
      <c r="Q2372" s="32">
        <f>IF(特技天赋!F2372&gt;0,INDEX(数值规划!$F$32:$F$63,(特技天赋!E2372-1)*4+特技天赋!F2372),E2372)</f>
        <v>48</v>
      </c>
    </row>
    <row r="2373" spans="1:17" ht="16.5" x14ac:dyDescent="0.2">
      <c r="A2373" s="31">
        <v>2370</v>
      </c>
      <c r="B2373" s="31">
        <v>14</v>
      </c>
      <c r="C2373" s="31">
        <v>5</v>
      </c>
      <c r="D2373" s="31">
        <v>1</v>
      </c>
      <c r="E2373" s="31">
        <v>2</v>
      </c>
      <c r="F2373" s="31">
        <v>4</v>
      </c>
      <c r="G2373" s="31" t="str">
        <f t="shared" ref="G2373:G2436" si="74">INDEX($T$4:$AI$4,B2373)&amp;INDEX($T$5:$X$5,C2373)&amp;"_"&amp;D2373&amp;"线"&amp;E2373&amp;"号天赋"&amp;IF(F2373&gt;0,F2373&amp;"级","解锁")</f>
        <v>巨蟹座大招_1线2号天赋4级</v>
      </c>
      <c r="H2373" s="32">
        <f>INDEX(数值规划!$AH$33:$AK$42,(特技天赋!C2373-1)*2+特技天赋!D2373,特技天赋!E2373)</f>
        <v>43</v>
      </c>
      <c r="I2373" s="32">
        <f>INDEX(数值规划!$N$32:$Y$231,(((C2373-1)*2+(D2373-1))*4+(E2373-1))*5+F2373+1,(INDEX($T$3:$AI$3,B2373)-1)*3+1)</f>
        <v>84</v>
      </c>
      <c r="J2373" s="32">
        <f>INDEX(数值规划!$N$32:$Y$231,(((C2373-1)*2+(D2373-1))*4+(E2373-1))*5+F2373+1,(INDEX($T$3:$AI$3,B2373)-1)*3+2)</f>
        <v>21</v>
      </c>
      <c r="K2373" s="32">
        <f>INDEX(数值规划!$N$32:$Y$231,(((C2373-1)*2+(D2373-1))*4+(E2373-1))*5+F2373+1,(INDEX($T$3:$AI$3,B2373)-1)*3+3)</f>
        <v>21</v>
      </c>
      <c r="L2373" s="32">
        <f t="shared" ref="L2373:L2436" si="75">(E2373-1)*2+D2373</f>
        <v>3</v>
      </c>
      <c r="M2373" s="32">
        <f>INDEX(数值规划!$AL$33:$AL$42,(特技天赋!C2373-1)*2+特技天赋!D2373)</f>
        <v>6</v>
      </c>
      <c r="N2373" s="31">
        <v>72</v>
      </c>
      <c r="Q2373" s="32">
        <f>IF(特技天赋!F2373&gt;0,INDEX(数值规划!$F$32:$F$63,(特技天赋!E2373-1)*4+特技天赋!F2373),E2373)</f>
        <v>72</v>
      </c>
    </row>
    <row r="2374" spans="1:17" ht="16.5" x14ac:dyDescent="0.2">
      <c r="A2374" s="31">
        <v>2371</v>
      </c>
      <c r="B2374" s="31">
        <v>14</v>
      </c>
      <c r="C2374" s="31">
        <v>5</v>
      </c>
      <c r="D2374" s="31">
        <v>1</v>
      </c>
      <c r="E2374" s="31">
        <v>3</v>
      </c>
      <c r="F2374" s="31">
        <v>0</v>
      </c>
      <c r="G2374" s="31" t="str">
        <f t="shared" si="74"/>
        <v>巨蟹座大招_1线3号天赋解锁</v>
      </c>
      <c r="H2374" s="32">
        <f>INDEX(数值规划!$AH$33:$AK$42,(特技天赋!C2374-1)*2+特技天赋!D2374,特技天赋!E2374)</f>
        <v>63</v>
      </c>
      <c r="I2374" s="32">
        <f>INDEX(数值规划!$N$32:$Y$231,(((C2374-1)*2+(D2374-1))*4+(E2374-1))*5+F2374+1,(INDEX($T$3:$AI$3,B2374)-1)*3+1)</f>
        <v>54</v>
      </c>
      <c r="J2374" s="32">
        <f>INDEX(数值规划!$N$32:$Y$231,(((C2374-1)*2+(D2374-1))*4+(E2374-1))*5+F2374+1,(INDEX($T$3:$AI$3,B2374)-1)*3+2)</f>
        <v>14</v>
      </c>
      <c r="K2374" s="32">
        <f>INDEX(数值规划!$N$32:$Y$231,(((C2374-1)*2+(D2374-1))*4+(E2374-1))*5+F2374+1,(INDEX($T$3:$AI$3,B2374)-1)*3+3)</f>
        <v>14</v>
      </c>
      <c r="L2374" s="32">
        <f t="shared" si="75"/>
        <v>5</v>
      </c>
      <c r="M2374" s="32">
        <f>INDEX(数值规划!$AL$33:$AL$42,(特技天赋!C2374-1)*2+特技天赋!D2374)</f>
        <v>6</v>
      </c>
      <c r="N2374" s="31">
        <v>3</v>
      </c>
      <c r="Q2374" s="32">
        <f>IF(特技天赋!F2374&gt;0,INDEX(数值规划!$F$32:$F$63,(特技天赋!E2374-1)*4+特技天赋!F2374),E2374)</f>
        <v>3</v>
      </c>
    </row>
    <row r="2375" spans="1:17" ht="16.5" x14ac:dyDescent="0.2">
      <c r="A2375" s="31">
        <v>2372</v>
      </c>
      <c r="B2375" s="31">
        <v>14</v>
      </c>
      <c r="C2375" s="31">
        <v>5</v>
      </c>
      <c r="D2375" s="31">
        <v>1</v>
      </c>
      <c r="E2375" s="31">
        <v>3</v>
      </c>
      <c r="F2375" s="31">
        <v>1</v>
      </c>
      <c r="G2375" s="31" t="str">
        <f t="shared" si="74"/>
        <v>巨蟹座大招_1线3号天赋1级</v>
      </c>
      <c r="H2375" s="32">
        <f>INDEX(数值规划!$AH$33:$AK$42,(特技天赋!C2375-1)*2+特技天赋!D2375,特技天赋!E2375)</f>
        <v>63</v>
      </c>
      <c r="I2375" s="32">
        <f>INDEX(数值规划!$N$32:$Y$231,(((C2375-1)*2+(D2375-1))*4+(E2375-1))*5+F2375+1,(INDEX($T$3:$AI$3,B2375)-1)*3+1)</f>
        <v>66</v>
      </c>
      <c r="J2375" s="32">
        <f>INDEX(数值规划!$N$32:$Y$231,(((C2375-1)*2+(D2375-1))*4+(E2375-1))*5+F2375+1,(INDEX($T$3:$AI$3,B2375)-1)*3+2)</f>
        <v>17</v>
      </c>
      <c r="K2375" s="32">
        <f>INDEX(数值规划!$N$32:$Y$231,(((C2375-1)*2+(D2375-1))*4+(E2375-1))*5+F2375+1,(INDEX($T$3:$AI$3,B2375)-1)*3+3)</f>
        <v>17</v>
      </c>
      <c r="L2375" s="32">
        <f t="shared" si="75"/>
        <v>5</v>
      </c>
      <c r="M2375" s="32">
        <f>INDEX(数值规划!$AL$33:$AL$42,(特技天赋!C2375-1)*2+特技天赋!D2375)</f>
        <v>6</v>
      </c>
      <c r="N2375" s="31">
        <v>29</v>
      </c>
      <c r="Q2375" s="32">
        <f>IF(特技天赋!F2375&gt;0,INDEX(数值规划!$F$32:$F$63,(特技天赋!E2375-1)*4+特技天赋!F2375),E2375)</f>
        <v>29</v>
      </c>
    </row>
    <row r="2376" spans="1:17" ht="16.5" x14ac:dyDescent="0.2">
      <c r="A2376" s="31">
        <v>2373</v>
      </c>
      <c r="B2376" s="31">
        <v>14</v>
      </c>
      <c r="C2376" s="31">
        <v>5</v>
      </c>
      <c r="D2376" s="31">
        <v>1</v>
      </c>
      <c r="E2376" s="31">
        <v>3</v>
      </c>
      <c r="F2376" s="31">
        <v>2</v>
      </c>
      <c r="G2376" s="31" t="str">
        <f t="shared" si="74"/>
        <v>巨蟹座大招_1线3号天赋2级</v>
      </c>
      <c r="H2376" s="32">
        <f>INDEX(数值规划!$AH$33:$AK$42,(特技天赋!C2376-1)*2+特技天赋!D2376,特技天赋!E2376)</f>
        <v>63</v>
      </c>
      <c r="I2376" s="32">
        <f>INDEX(数值规划!$N$32:$Y$231,(((C2376-1)*2+(D2376-1))*4+(E2376-1))*5+F2376+1,(INDEX($T$3:$AI$3,B2376)-1)*3+1)</f>
        <v>78</v>
      </c>
      <c r="J2376" s="32">
        <f>INDEX(数值规划!$N$32:$Y$231,(((C2376-1)*2+(D2376-1))*4+(E2376-1))*5+F2376+1,(INDEX($T$3:$AI$3,B2376)-1)*3+2)</f>
        <v>20</v>
      </c>
      <c r="K2376" s="32">
        <f>INDEX(数值规划!$N$32:$Y$231,(((C2376-1)*2+(D2376-1))*4+(E2376-1))*5+F2376+1,(INDEX($T$3:$AI$3,B2376)-1)*3+3)</f>
        <v>20</v>
      </c>
      <c r="L2376" s="32">
        <f t="shared" si="75"/>
        <v>5</v>
      </c>
      <c r="M2376" s="32">
        <f>INDEX(数值规划!$AL$33:$AL$42,(特技天赋!C2376-1)*2+特技天赋!D2376)</f>
        <v>6</v>
      </c>
      <c r="N2376" s="31">
        <v>43</v>
      </c>
      <c r="Q2376" s="32">
        <f>IF(特技天赋!F2376&gt;0,INDEX(数值规划!$F$32:$F$63,(特技天赋!E2376-1)*4+特技天赋!F2376),E2376)</f>
        <v>43</v>
      </c>
    </row>
    <row r="2377" spans="1:17" ht="16.5" x14ac:dyDescent="0.2">
      <c r="A2377" s="31">
        <v>2374</v>
      </c>
      <c r="B2377" s="31">
        <v>14</v>
      </c>
      <c r="C2377" s="31">
        <v>5</v>
      </c>
      <c r="D2377" s="31">
        <v>1</v>
      </c>
      <c r="E2377" s="31">
        <v>3</v>
      </c>
      <c r="F2377" s="31">
        <v>3</v>
      </c>
      <c r="G2377" s="31" t="str">
        <f t="shared" si="74"/>
        <v>巨蟹座大招_1线3号天赋3级</v>
      </c>
      <c r="H2377" s="32">
        <f>INDEX(数值规划!$AH$33:$AK$42,(特技天赋!C2377-1)*2+特技天赋!D2377,特技天赋!E2377)</f>
        <v>63</v>
      </c>
      <c r="I2377" s="32">
        <f>INDEX(数值规划!$N$32:$Y$231,(((C2377-1)*2+(D2377-1))*4+(E2377-1))*5+F2377+1,(INDEX($T$3:$AI$3,B2377)-1)*3+1)</f>
        <v>90</v>
      </c>
      <c r="J2377" s="32">
        <f>INDEX(数值规划!$N$32:$Y$231,(((C2377-1)*2+(D2377-1))*4+(E2377-1))*5+F2377+1,(INDEX($T$3:$AI$3,B2377)-1)*3+2)</f>
        <v>23</v>
      </c>
      <c r="K2377" s="32">
        <f>INDEX(数值规划!$N$32:$Y$231,(((C2377-1)*2+(D2377-1))*4+(E2377-1))*5+F2377+1,(INDEX($T$3:$AI$3,B2377)-1)*3+3)</f>
        <v>23</v>
      </c>
      <c r="L2377" s="32">
        <f t="shared" si="75"/>
        <v>5</v>
      </c>
      <c r="M2377" s="32">
        <f>INDEX(数值规划!$AL$33:$AL$42,(特技天赋!C2377-1)*2+特技天赋!D2377)</f>
        <v>6</v>
      </c>
      <c r="N2377" s="31">
        <v>58</v>
      </c>
      <c r="Q2377" s="32">
        <f>IF(特技天赋!F2377&gt;0,INDEX(数值规划!$F$32:$F$63,(特技天赋!E2377-1)*4+特技天赋!F2377),E2377)</f>
        <v>58</v>
      </c>
    </row>
    <row r="2378" spans="1:17" ht="16.5" x14ac:dyDescent="0.2">
      <c r="A2378" s="31">
        <v>2375</v>
      </c>
      <c r="B2378" s="31">
        <v>14</v>
      </c>
      <c r="C2378" s="31">
        <v>5</v>
      </c>
      <c r="D2378" s="31">
        <v>1</v>
      </c>
      <c r="E2378" s="31">
        <v>3</v>
      </c>
      <c r="F2378" s="31">
        <v>4</v>
      </c>
      <c r="G2378" s="31" t="str">
        <f t="shared" si="74"/>
        <v>巨蟹座大招_1线3号天赋4级</v>
      </c>
      <c r="H2378" s="32">
        <f>INDEX(数值规划!$AH$33:$AK$42,(特技天赋!C2378-1)*2+特技天赋!D2378,特技天赋!E2378)</f>
        <v>63</v>
      </c>
      <c r="I2378" s="32">
        <f>INDEX(数值规划!$N$32:$Y$231,(((C2378-1)*2+(D2378-1))*4+(E2378-1))*5+F2378+1,(INDEX($T$3:$AI$3,B2378)-1)*3+1)</f>
        <v>102</v>
      </c>
      <c r="J2378" s="32">
        <f>INDEX(数值规划!$N$32:$Y$231,(((C2378-1)*2+(D2378-1))*4+(E2378-1))*5+F2378+1,(INDEX($T$3:$AI$3,B2378)-1)*3+2)</f>
        <v>26</v>
      </c>
      <c r="K2378" s="32">
        <f>INDEX(数值规划!$N$32:$Y$231,(((C2378-1)*2+(D2378-1))*4+(E2378-1))*5+F2378+1,(INDEX($T$3:$AI$3,B2378)-1)*3+3)</f>
        <v>26</v>
      </c>
      <c r="L2378" s="32">
        <f t="shared" si="75"/>
        <v>5</v>
      </c>
      <c r="M2378" s="32">
        <f>INDEX(数值规划!$AL$33:$AL$42,(特技天赋!C2378-1)*2+特技天赋!D2378)</f>
        <v>6</v>
      </c>
      <c r="N2378" s="31">
        <v>87</v>
      </c>
      <c r="Q2378" s="32">
        <f>IF(特技天赋!F2378&gt;0,INDEX(数值规划!$F$32:$F$63,(特技天赋!E2378-1)*4+特技天赋!F2378),E2378)</f>
        <v>87</v>
      </c>
    </row>
    <row r="2379" spans="1:17" ht="16.5" x14ac:dyDescent="0.2">
      <c r="A2379" s="31">
        <v>2376</v>
      </c>
      <c r="B2379" s="31">
        <v>14</v>
      </c>
      <c r="C2379" s="31">
        <v>5</v>
      </c>
      <c r="D2379" s="31">
        <v>1</v>
      </c>
      <c r="E2379" s="31">
        <v>4</v>
      </c>
      <c r="F2379" s="31">
        <v>0</v>
      </c>
      <c r="G2379" s="31" t="str">
        <f t="shared" si="74"/>
        <v>巨蟹座大招_1线4号天赋解锁</v>
      </c>
      <c r="H2379" s="32">
        <f>INDEX(数值规划!$AH$33:$AK$42,(特技天赋!C2379-1)*2+特技天赋!D2379,特技天赋!E2379)</f>
        <v>83</v>
      </c>
      <c r="I2379" s="32">
        <f>INDEX(数值规划!$N$32:$Y$231,(((C2379-1)*2+(D2379-1))*4+(E2379-1))*5+F2379+1,(INDEX($T$3:$AI$3,B2379)-1)*3+1)</f>
        <v>72</v>
      </c>
      <c r="J2379" s="32">
        <f>INDEX(数值规划!$N$32:$Y$231,(((C2379-1)*2+(D2379-1))*4+(E2379-1))*5+F2379+1,(INDEX($T$3:$AI$3,B2379)-1)*3+2)</f>
        <v>18</v>
      </c>
      <c r="K2379" s="32">
        <f>INDEX(数值规划!$N$32:$Y$231,(((C2379-1)*2+(D2379-1))*4+(E2379-1))*5+F2379+1,(INDEX($T$3:$AI$3,B2379)-1)*3+3)</f>
        <v>18</v>
      </c>
      <c r="L2379" s="32">
        <f t="shared" si="75"/>
        <v>7</v>
      </c>
      <c r="M2379" s="32">
        <f>INDEX(数值规划!$AL$33:$AL$42,(特技天赋!C2379-1)*2+特技天赋!D2379)</f>
        <v>6</v>
      </c>
      <c r="N2379" s="31">
        <v>4</v>
      </c>
      <c r="Q2379" s="32">
        <f>IF(特技天赋!F2379&gt;0,INDEX(数值规划!$F$32:$F$63,(特技天赋!E2379-1)*4+特技天赋!F2379),E2379)</f>
        <v>4</v>
      </c>
    </row>
    <row r="2380" spans="1:17" ht="16.5" x14ac:dyDescent="0.2">
      <c r="A2380" s="31">
        <v>2377</v>
      </c>
      <c r="B2380" s="31">
        <v>14</v>
      </c>
      <c r="C2380" s="31">
        <v>5</v>
      </c>
      <c r="D2380" s="31">
        <v>1</v>
      </c>
      <c r="E2380" s="31">
        <v>4</v>
      </c>
      <c r="F2380" s="31">
        <v>1</v>
      </c>
      <c r="G2380" s="31" t="str">
        <f t="shared" si="74"/>
        <v>巨蟹座大招_1线4号天赋1级</v>
      </c>
      <c r="H2380" s="32">
        <f>INDEX(数值规划!$AH$33:$AK$42,(特技天赋!C2380-1)*2+特技天赋!D2380,特技天赋!E2380)</f>
        <v>83</v>
      </c>
      <c r="I2380" s="32">
        <f>INDEX(数值规划!$N$32:$Y$231,(((C2380-1)*2+(D2380-1))*4+(E2380-1))*5+F2380+1,(INDEX($T$3:$AI$3,B2380)-1)*3+1)</f>
        <v>84</v>
      </c>
      <c r="J2380" s="32">
        <f>INDEX(数值规划!$N$32:$Y$231,(((C2380-1)*2+(D2380-1))*4+(E2380-1))*5+F2380+1,(INDEX($T$3:$AI$3,B2380)-1)*3+2)</f>
        <v>21</v>
      </c>
      <c r="K2380" s="32">
        <f>INDEX(数值规划!$N$32:$Y$231,(((C2380-1)*2+(D2380-1))*4+(E2380-1))*5+F2380+1,(INDEX($T$3:$AI$3,B2380)-1)*3+3)</f>
        <v>21</v>
      </c>
      <c r="L2380" s="32">
        <f t="shared" si="75"/>
        <v>7</v>
      </c>
      <c r="M2380" s="32">
        <f>INDEX(数值规划!$AL$33:$AL$42,(特技天赋!C2380-1)*2+特技天赋!D2380)</f>
        <v>6</v>
      </c>
      <c r="N2380" s="31">
        <v>29</v>
      </c>
      <c r="Q2380" s="32">
        <f>IF(特技天赋!F2380&gt;0,INDEX(数值规划!$F$32:$F$63,(特技天赋!E2380-1)*4+特技天赋!F2380),E2380)</f>
        <v>29</v>
      </c>
    </row>
    <row r="2381" spans="1:17" ht="16.5" x14ac:dyDescent="0.2">
      <c r="A2381" s="31">
        <v>2378</v>
      </c>
      <c r="B2381" s="31">
        <v>14</v>
      </c>
      <c r="C2381" s="31">
        <v>5</v>
      </c>
      <c r="D2381" s="31">
        <v>1</v>
      </c>
      <c r="E2381" s="31">
        <v>4</v>
      </c>
      <c r="F2381" s="31">
        <v>2</v>
      </c>
      <c r="G2381" s="31" t="str">
        <f t="shared" si="74"/>
        <v>巨蟹座大招_1线4号天赋2级</v>
      </c>
      <c r="H2381" s="32">
        <f>INDEX(数值规划!$AH$33:$AK$42,(特技天赋!C2381-1)*2+特技天赋!D2381,特技天赋!E2381)</f>
        <v>83</v>
      </c>
      <c r="I2381" s="32">
        <f>INDEX(数值规划!$N$32:$Y$231,(((C2381-1)*2+(D2381-1))*4+(E2381-1))*5+F2381+1,(INDEX($T$3:$AI$3,B2381)-1)*3+1)</f>
        <v>96</v>
      </c>
      <c r="J2381" s="32">
        <f>INDEX(数值规划!$N$32:$Y$231,(((C2381-1)*2+(D2381-1))*4+(E2381-1))*5+F2381+1,(INDEX($T$3:$AI$3,B2381)-1)*3+2)</f>
        <v>24</v>
      </c>
      <c r="K2381" s="32">
        <f>INDEX(数值规划!$N$32:$Y$231,(((C2381-1)*2+(D2381-1))*4+(E2381-1))*5+F2381+1,(INDEX($T$3:$AI$3,B2381)-1)*3+3)</f>
        <v>24</v>
      </c>
      <c r="L2381" s="32">
        <f t="shared" si="75"/>
        <v>7</v>
      </c>
      <c r="M2381" s="32">
        <f>INDEX(数值规划!$AL$33:$AL$42,(特技天赋!C2381-1)*2+特技天赋!D2381)</f>
        <v>6</v>
      </c>
      <c r="N2381" s="31">
        <v>43</v>
      </c>
      <c r="Q2381" s="32">
        <f>IF(特技天赋!F2381&gt;0,INDEX(数值规划!$F$32:$F$63,(特技天赋!E2381-1)*4+特技天赋!F2381),E2381)</f>
        <v>43</v>
      </c>
    </row>
    <row r="2382" spans="1:17" ht="16.5" x14ac:dyDescent="0.2">
      <c r="A2382" s="31">
        <v>2379</v>
      </c>
      <c r="B2382" s="31">
        <v>14</v>
      </c>
      <c r="C2382" s="31">
        <v>5</v>
      </c>
      <c r="D2382" s="31">
        <v>1</v>
      </c>
      <c r="E2382" s="31">
        <v>4</v>
      </c>
      <c r="F2382" s="31">
        <v>3</v>
      </c>
      <c r="G2382" s="31" t="str">
        <f t="shared" si="74"/>
        <v>巨蟹座大招_1线4号天赋3级</v>
      </c>
      <c r="H2382" s="32">
        <f>INDEX(数值规划!$AH$33:$AK$42,(特技天赋!C2382-1)*2+特技天赋!D2382,特技天赋!E2382)</f>
        <v>83</v>
      </c>
      <c r="I2382" s="32">
        <f>INDEX(数值规划!$N$32:$Y$231,(((C2382-1)*2+(D2382-1))*4+(E2382-1))*5+F2382+1,(INDEX($T$3:$AI$3,B2382)-1)*3+1)</f>
        <v>108</v>
      </c>
      <c r="J2382" s="32">
        <f>INDEX(数值规划!$N$32:$Y$231,(((C2382-1)*2+(D2382-1))*4+(E2382-1))*5+F2382+1,(INDEX($T$3:$AI$3,B2382)-1)*3+2)</f>
        <v>27</v>
      </c>
      <c r="K2382" s="32">
        <f>INDEX(数值规划!$N$32:$Y$231,(((C2382-1)*2+(D2382-1))*4+(E2382-1))*5+F2382+1,(INDEX($T$3:$AI$3,B2382)-1)*3+3)</f>
        <v>27</v>
      </c>
      <c r="L2382" s="32">
        <f t="shared" si="75"/>
        <v>7</v>
      </c>
      <c r="M2382" s="32">
        <f>INDEX(数值规划!$AL$33:$AL$42,(特技天赋!C2382-1)*2+特技天赋!D2382)</f>
        <v>6</v>
      </c>
      <c r="N2382" s="31">
        <v>58</v>
      </c>
      <c r="Q2382" s="32">
        <f>IF(特技天赋!F2382&gt;0,INDEX(数值规划!$F$32:$F$63,(特技天赋!E2382-1)*4+特技天赋!F2382),E2382)</f>
        <v>58</v>
      </c>
    </row>
    <row r="2383" spans="1:17" ht="16.5" x14ac:dyDescent="0.2">
      <c r="A2383" s="31">
        <v>2380</v>
      </c>
      <c r="B2383" s="31">
        <v>14</v>
      </c>
      <c r="C2383" s="31">
        <v>5</v>
      </c>
      <c r="D2383" s="31">
        <v>1</v>
      </c>
      <c r="E2383" s="31">
        <v>4</v>
      </c>
      <c r="F2383" s="31">
        <v>4</v>
      </c>
      <c r="G2383" s="31" t="str">
        <f t="shared" si="74"/>
        <v>巨蟹座大招_1线4号天赋4级</v>
      </c>
      <c r="H2383" s="32">
        <f>INDEX(数值规划!$AH$33:$AK$42,(特技天赋!C2383-1)*2+特技天赋!D2383,特技天赋!E2383)</f>
        <v>83</v>
      </c>
      <c r="I2383" s="32">
        <f>INDEX(数值规划!$N$32:$Y$231,(((C2383-1)*2+(D2383-1))*4+(E2383-1))*5+F2383+1,(INDEX($T$3:$AI$3,B2383)-1)*3+1)</f>
        <v>120</v>
      </c>
      <c r="J2383" s="32">
        <f>INDEX(数值规划!$N$32:$Y$231,(((C2383-1)*2+(D2383-1))*4+(E2383-1))*5+F2383+1,(INDEX($T$3:$AI$3,B2383)-1)*3+2)</f>
        <v>30</v>
      </c>
      <c r="K2383" s="32">
        <f>INDEX(数值规划!$N$32:$Y$231,(((C2383-1)*2+(D2383-1))*4+(E2383-1))*5+F2383+1,(INDEX($T$3:$AI$3,B2383)-1)*3+3)</f>
        <v>30</v>
      </c>
      <c r="L2383" s="32">
        <f t="shared" si="75"/>
        <v>7</v>
      </c>
      <c r="M2383" s="32">
        <f>INDEX(数值规划!$AL$33:$AL$42,(特技天赋!C2383-1)*2+特技天赋!D2383)</f>
        <v>6</v>
      </c>
      <c r="N2383" s="31">
        <v>87</v>
      </c>
      <c r="Q2383" s="32">
        <f>IF(特技天赋!F2383&gt;0,INDEX(数值规划!$F$32:$F$63,(特技天赋!E2383-1)*4+特技天赋!F2383),E2383)</f>
        <v>87</v>
      </c>
    </row>
    <row r="2384" spans="1:17" ht="16.5" x14ac:dyDescent="0.2">
      <c r="A2384" s="31">
        <v>2381</v>
      </c>
      <c r="B2384" s="31">
        <v>14</v>
      </c>
      <c r="C2384" s="31">
        <v>5</v>
      </c>
      <c r="D2384" s="31">
        <v>2</v>
      </c>
      <c r="E2384" s="31">
        <v>1</v>
      </c>
      <c r="F2384" s="31">
        <v>0</v>
      </c>
      <c r="G2384" s="31" t="str">
        <f t="shared" si="74"/>
        <v>巨蟹座大招_2线1号天赋解锁</v>
      </c>
      <c r="H2384" s="32">
        <f>INDEX(数值规划!$AH$33:$AK$42,(特技天赋!C2384-1)*2+特技天赋!D2384,特技天赋!E2384)</f>
        <v>33</v>
      </c>
      <c r="I2384" s="32">
        <f>INDEX(数值规划!$N$32:$Y$231,(((C2384-1)*2+(D2384-1))*4+(E2384-1))*5+F2384+1,(INDEX($T$3:$AI$3,B2384)-1)*3+1)</f>
        <v>12</v>
      </c>
      <c r="J2384" s="32">
        <f>INDEX(数值规划!$N$32:$Y$231,(((C2384-1)*2+(D2384-1))*4+(E2384-1))*5+F2384+1,(INDEX($T$3:$AI$3,B2384)-1)*3+2)</f>
        <v>10</v>
      </c>
      <c r="K2384" s="32">
        <f>INDEX(数值规划!$N$32:$Y$231,(((C2384-1)*2+(D2384-1))*4+(E2384-1))*5+F2384+1,(INDEX($T$3:$AI$3,B2384)-1)*3+3)</f>
        <v>10</v>
      </c>
      <c r="L2384" s="32">
        <f t="shared" si="75"/>
        <v>2</v>
      </c>
      <c r="M2384" s="32">
        <f>INDEX(数值规划!$AL$33:$AL$42,(特技天赋!C2384-1)*2+特技天赋!D2384)</f>
        <v>2</v>
      </c>
      <c r="N2384" s="31">
        <v>1</v>
      </c>
      <c r="Q2384" s="32">
        <f>IF(特技天赋!F2384&gt;0,INDEX(数值规划!$F$32:$F$63,(特技天赋!E2384-1)*4+特技天赋!F2384),E2384)</f>
        <v>1</v>
      </c>
    </row>
    <row r="2385" spans="1:17" ht="16.5" x14ac:dyDescent="0.2">
      <c r="A2385" s="31">
        <v>2382</v>
      </c>
      <c r="B2385" s="31">
        <v>14</v>
      </c>
      <c r="C2385" s="31">
        <v>5</v>
      </c>
      <c r="D2385" s="31">
        <v>2</v>
      </c>
      <c r="E2385" s="31">
        <v>1</v>
      </c>
      <c r="F2385" s="31">
        <v>1</v>
      </c>
      <c r="G2385" s="31" t="str">
        <f t="shared" si="74"/>
        <v>巨蟹座大招_2线1号天赋1级</v>
      </c>
      <c r="H2385" s="32">
        <f>INDEX(数值规划!$AH$33:$AK$42,(特技天赋!C2385-1)*2+特技天赋!D2385,特技天赋!E2385)</f>
        <v>33</v>
      </c>
      <c r="I2385" s="32">
        <f>INDEX(数值规划!$N$32:$Y$231,(((C2385-1)*2+(D2385-1))*4+(E2385-1))*5+F2385+1,(INDEX($T$3:$AI$3,B2385)-1)*3+1)</f>
        <v>18</v>
      </c>
      <c r="J2385" s="32">
        <f>INDEX(数值规划!$N$32:$Y$231,(((C2385-1)*2+(D2385-1))*4+(E2385-1))*5+F2385+1,(INDEX($T$3:$AI$3,B2385)-1)*3+2)</f>
        <v>15</v>
      </c>
      <c r="K2385" s="32">
        <f>INDEX(数值规划!$N$32:$Y$231,(((C2385-1)*2+(D2385-1))*4+(E2385-1))*5+F2385+1,(INDEX($T$3:$AI$3,B2385)-1)*3+3)</f>
        <v>15</v>
      </c>
      <c r="L2385" s="32">
        <f t="shared" si="75"/>
        <v>2</v>
      </c>
      <c r="M2385" s="32">
        <f>INDEX(数值规划!$AL$33:$AL$42,(特技天赋!C2385-1)*2+特技天赋!D2385)</f>
        <v>2</v>
      </c>
      <c r="N2385" s="31">
        <v>19</v>
      </c>
      <c r="Q2385" s="32">
        <f>IF(特技天赋!F2385&gt;0,INDEX(数值规划!$F$32:$F$63,(特技天赋!E2385-1)*4+特技天赋!F2385),E2385)</f>
        <v>19</v>
      </c>
    </row>
    <row r="2386" spans="1:17" ht="16.5" x14ac:dyDescent="0.2">
      <c r="A2386" s="31">
        <v>2383</v>
      </c>
      <c r="B2386" s="31">
        <v>14</v>
      </c>
      <c r="C2386" s="31">
        <v>5</v>
      </c>
      <c r="D2386" s="31">
        <v>2</v>
      </c>
      <c r="E2386" s="31">
        <v>1</v>
      </c>
      <c r="F2386" s="31">
        <v>2</v>
      </c>
      <c r="G2386" s="31" t="str">
        <f t="shared" si="74"/>
        <v>巨蟹座大招_2线1号天赋2级</v>
      </c>
      <c r="H2386" s="32">
        <f>INDEX(数值规划!$AH$33:$AK$42,(特技天赋!C2386-1)*2+特技天赋!D2386,特技天赋!E2386)</f>
        <v>33</v>
      </c>
      <c r="I2386" s="32">
        <f>INDEX(数值规划!$N$32:$Y$231,(((C2386-1)*2+(D2386-1))*4+(E2386-1))*5+F2386+1,(INDEX($T$3:$AI$3,B2386)-1)*3+1)</f>
        <v>24</v>
      </c>
      <c r="J2386" s="32">
        <f>INDEX(数值规划!$N$32:$Y$231,(((C2386-1)*2+(D2386-1))*4+(E2386-1))*5+F2386+1,(INDEX($T$3:$AI$3,B2386)-1)*3+2)</f>
        <v>20</v>
      </c>
      <c r="K2386" s="32">
        <f>INDEX(数值规划!$N$32:$Y$231,(((C2386-1)*2+(D2386-1))*4+(E2386-1))*5+F2386+1,(INDEX($T$3:$AI$3,B2386)-1)*3+3)</f>
        <v>20</v>
      </c>
      <c r="L2386" s="32">
        <f t="shared" si="75"/>
        <v>2</v>
      </c>
      <c r="M2386" s="32">
        <f>INDEX(数值规划!$AL$33:$AL$42,(特技天赋!C2386-1)*2+特技天赋!D2386)</f>
        <v>2</v>
      </c>
      <c r="N2386" s="31">
        <v>29</v>
      </c>
      <c r="Q2386" s="32">
        <f>IF(特技天赋!F2386&gt;0,INDEX(数值规划!$F$32:$F$63,(特技天赋!E2386-1)*4+特技天赋!F2386),E2386)</f>
        <v>29</v>
      </c>
    </row>
    <row r="2387" spans="1:17" ht="16.5" x14ac:dyDescent="0.2">
      <c r="A2387" s="31">
        <v>2384</v>
      </c>
      <c r="B2387" s="31">
        <v>14</v>
      </c>
      <c r="C2387" s="31">
        <v>5</v>
      </c>
      <c r="D2387" s="31">
        <v>2</v>
      </c>
      <c r="E2387" s="31">
        <v>1</v>
      </c>
      <c r="F2387" s="31">
        <v>3</v>
      </c>
      <c r="G2387" s="31" t="str">
        <f t="shared" si="74"/>
        <v>巨蟹座大招_2线1号天赋3级</v>
      </c>
      <c r="H2387" s="32">
        <f>INDEX(数值规划!$AH$33:$AK$42,(特技天赋!C2387-1)*2+特技天赋!D2387,特技天赋!E2387)</f>
        <v>33</v>
      </c>
      <c r="I2387" s="32">
        <f>INDEX(数值规划!$N$32:$Y$231,(((C2387-1)*2+(D2387-1))*4+(E2387-1))*5+F2387+1,(INDEX($T$3:$AI$3,B2387)-1)*3+1)</f>
        <v>30</v>
      </c>
      <c r="J2387" s="32">
        <f>INDEX(数值规划!$N$32:$Y$231,(((C2387-1)*2+(D2387-1))*4+(E2387-1))*5+F2387+1,(INDEX($T$3:$AI$3,B2387)-1)*3+2)</f>
        <v>25</v>
      </c>
      <c r="K2387" s="32">
        <f>INDEX(数值规划!$N$32:$Y$231,(((C2387-1)*2+(D2387-1))*4+(E2387-1))*5+F2387+1,(INDEX($T$3:$AI$3,B2387)-1)*3+3)</f>
        <v>25</v>
      </c>
      <c r="L2387" s="32">
        <f t="shared" si="75"/>
        <v>2</v>
      </c>
      <c r="M2387" s="32">
        <f>INDEX(数值规划!$AL$33:$AL$42,(特技天赋!C2387-1)*2+特技天赋!D2387)</f>
        <v>2</v>
      </c>
      <c r="N2387" s="31">
        <v>38</v>
      </c>
      <c r="Q2387" s="32">
        <f>IF(特技天赋!F2387&gt;0,INDEX(数值规划!$F$32:$F$63,(特技天赋!E2387-1)*4+特技天赋!F2387),E2387)</f>
        <v>38</v>
      </c>
    </row>
    <row r="2388" spans="1:17" ht="16.5" x14ac:dyDescent="0.2">
      <c r="A2388" s="31">
        <v>2385</v>
      </c>
      <c r="B2388" s="31">
        <v>14</v>
      </c>
      <c r="C2388" s="31">
        <v>5</v>
      </c>
      <c r="D2388" s="31">
        <v>2</v>
      </c>
      <c r="E2388" s="31">
        <v>1</v>
      </c>
      <c r="F2388" s="31">
        <v>4</v>
      </c>
      <c r="G2388" s="31" t="str">
        <f t="shared" si="74"/>
        <v>巨蟹座大招_2线1号天赋4级</v>
      </c>
      <c r="H2388" s="32">
        <f>INDEX(数值规划!$AH$33:$AK$42,(特技天赋!C2388-1)*2+特技天赋!D2388,特技天赋!E2388)</f>
        <v>33</v>
      </c>
      <c r="I2388" s="32">
        <f>INDEX(数值规划!$N$32:$Y$231,(((C2388-1)*2+(D2388-1))*4+(E2388-1))*5+F2388+1,(INDEX($T$3:$AI$3,B2388)-1)*3+1)</f>
        <v>36</v>
      </c>
      <c r="J2388" s="32">
        <f>INDEX(数值规划!$N$32:$Y$231,(((C2388-1)*2+(D2388-1))*4+(E2388-1))*5+F2388+1,(INDEX($T$3:$AI$3,B2388)-1)*3+2)</f>
        <v>30</v>
      </c>
      <c r="K2388" s="32">
        <f>INDEX(数值规划!$N$32:$Y$231,(((C2388-1)*2+(D2388-1))*4+(E2388-1))*5+F2388+1,(INDEX($T$3:$AI$3,B2388)-1)*3+3)</f>
        <v>30</v>
      </c>
      <c r="L2388" s="32">
        <f t="shared" si="75"/>
        <v>2</v>
      </c>
      <c r="M2388" s="32">
        <f>INDEX(数值规划!$AL$33:$AL$42,(特技天赋!C2388-1)*2+特技天赋!D2388)</f>
        <v>2</v>
      </c>
      <c r="N2388" s="31">
        <v>58</v>
      </c>
      <c r="Q2388" s="32">
        <f>IF(特技天赋!F2388&gt;0,INDEX(数值规划!$F$32:$F$63,(特技天赋!E2388-1)*4+特技天赋!F2388),E2388)</f>
        <v>58</v>
      </c>
    </row>
    <row r="2389" spans="1:17" ht="16.5" x14ac:dyDescent="0.2">
      <c r="A2389" s="31">
        <v>2386</v>
      </c>
      <c r="B2389" s="31">
        <v>14</v>
      </c>
      <c r="C2389" s="31">
        <v>5</v>
      </c>
      <c r="D2389" s="31">
        <v>2</v>
      </c>
      <c r="E2389" s="31">
        <v>2</v>
      </c>
      <c r="F2389" s="31">
        <v>0</v>
      </c>
      <c r="G2389" s="31" t="str">
        <f t="shared" si="74"/>
        <v>巨蟹座大招_2线2号天赋解锁</v>
      </c>
      <c r="H2389" s="32">
        <f>INDEX(数值规划!$AH$33:$AK$42,(特技天赋!C2389-1)*2+特技天赋!D2389,特技天赋!E2389)</f>
        <v>53</v>
      </c>
      <c r="I2389" s="32">
        <f>INDEX(数值规划!$N$32:$Y$231,(((C2389-1)*2+(D2389-1))*4+(E2389-1))*5+F2389+1,(INDEX($T$3:$AI$3,B2389)-1)*3+1)</f>
        <v>18</v>
      </c>
      <c r="J2389" s="32">
        <f>INDEX(数值规划!$N$32:$Y$231,(((C2389-1)*2+(D2389-1))*4+(E2389-1))*5+F2389+1,(INDEX($T$3:$AI$3,B2389)-1)*3+2)</f>
        <v>15</v>
      </c>
      <c r="K2389" s="32">
        <f>INDEX(数值规划!$N$32:$Y$231,(((C2389-1)*2+(D2389-1))*4+(E2389-1))*5+F2389+1,(INDEX($T$3:$AI$3,B2389)-1)*3+3)</f>
        <v>15</v>
      </c>
      <c r="L2389" s="32">
        <f t="shared" si="75"/>
        <v>4</v>
      </c>
      <c r="M2389" s="32">
        <f>INDEX(数值规划!$AL$33:$AL$42,(特技天赋!C2389-1)*2+特技天赋!D2389)</f>
        <v>2</v>
      </c>
      <c r="N2389" s="31">
        <v>2</v>
      </c>
      <c r="Q2389" s="32">
        <f>IF(特技天赋!F2389&gt;0,INDEX(数值规划!$F$32:$F$63,(特技天赋!E2389-1)*4+特技天赋!F2389),E2389)</f>
        <v>2</v>
      </c>
    </row>
    <row r="2390" spans="1:17" ht="16.5" x14ac:dyDescent="0.2">
      <c r="A2390" s="31">
        <v>2387</v>
      </c>
      <c r="B2390" s="31">
        <v>14</v>
      </c>
      <c r="C2390" s="31">
        <v>5</v>
      </c>
      <c r="D2390" s="31">
        <v>2</v>
      </c>
      <c r="E2390" s="31">
        <v>2</v>
      </c>
      <c r="F2390" s="31">
        <v>1</v>
      </c>
      <c r="G2390" s="31" t="str">
        <f t="shared" si="74"/>
        <v>巨蟹座大招_2线2号天赋1级</v>
      </c>
      <c r="H2390" s="32">
        <f>INDEX(数值规划!$AH$33:$AK$42,(特技天赋!C2390-1)*2+特技天赋!D2390,特技天赋!E2390)</f>
        <v>53</v>
      </c>
      <c r="I2390" s="32">
        <f>INDEX(数值规划!$N$32:$Y$231,(((C2390-1)*2+(D2390-1))*4+(E2390-1))*5+F2390+1,(INDEX($T$3:$AI$3,B2390)-1)*3+1)</f>
        <v>24</v>
      </c>
      <c r="J2390" s="32">
        <f>INDEX(数值规划!$N$32:$Y$231,(((C2390-1)*2+(D2390-1))*4+(E2390-1))*5+F2390+1,(INDEX($T$3:$AI$3,B2390)-1)*3+2)</f>
        <v>20</v>
      </c>
      <c r="K2390" s="32">
        <f>INDEX(数值规划!$N$32:$Y$231,(((C2390-1)*2+(D2390-1))*4+(E2390-1))*5+F2390+1,(INDEX($T$3:$AI$3,B2390)-1)*3+3)</f>
        <v>20</v>
      </c>
      <c r="L2390" s="32">
        <f t="shared" si="75"/>
        <v>4</v>
      </c>
      <c r="M2390" s="32">
        <f>INDEX(数值规划!$AL$33:$AL$42,(特技天赋!C2390-1)*2+特技天赋!D2390)</f>
        <v>2</v>
      </c>
      <c r="N2390" s="31">
        <v>24</v>
      </c>
      <c r="Q2390" s="32">
        <f>IF(特技天赋!F2390&gt;0,INDEX(数值规划!$F$32:$F$63,(特技天赋!E2390-1)*4+特技天赋!F2390),E2390)</f>
        <v>24</v>
      </c>
    </row>
    <row r="2391" spans="1:17" ht="16.5" x14ac:dyDescent="0.2">
      <c r="A2391" s="31">
        <v>2388</v>
      </c>
      <c r="B2391" s="31">
        <v>14</v>
      </c>
      <c r="C2391" s="31">
        <v>5</v>
      </c>
      <c r="D2391" s="31">
        <v>2</v>
      </c>
      <c r="E2391" s="31">
        <v>2</v>
      </c>
      <c r="F2391" s="31">
        <v>2</v>
      </c>
      <c r="G2391" s="31" t="str">
        <f t="shared" si="74"/>
        <v>巨蟹座大招_2线2号天赋2级</v>
      </c>
      <c r="H2391" s="32">
        <f>INDEX(数值规划!$AH$33:$AK$42,(特技天赋!C2391-1)*2+特技天赋!D2391,特技天赋!E2391)</f>
        <v>53</v>
      </c>
      <c r="I2391" s="32">
        <f>INDEX(数值规划!$N$32:$Y$231,(((C2391-1)*2+(D2391-1))*4+(E2391-1))*5+F2391+1,(INDEX($T$3:$AI$3,B2391)-1)*3+1)</f>
        <v>30</v>
      </c>
      <c r="J2391" s="32">
        <f>INDEX(数值规划!$N$32:$Y$231,(((C2391-1)*2+(D2391-1))*4+(E2391-1))*5+F2391+1,(INDEX($T$3:$AI$3,B2391)-1)*3+2)</f>
        <v>25</v>
      </c>
      <c r="K2391" s="32">
        <f>INDEX(数值规划!$N$32:$Y$231,(((C2391-1)*2+(D2391-1))*4+(E2391-1))*5+F2391+1,(INDEX($T$3:$AI$3,B2391)-1)*3+3)</f>
        <v>25</v>
      </c>
      <c r="L2391" s="32">
        <f t="shared" si="75"/>
        <v>4</v>
      </c>
      <c r="M2391" s="32">
        <f>INDEX(数值规划!$AL$33:$AL$42,(特技天赋!C2391-1)*2+特技天赋!D2391)</f>
        <v>2</v>
      </c>
      <c r="N2391" s="31">
        <v>36</v>
      </c>
      <c r="Q2391" s="32">
        <f>IF(特技天赋!F2391&gt;0,INDEX(数值规划!$F$32:$F$63,(特技天赋!E2391-1)*4+特技天赋!F2391),E2391)</f>
        <v>36</v>
      </c>
    </row>
    <row r="2392" spans="1:17" ht="16.5" x14ac:dyDescent="0.2">
      <c r="A2392" s="31">
        <v>2389</v>
      </c>
      <c r="B2392" s="31">
        <v>14</v>
      </c>
      <c r="C2392" s="31">
        <v>5</v>
      </c>
      <c r="D2392" s="31">
        <v>2</v>
      </c>
      <c r="E2392" s="31">
        <v>2</v>
      </c>
      <c r="F2392" s="31">
        <v>3</v>
      </c>
      <c r="G2392" s="31" t="str">
        <f t="shared" si="74"/>
        <v>巨蟹座大招_2线2号天赋3级</v>
      </c>
      <c r="H2392" s="32">
        <f>INDEX(数值规划!$AH$33:$AK$42,(特技天赋!C2392-1)*2+特技天赋!D2392,特技天赋!E2392)</f>
        <v>53</v>
      </c>
      <c r="I2392" s="32">
        <f>INDEX(数值规划!$N$32:$Y$231,(((C2392-1)*2+(D2392-1))*4+(E2392-1))*5+F2392+1,(INDEX($T$3:$AI$3,B2392)-1)*3+1)</f>
        <v>36</v>
      </c>
      <c r="J2392" s="32">
        <f>INDEX(数值规划!$N$32:$Y$231,(((C2392-1)*2+(D2392-1))*4+(E2392-1))*5+F2392+1,(INDEX($T$3:$AI$3,B2392)-1)*3+2)</f>
        <v>30</v>
      </c>
      <c r="K2392" s="32">
        <f>INDEX(数值规划!$N$32:$Y$231,(((C2392-1)*2+(D2392-1))*4+(E2392-1))*5+F2392+1,(INDEX($T$3:$AI$3,B2392)-1)*3+3)</f>
        <v>30</v>
      </c>
      <c r="L2392" s="32">
        <f t="shared" si="75"/>
        <v>4</v>
      </c>
      <c r="M2392" s="32">
        <f>INDEX(数值规划!$AL$33:$AL$42,(特技天赋!C2392-1)*2+特技天赋!D2392)</f>
        <v>2</v>
      </c>
      <c r="N2392" s="31">
        <v>48</v>
      </c>
      <c r="Q2392" s="32">
        <f>IF(特技天赋!F2392&gt;0,INDEX(数值规划!$F$32:$F$63,(特技天赋!E2392-1)*4+特技天赋!F2392),E2392)</f>
        <v>48</v>
      </c>
    </row>
    <row r="2393" spans="1:17" ht="16.5" x14ac:dyDescent="0.2">
      <c r="A2393" s="31">
        <v>2390</v>
      </c>
      <c r="B2393" s="31">
        <v>14</v>
      </c>
      <c r="C2393" s="31">
        <v>5</v>
      </c>
      <c r="D2393" s="31">
        <v>2</v>
      </c>
      <c r="E2393" s="31">
        <v>2</v>
      </c>
      <c r="F2393" s="31">
        <v>4</v>
      </c>
      <c r="G2393" s="31" t="str">
        <f t="shared" si="74"/>
        <v>巨蟹座大招_2线2号天赋4级</v>
      </c>
      <c r="H2393" s="32">
        <f>INDEX(数值规划!$AH$33:$AK$42,(特技天赋!C2393-1)*2+特技天赋!D2393,特技天赋!E2393)</f>
        <v>53</v>
      </c>
      <c r="I2393" s="32">
        <f>INDEX(数值规划!$N$32:$Y$231,(((C2393-1)*2+(D2393-1))*4+(E2393-1))*5+F2393+1,(INDEX($T$3:$AI$3,B2393)-1)*3+1)</f>
        <v>42</v>
      </c>
      <c r="J2393" s="32">
        <f>INDEX(数值规划!$N$32:$Y$231,(((C2393-1)*2+(D2393-1))*4+(E2393-1))*5+F2393+1,(INDEX($T$3:$AI$3,B2393)-1)*3+2)</f>
        <v>35</v>
      </c>
      <c r="K2393" s="32">
        <f>INDEX(数值规划!$N$32:$Y$231,(((C2393-1)*2+(D2393-1))*4+(E2393-1))*5+F2393+1,(INDEX($T$3:$AI$3,B2393)-1)*3+3)</f>
        <v>35</v>
      </c>
      <c r="L2393" s="32">
        <f t="shared" si="75"/>
        <v>4</v>
      </c>
      <c r="M2393" s="32">
        <f>INDEX(数值规划!$AL$33:$AL$42,(特技天赋!C2393-1)*2+特技天赋!D2393)</f>
        <v>2</v>
      </c>
      <c r="N2393" s="31">
        <v>72</v>
      </c>
      <c r="Q2393" s="32">
        <f>IF(特技天赋!F2393&gt;0,INDEX(数值规划!$F$32:$F$63,(特技天赋!E2393-1)*4+特技天赋!F2393),E2393)</f>
        <v>72</v>
      </c>
    </row>
    <row r="2394" spans="1:17" ht="16.5" x14ac:dyDescent="0.2">
      <c r="A2394" s="31">
        <v>2391</v>
      </c>
      <c r="B2394" s="31">
        <v>14</v>
      </c>
      <c r="C2394" s="31">
        <v>5</v>
      </c>
      <c r="D2394" s="31">
        <v>2</v>
      </c>
      <c r="E2394" s="31">
        <v>3</v>
      </c>
      <c r="F2394" s="31">
        <v>0</v>
      </c>
      <c r="G2394" s="31" t="str">
        <f t="shared" si="74"/>
        <v>巨蟹座大招_2线3号天赋解锁</v>
      </c>
      <c r="H2394" s="32">
        <f>INDEX(数值规划!$AH$33:$AK$42,(特技天赋!C2394-1)*2+特技天赋!D2394,特技天赋!E2394)</f>
        <v>73</v>
      </c>
      <c r="I2394" s="32">
        <f>INDEX(数值规划!$N$32:$Y$231,(((C2394-1)*2+(D2394-1))*4+(E2394-1))*5+F2394+1,(INDEX($T$3:$AI$3,B2394)-1)*3+1)</f>
        <v>27</v>
      </c>
      <c r="J2394" s="32">
        <f>INDEX(数值规划!$N$32:$Y$231,(((C2394-1)*2+(D2394-1))*4+(E2394-1))*5+F2394+1,(INDEX($T$3:$AI$3,B2394)-1)*3+2)</f>
        <v>23</v>
      </c>
      <c r="K2394" s="32">
        <f>INDEX(数值规划!$N$32:$Y$231,(((C2394-1)*2+(D2394-1))*4+(E2394-1))*5+F2394+1,(INDEX($T$3:$AI$3,B2394)-1)*3+3)</f>
        <v>23</v>
      </c>
      <c r="L2394" s="32">
        <f t="shared" si="75"/>
        <v>6</v>
      </c>
      <c r="M2394" s="32">
        <f>INDEX(数值规划!$AL$33:$AL$42,(特技天赋!C2394-1)*2+特技天赋!D2394)</f>
        <v>2</v>
      </c>
      <c r="N2394" s="31">
        <v>3</v>
      </c>
      <c r="Q2394" s="32">
        <f>IF(特技天赋!F2394&gt;0,INDEX(数值规划!$F$32:$F$63,(特技天赋!E2394-1)*4+特技天赋!F2394),E2394)</f>
        <v>3</v>
      </c>
    </row>
    <row r="2395" spans="1:17" ht="16.5" x14ac:dyDescent="0.2">
      <c r="A2395" s="31">
        <v>2392</v>
      </c>
      <c r="B2395" s="31">
        <v>14</v>
      </c>
      <c r="C2395" s="31">
        <v>5</v>
      </c>
      <c r="D2395" s="31">
        <v>2</v>
      </c>
      <c r="E2395" s="31">
        <v>3</v>
      </c>
      <c r="F2395" s="31">
        <v>1</v>
      </c>
      <c r="G2395" s="31" t="str">
        <f t="shared" si="74"/>
        <v>巨蟹座大招_2线3号天赋1级</v>
      </c>
      <c r="H2395" s="32">
        <f>INDEX(数值规划!$AH$33:$AK$42,(特技天赋!C2395-1)*2+特技天赋!D2395,特技天赋!E2395)</f>
        <v>73</v>
      </c>
      <c r="I2395" s="32">
        <f>INDEX(数值规划!$N$32:$Y$231,(((C2395-1)*2+(D2395-1))*4+(E2395-1))*5+F2395+1,(INDEX($T$3:$AI$3,B2395)-1)*3+1)</f>
        <v>33</v>
      </c>
      <c r="J2395" s="32">
        <f>INDEX(数值规划!$N$32:$Y$231,(((C2395-1)*2+(D2395-1))*4+(E2395-1))*5+F2395+1,(INDEX($T$3:$AI$3,B2395)-1)*3+2)</f>
        <v>28</v>
      </c>
      <c r="K2395" s="32">
        <f>INDEX(数值规划!$N$32:$Y$231,(((C2395-1)*2+(D2395-1))*4+(E2395-1))*5+F2395+1,(INDEX($T$3:$AI$3,B2395)-1)*3+3)</f>
        <v>28</v>
      </c>
      <c r="L2395" s="32">
        <f t="shared" si="75"/>
        <v>6</v>
      </c>
      <c r="M2395" s="32">
        <f>INDEX(数值规划!$AL$33:$AL$42,(特技天赋!C2395-1)*2+特技天赋!D2395)</f>
        <v>2</v>
      </c>
      <c r="N2395" s="31">
        <v>29</v>
      </c>
      <c r="Q2395" s="32">
        <f>IF(特技天赋!F2395&gt;0,INDEX(数值规划!$F$32:$F$63,(特技天赋!E2395-1)*4+特技天赋!F2395),E2395)</f>
        <v>29</v>
      </c>
    </row>
    <row r="2396" spans="1:17" ht="16.5" x14ac:dyDescent="0.2">
      <c r="A2396" s="31">
        <v>2393</v>
      </c>
      <c r="B2396" s="31">
        <v>14</v>
      </c>
      <c r="C2396" s="31">
        <v>5</v>
      </c>
      <c r="D2396" s="31">
        <v>2</v>
      </c>
      <c r="E2396" s="31">
        <v>3</v>
      </c>
      <c r="F2396" s="31">
        <v>2</v>
      </c>
      <c r="G2396" s="31" t="str">
        <f t="shared" si="74"/>
        <v>巨蟹座大招_2线3号天赋2级</v>
      </c>
      <c r="H2396" s="32">
        <f>INDEX(数值规划!$AH$33:$AK$42,(特技天赋!C2396-1)*2+特技天赋!D2396,特技天赋!E2396)</f>
        <v>73</v>
      </c>
      <c r="I2396" s="32">
        <f>INDEX(数值规划!$N$32:$Y$231,(((C2396-1)*2+(D2396-1))*4+(E2396-1))*5+F2396+1,(INDEX($T$3:$AI$3,B2396)-1)*3+1)</f>
        <v>39</v>
      </c>
      <c r="J2396" s="32">
        <f>INDEX(数值规划!$N$32:$Y$231,(((C2396-1)*2+(D2396-1))*4+(E2396-1))*5+F2396+1,(INDEX($T$3:$AI$3,B2396)-1)*3+2)</f>
        <v>33</v>
      </c>
      <c r="K2396" s="32">
        <f>INDEX(数值规划!$N$32:$Y$231,(((C2396-1)*2+(D2396-1))*4+(E2396-1))*5+F2396+1,(INDEX($T$3:$AI$3,B2396)-1)*3+3)</f>
        <v>33</v>
      </c>
      <c r="L2396" s="32">
        <f t="shared" si="75"/>
        <v>6</v>
      </c>
      <c r="M2396" s="32">
        <f>INDEX(数值规划!$AL$33:$AL$42,(特技天赋!C2396-1)*2+特技天赋!D2396)</f>
        <v>2</v>
      </c>
      <c r="N2396" s="31">
        <v>43</v>
      </c>
      <c r="Q2396" s="32">
        <f>IF(特技天赋!F2396&gt;0,INDEX(数值规划!$F$32:$F$63,(特技天赋!E2396-1)*4+特技天赋!F2396),E2396)</f>
        <v>43</v>
      </c>
    </row>
    <row r="2397" spans="1:17" ht="16.5" x14ac:dyDescent="0.2">
      <c r="A2397" s="31">
        <v>2394</v>
      </c>
      <c r="B2397" s="31">
        <v>14</v>
      </c>
      <c r="C2397" s="31">
        <v>5</v>
      </c>
      <c r="D2397" s="31">
        <v>2</v>
      </c>
      <c r="E2397" s="31">
        <v>3</v>
      </c>
      <c r="F2397" s="31">
        <v>3</v>
      </c>
      <c r="G2397" s="31" t="str">
        <f t="shared" si="74"/>
        <v>巨蟹座大招_2线3号天赋3级</v>
      </c>
      <c r="H2397" s="32">
        <f>INDEX(数值规划!$AH$33:$AK$42,(特技天赋!C2397-1)*2+特技天赋!D2397,特技天赋!E2397)</f>
        <v>73</v>
      </c>
      <c r="I2397" s="32">
        <f>INDEX(数值规划!$N$32:$Y$231,(((C2397-1)*2+(D2397-1))*4+(E2397-1))*5+F2397+1,(INDEX($T$3:$AI$3,B2397)-1)*3+1)</f>
        <v>45</v>
      </c>
      <c r="J2397" s="32">
        <f>INDEX(数值规划!$N$32:$Y$231,(((C2397-1)*2+(D2397-1))*4+(E2397-1))*5+F2397+1,(INDEX($T$3:$AI$3,B2397)-1)*3+2)</f>
        <v>38</v>
      </c>
      <c r="K2397" s="32">
        <f>INDEX(数值规划!$N$32:$Y$231,(((C2397-1)*2+(D2397-1))*4+(E2397-1))*5+F2397+1,(INDEX($T$3:$AI$3,B2397)-1)*3+3)</f>
        <v>38</v>
      </c>
      <c r="L2397" s="32">
        <f t="shared" si="75"/>
        <v>6</v>
      </c>
      <c r="M2397" s="32">
        <f>INDEX(数值规划!$AL$33:$AL$42,(特技天赋!C2397-1)*2+特技天赋!D2397)</f>
        <v>2</v>
      </c>
      <c r="N2397" s="31">
        <v>58</v>
      </c>
      <c r="Q2397" s="32">
        <f>IF(特技天赋!F2397&gt;0,INDEX(数值规划!$F$32:$F$63,(特技天赋!E2397-1)*4+特技天赋!F2397),E2397)</f>
        <v>58</v>
      </c>
    </row>
    <row r="2398" spans="1:17" ht="16.5" x14ac:dyDescent="0.2">
      <c r="A2398" s="31">
        <v>2395</v>
      </c>
      <c r="B2398" s="31">
        <v>14</v>
      </c>
      <c r="C2398" s="31">
        <v>5</v>
      </c>
      <c r="D2398" s="31">
        <v>2</v>
      </c>
      <c r="E2398" s="31">
        <v>3</v>
      </c>
      <c r="F2398" s="31">
        <v>4</v>
      </c>
      <c r="G2398" s="31" t="str">
        <f t="shared" si="74"/>
        <v>巨蟹座大招_2线3号天赋4级</v>
      </c>
      <c r="H2398" s="32">
        <f>INDEX(数值规划!$AH$33:$AK$42,(特技天赋!C2398-1)*2+特技天赋!D2398,特技天赋!E2398)</f>
        <v>73</v>
      </c>
      <c r="I2398" s="32">
        <f>INDEX(数值规划!$N$32:$Y$231,(((C2398-1)*2+(D2398-1))*4+(E2398-1))*5+F2398+1,(INDEX($T$3:$AI$3,B2398)-1)*3+1)</f>
        <v>51</v>
      </c>
      <c r="J2398" s="32">
        <f>INDEX(数值规划!$N$32:$Y$231,(((C2398-1)*2+(D2398-1))*4+(E2398-1))*5+F2398+1,(INDEX($T$3:$AI$3,B2398)-1)*3+2)</f>
        <v>43</v>
      </c>
      <c r="K2398" s="32">
        <f>INDEX(数值规划!$N$32:$Y$231,(((C2398-1)*2+(D2398-1))*4+(E2398-1))*5+F2398+1,(INDEX($T$3:$AI$3,B2398)-1)*3+3)</f>
        <v>43</v>
      </c>
      <c r="L2398" s="32">
        <f t="shared" si="75"/>
        <v>6</v>
      </c>
      <c r="M2398" s="32">
        <f>INDEX(数值规划!$AL$33:$AL$42,(特技天赋!C2398-1)*2+特技天赋!D2398)</f>
        <v>2</v>
      </c>
      <c r="N2398" s="31">
        <v>87</v>
      </c>
      <c r="Q2398" s="32">
        <f>IF(特技天赋!F2398&gt;0,INDEX(数值规划!$F$32:$F$63,(特技天赋!E2398-1)*4+特技天赋!F2398),E2398)</f>
        <v>87</v>
      </c>
    </row>
    <row r="2399" spans="1:17" ht="16.5" x14ac:dyDescent="0.2">
      <c r="A2399" s="31">
        <v>2396</v>
      </c>
      <c r="B2399" s="31">
        <v>14</v>
      </c>
      <c r="C2399" s="31">
        <v>5</v>
      </c>
      <c r="D2399" s="31">
        <v>2</v>
      </c>
      <c r="E2399" s="31">
        <v>4</v>
      </c>
      <c r="F2399" s="31">
        <v>0</v>
      </c>
      <c r="G2399" s="31" t="str">
        <f t="shared" si="74"/>
        <v>巨蟹座大招_2线4号天赋解锁</v>
      </c>
      <c r="H2399" s="32">
        <f>INDEX(数值规划!$AH$33:$AK$42,(特技天赋!C2399-1)*2+特技天赋!D2399,特技天赋!E2399)</f>
        <v>93</v>
      </c>
      <c r="I2399" s="32">
        <f>INDEX(数值规划!$N$32:$Y$231,(((C2399-1)*2+(D2399-1))*4+(E2399-1))*5+F2399+1,(INDEX($T$3:$AI$3,B2399)-1)*3+1)</f>
        <v>36</v>
      </c>
      <c r="J2399" s="32">
        <f>INDEX(数值规划!$N$32:$Y$231,(((C2399-1)*2+(D2399-1))*4+(E2399-1))*5+F2399+1,(INDEX($T$3:$AI$3,B2399)-1)*3+2)</f>
        <v>30</v>
      </c>
      <c r="K2399" s="32">
        <f>INDEX(数值规划!$N$32:$Y$231,(((C2399-1)*2+(D2399-1))*4+(E2399-1))*5+F2399+1,(INDEX($T$3:$AI$3,B2399)-1)*3+3)</f>
        <v>30</v>
      </c>
      <c r="L2399" s="32">
        <f t="shared" si="75"/>
        <v>8</v>
      </c>
      <c r="M2399" s="32">
        <f>INDEX(数值规划!$AL$33:$AL$42,(特技天赋!C2399-1)*2+特技天赋!D2399)</f>
        <v>2</v>
      </c>
      <c r="N2399" s="31">
        <v>4</v>
      </c>
      <c r="Q2399" s="32">
        <f>IF(特技天赋!F2399&gt;0,INDEX(数值规划!$F$32:$F$63,(特技天赋!E2399-1)*4+特技天赋!F2399),E2399)</f>
        <v>4</v>
      </c>
    </row>
    <row r="2400" spans="1:17" ht="16.5" x14ac:dyDescent="0.2">
      <c r="A2400" s="31">
        <v>2397</v>
      </c>
      <c r="B2400" s="31">
        <v>14</v>
      </c>
      <c r="C2400" s="31">
        <v>5</v>
      </c>
      <c r="D2400" s="31">
        <v>2</v>
      </c>
      <c r="E2400" s="31">
        <v>4</v>
      </c>
      <c r="F2400" s="31">
        <v>1</v>
      </c>
      <c r="G2400" s="31" t="str">
        <f t="shared" si="74"/>
        <v>巨蟹座大招_2线4号天赋1级</v>
      </c>
      <c r="H2400" s="32">
        <f>INDEX(数值规划!$AH$33:$AK$42,(特技天赋!C2400-1)*2+特技天赋!D2400,特技天赋!E2400)</f>
        <v>93</v>
      </c>
      <c r="I2400" s="32">
        <f>INDEX(数值规划!$N$32:$Y$231,(((C2400-1)*2+(D2400-1))*4+(E2400-1))*5+F2400+1,(INDEX($T$3:$AI$3,B2400)-1)*3+1)</f>
        <v>42</v>
      </c>
      <c r="J2400" s="32">
        <f>INDEX(数值规划!$N$32:$Y$231,(((C2400-1)*2+(D2400-1))*4+(E2400-1))*5+F2400+1,(INDEX($T$3:$AI$3,B2400)-1)*3+2)</f>
        <v>35</v>
      </c>
      <c r="K2400" s="32">
        <f>INDEX(数值规划!$N$32:$Y$231,(((C2400-1)*2+(D2400-1))*4+(E2400-1))*5+F2400+1,(INDEX($T$3:$AI$3,B2400)-1)*3+3)</f>
        <v>35</v>
      </c>
      <c r="L2400" s="32">
        <f t="shared" si="75"/>
        <v>8</v>
      </c>
      <c r="M2400" s="32">
        <f>INDEX(数值规划!$AL$33:$AL$42,(特技天赋!C2400-1)*2+特技天赋!D2400)</f>
        <v>2</v>
      </c>
      <c r="N2400" s="31">
        <v>29</v>
      </c>
      <c r="Q2400" s="32">
        <f>IF(特技天赋!F2400&gt;0,INDEX(数值规划!$F$32:$F$63,(特技天赋!E2400-1)*4+特技天赋!F2400),E2400)</f>
        <v>29</v>
      </c>
    </row>
    <row r="2401" spans="1:17" ht="16.5" x14ac:dyDescent="0.2">
      <c r="A2401" s="31">
        <v>2398</v>
      </c>
      <c r="B2401" s="31">
        <v>14</v>
      </c>
      <c r="C2401" s="31">
        <v>5</v>
      </c>
      <c r="D2401" s="31">
        <v>2</v>
      </c>
      <c r="E2401" s="31">
        <v>4</v>
      </c>
      <c r="F2401" s="31">
        <v>2</v>
      </c>
      <c r="G2401" s="31" t="str">
        <f t="shared" si="74"/>
        <v>巨蟹座大招_2线4号天赋2级</v>
      </c>
      <c r="H2401" s="32">
        <f>INDEX(数值规划!$AH$33:$AK$42,(特技天赋!C2401-1)*2+特技天赋!D2401,特技天赋!E2401)</f>
        <v>93</v>
      </c>
      <c r="I2401" s="32">
        <f>INDEX(数值规划!$N$32:$Y$231,(((C2401-1)*2+(D2401-1))*4+(E2401-1))*5+F2401+1,(INDEX($T$3:$AI$3,B2401)-1)*3+1)</f>
        <v>48</v>
      </c>
      <c r="J2401" s="32">
        <f>INDEX(数值规划!$N$32:$Y$231,(((C2401-1)*2+(D2401-1))*4+(E2401-1))*5+F2401+1,(INDEX($T$3:$AI$3,B2401)-1)*3+2)</f>
        <v>40</v>
      </c>
      <c r="K2401" s="32">
        <f>INDEX(数值规划!$N$32:$Y$231,(((C2401-1)*2+(D2401-1))*4+(E2401-1))*5+F2401+1,(INDEX($T$3:$AI$3,B2401)-1)*3+3)</f>
        <v>40</v>
      </c>
      <c r="L2401" s="32">
        <f t="shared" si="75"/>
        <v>8</v>
      </c>
      <c r="M2401" s="32">
        <f>INDEX(数值规划!$AL$33:$AL$42,(特技天赋!C2401-1)*2+特技天赋!D2401)</f>
        <v>2</v>
      </c>
      <c r="N2401" s="31">
        <v>43</v>
      </c>
      <c r="Q2401" s="32">
        <f>IF(特技天赋!F2401&gt;0,INDEX(数值规划!$F$32:$F$63,(特技天赋!E2401-1)*4+特技天赋!F2401),E2401)</f>
        <v>43</v>
      </c>
    </row>
    <row r="2402" spans="1:17" ht="16.5" x14ac:dyDescent="0.2">
      <c r="A2402" s="31">
        <v>2399</v>
      </c>
      <c r="B2402" s="31">
        <v>14</v>
      </c>
      <c r="C2402" s="31">
        <v>5</v>
      </c>
      <c r="D2402" s="31">
        <v>2</v>
      </c>
      <c r="E2402" s="31">
        <v>4</v>
      </c>
      <c r="F2402" s="31">
        <v>3</v>
      </c>
      <c r="G2402" s="31" t="str">
        <f t="shared" si="74"/>
        <v>巨蟹座大招_2线4号天赋3级</v>
      </c>
      <c r="H2402" s="32">
        <f>INDEX(数值规划!$AH$33:$AK$42,(特技天赋!C2402-1)*2+特技天赋!D2402,特技天赋!E2402)</f>
        <v>93</v>
      </c>
      <c r="I2402" s="32">
        <f>INDEX(数值规划!$N$32:$Y$231,(((C2402-1)*2+(D2402-1))*4+(E2402-1))*5+F2402+1,(INDEX($T$3:$AI$3,B2402)-1)*3+1)</f>
        <v>54</v>
      </c>
      <c r="J2402" s="32">
        <f>INDEX(数值规划!$N$32:$Y$231,(((C2402-1)*2+(D2402-1))*4+(E2402-1))*5+F2402+1,(INDEX($T$3:$AI$3,B2402)-1)*3+2)</f>
        <v>45</v>
      </c>
      <c r="K2402" s="32">
        <f>INDEX(数值规划!$N$32:$Y$231,(((C2402-1)*2+(D2402-1))*4+(E2402-1))*5+F2402+1,(INDEX($T$3:$AI$3,B2402)-1)*3+3)</f>
        <v>45</v>
      </c>
      <c r="L2402" s="32">
        <f t="shared" si="75"/>
        <v>8</v>
      </c>
      <c r="M2402" s="32">
        <f>INDEX(数值规划!$AL$33:$AL$42,(特技天赋!C2402-1)*2+特技天赋!D2402)</f>
        <v>2</v>
      </c>
      <c r="N2402" s="31">
        <v>58</v>
      </c>
      <c r="Q2402" s="32">
        <f>IF(特技天赋!F2402&gt;0,INDEX(数值规划!$F$32:$F$63,(特技天赋!E2402-1)*4+特技天赋!F2402),E2402)</f>
        <v>58</v>
      </c>
    </row>
    <row r="2403" spans="1:17" ht="16.5" x14ac:dyDescent="0.2">
      <c r="A2403" s="31">
        <v>2400</v>
      </c>
      <c r="B2403" s="31">
        <v>14</v>
      </c>
      <c r="C2403" s="31">
        <v>5</v>
      </c>
      <c r="D2403" s="31">
        <v>2</v>
      </c>
      <c r="E2403" s="31">
        <v>4</v>
      </c>
      <c r="F2403" s="31">
        <v>4</v>
      </c>
      <c r="G2403" s="31" t="str">
        <f t="shared" si="74"/>
        <v>巨蟹座大招_2线4号天赋4级</v>
      </c>
      <c r="H2403" s="32">
        <f>INDEX(数值规划!$AH$33:$AK$42,(特技天赋!C2403-1)*2+特技天赋!D2403,特技天赋!E2403)</f>
        <v>93</v>
      </c>
      <c r="I2403" s="32">
        <f>INDEX(数值规划!$N$32:$Y$231,(((C2403-1)*2+(D2403-1))*4+(E2403-1))*5+F2403+1,(INDEX($T$3:$AI$3,B2403)-1)*3+1)</f>
        <v>60</v>
      </c>
      <c r="J2403" s="32">
        <f>INDEX(数值规划!$N$32:$Y$231,(((C2403-1)*2+(D2403-1))*4+(E2403-1))*5+F2403+1,(INDEX($T$3:$AI$3,B2403)-1)*3+2)</f>
        <v>50</v>
      </c>
      <c r="K2403" s="32">
        <f>INDEX(数值规划!$N$32:$Y$231,(((C2403-1)*2+(D2403-1))*4+(E2403-1))*5+F2403+1,(INDEX($T$3:$AI$3,B2403)-1)*3+3)</f>
        <v>50</v>
      </c>
      <c r="L2403" s="32">
        <f t="shared" si="75"/>
        <v>8</v>
      </c>
      <c r="M2403" s="32">
        <f>INDEX(数值规划!$AL$33:$AL$42,(特技天赋!C2403-1)*2+特技天赋!D2403)</f>
        <v>2</v>
      </c>
      <c r="N2403" s="31">
        <v>87</v>
      </c>
      <c r="Q2403" s="32">
        <f>IF(特技天赋!F2403&gt;0,INDEX(数值规划!$F$32:$F$63,(特技天赋!E2403-1)*4+特技天赋!F2403),E2403)</f>
        <v>87</v>
      </c>
    </row>
    <row r="2404" spans="1:17" ht="16.5" x14ac:dyDescent="0.2">
      <c r="A2404" s="31">
        <v>2401</v>
      </c>
      <c r="B2404" s="31">
        <v>15</v>
      </c>
      <c r="C2404" s="31">
        <v>1</v>
      </c>
      <c r="D2404" s="31">
        <v>1</v>
      </c>
      <c r="E2404" s="31">
        <v>1</v>
      </c>
      <c r="F2404" s="31">
        <v>0</v>
      </c>
      <c r="G2404" s="31" t="str">
        <f t="shared" si="74"/>
        <v>天蝎座普攻_1线1号天赋解锁</v>
      </c>
      <c r="H2404" s="32">
        <f>INDEX(数值规划!$AH$33:$AK$42,(特技天赋!C2404-1)*2+特技天赋!D2404,特技天赋!E2404)</f>
        <v>15</v>
      </c>
      <c r="I2404" s="32">
        <f>INDEX(数值规划!$N$32:$Y$231,(((C2404-1)*2+(D2404-1))*4+(E2404-1))*5+F2404+1,(INDEX($T$3:$AI$3,B2404)-1)*3+1)</f>
        <v>0</v>
      </c>
      <c r="J2404" s="32">
        <f>INDEX(数值规划!$N$32:$Y$231,(((C2404-1)*2+(D2404-1))*4+(E2404-1))*5+F2404+1,(INDEX($T$3:$AI$3,B2404)-1)*3+2)</f>
        <v>18</v>
      </c>
      <c r="K2404" s="32">
        <f>INDEX(数值规划!$N$32:$Y$231,(((C2404-1)*2+(D2404-1))*4+(E2404-1))*5+F2404+1,(INDEX($T$3:$AI$3,B2404)-1)*3+3)</f>
        <v>8</v>
      </c>
      <c r="L2404" s="32">
        <f t="shared" si="75"/>
        <v>1</v>
      </c>
      <c r="M2404" s="32">
        <f>INDEX(数值规划!$AL$33:$AL$42,(特技天赋!C2404-1)*2+特技天赋!D2404)</f>
        <v>2</v>
      </c>
      <c r="N2404" s="31">
        <v>1</v>
      </c>
      <c r="Q2404" s="32">
        <f>IF(特技天赋!F2404&gt;0,INDEX(数值规划!$F$32:$F$63,(特技天赋!E2404-1)*4+特技天赋!F2404),E2404)</f>
        <v>1</v>
      </c>
    </row>
    <row r="2405" spans="1:17" ht="16.5" x14ac:dyDescent="0.2">
      <c r="A2405" s="31">
        <v>2402</v>
      </c>
      <c r="B2405" s="31">
        <v>15</v>
      </c>
      <c r="C2405" s="31">
        <v>1</v>
      </c>
      <c r="D2405" s="31">
        <v>1</v>
      </c>
      <c r="E2405" s="31">
        <v>1</v>
      </c>
      <c r="F2405" s="31">
        <v>1</v>
      </c>
      <c r="G2405" s="31" t="str">
        <f t="shared" si="74"/>
        <v>天蝎座普攻_1线1号天赋1级</v>
      </c>
      <c r="H2405" s="32">
        <f>INDEX(数值规划!$AH$33:$AK$42,(特技天赋!C2405-1)*2+特技天赋!D2405,特技天赋!E2405)</f>
        <v>15</v>
      </c>
      <c r="I2405" s="32">
        <f>INDEX(数值规划!$N$32:$Y$231,(((C2405-1)*2+(D2405-1))*4+(E2405-1))*5+F2405+1,(INDEX($T$3:$AI$3,B2405)-1)*3+1)</f>
        <v>0</v>
      </c>
      <c r="J2405" s="32">
        <f>INDEX(数值规划!$N$32:$Y$231,(((C2405-1)*2+(D2405-1))*4+(E2405-1))*5+F2405+1,(INDEX($T$3:$AI$3,B2405)-1)*3+2)</f>
        <v>27</v>
      </c>
      <c r="K2405" s="32">
        <f>INDEX(数值规划!$N$32:$Y$231,(((C2405-1)*2+(D2405-1))*4+(E2405-1))*5+F2405+1,(INDEX($T$3:$AI$3,B2405)-1)*3+3)</f>
        <v>12</v>
      </c>
      <c r="L2405" s="32">
        <f t="shared" si="75"/>
        <v>1</v>
      </c>
      <c r="M2405" s="32">
        <f>INDEX(数值规划!$AL$33:$AL$42,(特技天赋!C2405-1)*2+特技天赋!D2405)</f>
        <v>2</v>
      </c>
      <c r="N2405" s="31">
        <v>19</v>
      </c>
      <c r="Q2405" s="32">
        <f>IF(特技天赋!F2405&gt;0,INDEX(数值规划!$F$32:$F$63,(特技天赋!E2405-1)*4+特技天赋!F2405),E2405)</f>
        <v>19</v>
      </c>
    </row>
    <row r="2406" spans="1:17" ht="16.5" x14ac:dyDescent="0.2">
      <c r="A2406" s="31">
        <v>2403</v>
      </c>
      <c r="B2406" s="31">
        <v>15</v>
      </c>
      <c r="C2406" s="31">
        <v>1</v>
      </c>
      <c r="D2406" s="31">
        <v>1</v>
      </c>
      <c r="E2406" s="31">
        <v>1</v>
      </c>
      <c r="F2406" s="31">
        <v>2</v>
      </c>
      <c r="G2406" s="31" t="str">
        <f t="shared" si="74"/>
        <v>天蝎座普攻_1线1号天赋2级</v>
      </c>
      <c r="H2406" s="32">
        <f>INDEX(数值规划!$AH$33:$AK$42,(特技天赋!C2406-1)*2+特技天赋!D2406,特技天赋!E2406)</f>
        <v>15</v>
      </c>
      <c r="I2406" s="32">
        <f>INDEX(数值规划!$N$32:$Y$231,(((C2406-1)*2+(D2406-1))*4+(E2406-1))*5+F2406+1,(INDEX($T$3:$AI$3,B2406)-1)*3+1)</f>
        <v>0</v>
      </c>
      <c r="J2406" s="32">
        <f>INDEX(数值规划!$N$32:$Y$231,(((C2406-1)*2+(D2406-1))*4+(E2406-1))*5+F2406+1,(INDEX($T$3:$AI$3,B2406)-1)*3+2)</f>
        <v>36</v>
      </c>
      <c r="K2406" s="32">
        <f>INDEX(数值规划!$N$32:$Y$231,(((C2406-1)*2+(D2406-1))*4+(E2406-1))*5+F2406+1,(INDEX($T$3:$AI$3,B2406)-1)*3+3)</f>
        <v>16</v>
      </c>
      <c r="L2406" s="32">
        <f t="shared" si="75"/>
        <v>1</v>
      </c>
      <c r="M2406" s="32">
        <f>INDEX(数值规划!$AL$33:$AL$42,(特技天赋!C2406-1)*2+特技天赋!D2406)</f>
        <v>2</v>
      </c>
      <c r="N2406" s="31">
        <v>29</v>
      </c>
      <c r="Q2406" s="32">
        <f>IF(特技天赋!F2406&gt;0,INDEX(数值规划!$F$32:$F$63,(特技天赋!E2406-1)*4+特技天赋!F2406),E2406)</f>
        <v>29</v>
      </c>
    </row>
    <row r="2407" spans="1:17" ht="16.5" x14ac:dyDescent="0.2">
      <c r="A2407" s="31">
        <v>2404</v>
      </c>
      <c r="B2407" s="31">
        <v>15</v>
      </c>
      <c r="C2407" s="31">
        <v>1</v>
      </c>
      <c r="D2407" s="31">
        <v>1</v>
      </c>
      <c r="E2407" s="31">
        <v>1</v>
      </c>
      <c r="F2407" s="31">
        <v>3</v>
      </c>
      <c r="G2407" s="31" t="str">
        <f t="shared" si="74"/>
        <v>天蝎座普攻_1线1号天赋3级</v>
      </c>
      <c r="H2407" s="32">
        <f>INDEX(数值规划!$AH$33:$AK$42,(特技天赋!C2407-1)*2+特技天赋!D2407,特技天赋!E2407)</f>
        <v>15</v>
      </c>
      <c r="I2407" s="32">
        <f>INDEX(数值规划!$N$32:$Y$231,(((C2407-1)*2+(D2407-1))*4+(E2407-1))*5+F2407+1,(INDEX($T$3:$AI$3,B2407)-1)*3+1)</f>
        <v>0</v>
      </c>
      <c r="J2407" s="32">
        <f>INDEX(数值规划!$N$32:$Y$231,(((C2407-1)*2+(D2407-1))*4+(E2407-1))*5+F2407+1,(INDEX($T$3:$AI$3,B2407)-1)*3+2)</f>
        <v>45</v>
      </c>
      <c r="K2407" s="32">
        <f>INDEX(数值规划!$N$32:$Y$231,(((C2407-1)*2+(D2407-1))*4+(E2407-1))*5+F2407+1,(INDEX($T$3:$AI$3,B2407)-1)*3+3)</f>
        <v>20</v>
      </c>
      <c r="L2407" s="32">
        <f t="shared" si="75"/>
        <v>1</v>
      </c>
      <c r="M2407" s="32">
        <f>INDEX(数值规划!$AL$33:$AL$42,(特技天赋!C2407-1)*2+特技天赋!D2407)</f>
        <v>2</v>
      </c>
      <c r="N2407" s="31">
        <v>38</v>
      </c>
      <c r="Q2407" s="32">
        <f>IF(特技天赋!F2407&gt;0,INDEX(数值规划!$F$32:$F$63,(特技天赋!E2407-1)*4+特技天赋!F2407),E2407)</f>
        <v>38</v>
      </c>
    </row>
    <row r="2408" spans="1:17" ht="16.5" x14ac:dyDescent="0.2">
      <c r="A2408" s="31">
        <v>2405</v>
      </c>
      <c r="B2408" s="31">
        <v>15</v>
      </c>
      <c r="C2408" s="31">
        <v>1</v>
      </c>
      <c r="D2408" s="31">
        <v>1</v>
      </c>
      <c r="E2408" s="31">
        <v>1</v>
      </c>
      <c r="F2408" s="31">
        <v>4</v>
      </c>
      <c r="G2408" s="31" t="str">
        <f t="shared" si="74"/>
        <v>天蝎座普攻_1线1号天赋4级</v>
      </c>
      <c r="H2408" s="32">
        <f>INDEX(数值规划!$AH$33:$AK$42,(特技天赋!C2408-1)*2+特技天赋!D2408,特技天赋!E2408)</f>
        <v>15</v>
      </c>
      <c r="I2408" s="32">
        <f>INDEX(数值规划!$N$32:$Y$231,(((C2408-1)*2+(D2408-1))*4+(E2408-1))*5+F2408+1,(INDEX($T$3:$AI$3,B2408)-1)*3+1)</f>
        <v>0</v>
      </c>
      <c r="J2408" s="32">
        <f>INDEX(数值规划!$N$32:$Y$231,(((C2408-1)*2+(D2408-1))*4+(E2408-1))*5+F2408+1,(INDEX($T$3:$AI$3,B2408)-1)*3+2)</f>
        <v>54</v>
      </c>
      <c r="K2408" s="32">
        <f>INDEX(数值规划!$N$32:$Y$231,(((C2408-1)*2+(D2408-1))*4+(E2408-1))*5+F2408+1,(INDEX($T$3:$AI$3,B2408)-1)*3+3)</f>
        <v>24</v>
      </c>
      <c r="L2408" s="32">
        <f t="shared" si="75"/>
        <v>1</v>
      </c>
      <c r="M2408" s="32">
        <f>INDEX(数值规划!$AL$33:$AL$42,(特技天赋!C2408-1)*2+特技天赋!D2408)</f>
        <v>2</v>
      </c>
      <c r="N2408" s="31">
        <v>58</v>
      </c>
      <c r="Q2408" s="32">
        <f>IF(特技天赋!F2408&gt;0,INDEX(数值规划!$F$32:$F$63,(特技天赋!E2408-1)*4+特技天赋!F2408),E2408)</f>
        <v>58</v>
      </c>
    </row>
    <row r="2409" spans="1:17" ht="16.5" x14ac:dyDescent="0.2">
      <c r="A2409" s="31">
        <v>2406</v>
      </c>
      <c r="B2409" s="31">
        <v>15</v>
      </c>
      <c r="C2409" s="31">
        <v>1</v>
      </c>
      <c r="D2409" s="31">
        <v>1</v>
      </c>
      <c r="E2409" s="31">
        <v>2</v>
      </c>
      <c r="F2409" s="31">
        <v>0</v>
      </c>
      <c r="G2409" s="31" t="str">
        <f t="shared" si="74"/>
        <v>天蝎座普攻_1线2号天赋解锁</v>
      </c>
      <c r="H2409" s="32">
        <f>INDEX(数值规划!$AH$33:$AK$42,(特技天赋!C2409-1)*2+特技天赋!D2409,特技天赋!E2409)</f>
        <v>35</v>
      </c>
      <c r="I2409" s="32">
        <f>INDEX(数值规划!$N$32:$Y$231,(((C2409-1)*2+(D2409-1))*4+(E2409-1))*5+F2409+1,(INDEX($T$3:$AI$3,B2409)-1)*3+1)</f>
        <v>0</v>
      </c>
      <c r="J2409" s="32">
        <f>INDEX(数值规划!$N$32:$Y$231,(((C2409-1)*2+(D2409-1))*4+(E2409-1))*5+F2409+1,(INDEX($T$3:$AI$3,B2409)-1)*3+2)</f>
        <v>27</v>
      </c>
      <c r="K2409" s="32">
        <f>INDEX(数值规划!$N$32:$Y$231,(((C2409-1)*2+(D2409-1))*4+(E2409-1))*5+F2409+1,(INDEX($T$3:$AI$3,B2409)-1)*3+3)</f>
        <v>12</v>
      </c>
      <c r="L2409" s="32">
        <f t="shared" si="75"/>
        <v>3</v>
      </c>
      <c r="M2409" s="32">
        <f>INDEX(数值规划!$AL$33:$AL$42,(特技天赋!C2409-1)*2+特技天赋!D2409)</f>
        <v>2</v>
      </c>
      <c r="N2409" s="31">
        <v>2</v>
      </c>
      <c r="Q2409" s="32">
        <f>IF(特技天赋!F2409&gt;0,INDEX(数值规划!$F$32:$F$63,(特技天赋!E2409-1)*4+特技天赋!F2409),E2409)</f>
        <v>2</v>
      </c>
    </row>
    <row r="2410" spans="1:17" ht="16.5" x14ac:dyDescent="0.2">
      <c r="A2410" s="31">
        <v>2407</v>
      </c>
      <c r="B2410" s="31">
        <v>15</v>
      </c>
      <c r="C2410" s="31">
        <v>1</v>
      </c>
      <c r="D2410" s="31">
        <v>1</v>
      </c>
      <c r="E2410" s="31">
        <v>2</v>
      </c>
      <c r="F2410" s="31">
        <v>1</v>
      </c>
      <c r="G2410" s="31" t="str">
        <f t="shared" si="74"/>
        <v>天蝎座普攻_1线2号天赋1级</v>
      </c>
      <c r="H2410" s="32">
        <f>INDEX(数值规划!$AH$33:$AK$42,(特技天赋!C2410-1)*2+特技天赋!D2410,特技天赋!E2410)</f>
        <v>35</v>
      </c>
      <c r="I2410" s="32">
        <f>INDEX(数值规划!$N$32:$Y$231,(((C2410-1)*2+(D2410-1))*4+(E2410-1))*5+F2410+1,(INDEX($T$3:$AI$3,B2410)-1)*3+1)</f>
        <v>0</v>
      </c>
      <c r="J2410" s="32">
        <f>INDEX(数值规划!$N$32:$Y$231,(((C2410-1)*2+(D2410-1))*4+(E2410-1))*5+F2410+1,(INDEX($T$3:$AI$3,B2410)-1)*3+2)</f>
        <v>36</v>
      </c>
      <c r="K2410" s="32">
        <f>INDEX(数值规划!$N$32:$Y$231,(((C2410-1)*2+(D2410-1))*4+(E2410-1))*5+F2410+1,(INDEX($T$3:$AI$3,B2410)-1)*3+3)</f>
        <v>16</v>
      </c>
      <c r="L2410" s="32">
        <f t="shared" si="75"/>
        <v>3</v>
      </c>
      <c r="M2410" s="32">
        <f>INDEX(数值规划!$AL$33:$AL$42,(特技天赋!C2410-1)*2+特技天赋!D2410)</f>
        <v>2</v>
      </c>
      <c r="N2410" s="31">
        <v>24</v>
      </c>
      <c r="Q2410" s="32">
        <f>IF(特技天赋!F2410&gt;0,INDEX(数值规划!$F$32:$F$63,(特技天赋!E2410-1)*4+特技天赋!F2410),E2410)</f>
        <v>24</v>
      </c>
    </row>
    <row r="2411" spans="1:17" ht="16.5" x14ac:dyDescent="0.2">
      <c r="A2411" s="31">
        <v>2408</v>
      </c>
      <c r="B2411" s="31">
        <v>15</v>
      </c>
      <c r="C2411" s="31">
        <v>1</v>
      </c>
      <c r="D2411" s="31">
        <v>1</v>
      </c>
      <c r="E2411" s="31">
        <v>2</v>
      </c>
      <c r="F2411" s="31">
        <v>2</v>
      </c>
      <c r="G2411" s="31" t="str">
        <f t="shared" si="74"/>
        <v>天蝎座普攻_1线2号天赋2级</v>
      </c>
      <c r="H2411" s="32">
        <f>INDEX(数值规划!$AH$33:$AK$42,(特技天赋!C2411-1)*2+特技天赋!D2411,特技天赋!E2411)</f>
        <v>35</v>
      </c>
      <c r="I2411" s="32">
        <f>INDEX(数值规划!$N$32:$Y$231,(((C2411-1)*2+(D2411-1))*4+(E2411-1))*5+F2411+1,(INDEX($T$3:$AI$3,B2411)-1)*3+1)</f>
        <v>0</v>
      </c>
      <c r="J2411" s="32">
        <f>INDEX(数值规划!$N$32:$Y$231,(((C2411-1)*2+(D2411-1))*4+(E2411-1))*5+F2411+1,(INDEX($T$3:$AI$3,B2411)-1)*3+2)</f>
        <v>45</v>
      </c>
      <c r="K2411" s="32">
        <f>INDEX(数值规划!$N$32:$Y$231,(((C2411-1)*2+(D2411-1))*4+(E2411-1))*5+F2411+1,(INDEX($T$3:$AI$3,B2411)-1)*3+3)</f>
        <v>20</v>
      </c>
      <c r="L2411" s="32">
        <f t="shared" si="75"/>
        <v>3</v>
      </c>
      <c r="M2411" s="32">
        <f>INDEX(数值规划!$AL$33:$AL$42,(特技天赋!C2411-1)*2+特技天赋!D2411)</f>
        <v>2</v>
      </c>
      <c r="N2411" s="31">
        <v>36</v>
      </c>
      <c r="Q2411" s="32">
        <f>IF(特技天赋!F2411&gt;0,INDEX(数值规划!$F$32:$F$63,(特技天赋!E2411-1)*4+特技天赋!F2411),E2411)</f>
        <v>36</v>
      </c>
    </row>
    <row r="2412" spans="1:17" ht="16.5" x14ac:dyDescent="0.2">
      <c r="A2412" s="31">
        <v>2409</v>
      </c>
      <c r="B2412" s="31">
        <v>15</v>
      </c>
      <c r="C2412" s="31">
        <v>1</v>
      </c>
      <c r="D2412" s="31">
        <v>1</v>
      </c>
      <c r="E2412" s="31">
        <v>2</v>
      </c>
      <c r="F2412" s="31">
        <v>3</v>
      </c>
      <c r="G2412" s="31" t="str">
        <f t="shared" si="74"/>
        <v>天蝎座普攻_1线2号天赋3级</v>
      </c>
      <c r="H2412" s="32">
        <f>INDEX(数值规划!$AH$33:$AK$42,(特技天赋!C2412-1)*2+特技天赋!D2412,特技天赋!E2412)</f>
        <v>35</v>
      </c>
      <c r="I2412" s="32">
        <f>INDEX(数值规划!$N$32:$Y$231,(((C2412-1)*2+(D2412-1))*4+(E2412-1))*5+F2412+1,(INDEX($T$3:$AI$3,B2412)-1)*3+1)</f>
        <v>0</v>
      </c>
      <c r="J2412" s="32">
        <f>INDEX(数值规划!$N$32:$Y$231,(((C2412-1)*2+(D2412-1))*4+(E2412-1))*5+F2412+1,(INDEX($T$3:$AI$3,B2412)-1)*3+2)</f>
        <v>54</v>
      </c>
      <c r="K2412" s="32">
        <f>INDEX(数值规划!$N$32:$Y$231,(((C2412-1)*2+(D2412-1))*4+(E2412-1))*5+F2412+1,(INDEX($T$3:$AI$3,B2412)-1)*3+3)</f>
        <v>24</v>
      </c>
      <c r="L2412" s="32">
        <f t="shared" si="75"/>
        <v>3</v>
      </c>
      <c r="M2412" s="32">
        <f>INDEX(数值规划!$AL$33:$AL$42,(特技天赋!C2412-1)*2+特技天赋!D2412)</f>
        <v>2</v>
      </c>
      <c r="N2412" s="31">
        <v>48</v>
      </c>
      <c r="Q2412" s="32">
        <f>IF(特技天赋!F2412&gt;0,INDEX(数值规划!$F$32:$F$63,(特技天赋!E2412-1)*4+特技天赋!F2412),E2412)</f>
        <v>48</v>
      </c>
    </row>
    <row r="2413" spans="1:17" ht="16.5" x14ac:dyDescent="0.2">
      <c r="A2413" s="31">
        <v>2410</v>
      </c>
      <c r="B2413" s="31">
        <v>15</v>
      </c>
      <c r="C2413" s="31">
        <v>1</v>
      </c>
      <c r="D2413" s="31">
        <v>1</v>
      </c>
      <c r="E2413" s="31">
        <v>2</v>
      </c>
      <c r="F2413" s="31">
        <v>4</v>
      </c>
      <c r="G2413" s="31" t="str">
        <f t="shared" si="74"/>
        <v>天蝎座普攻_1线2号天赋4级</v>
      </c>
      <c r="H2413" s="32">
        <f>INDEX(数值规划!$AH$33:$AK$42,(特技天赋!C2413-1)*2+特技天赋!D2413,特技天赋!E2413)</f>
        <v>35</v>
      </c>
      <c r="I2413" s="32">
        <f>INDEX(数值规划!$N$32:$Y$231,(((C2413-1)*2+(D2413-1))*4+(E2413-1))*5+F2413+1,(INDEX($T$3:$AI$3,B2413)-1)*3+1)</f>
        <v>0</v>
      </c>
      <c r="J2413" s="32">
        <f>INDEX(数值规划!$N$32:$Y$231,(((C2413-1)*2+(D2413-1))*4+(E2413-1))*5+F2413+1,(INDEX($T$3:$AI$3,B2413)-1)*3+2)</f>
        <v>63</v>
      </c>
      <c r="K2413" s="32">
        <f>INDEX(数值规划!$N$32:$Y$231,(((C2413-1)*2+(D2413-1))*4+(E2413-1))*5+F2413+1,(INDEX($T$3:$AI$3,B2413)-1)*3+3)</f>
        <v>28</v>
      </c>
      <c r="L2413" s="32">
        <f t="shared" si="75"/>
        <v>3</v>
      </c>
      <c r="M2413" s="32">
        <f>INDEX(数值规划!$AL$33:$AL$42,(特技天赋!C2413-1)*2+特技天赋!D2413)</f>
        <v>2</v>
      </c>
      <c r="N2413" s="31">
        <v>72</v>
      </c>
      <c r="Q2413" s="32">
        <f>IF(特技天赋!F2413&gt;0,INDEX(数值规划!$F$32:$F$63,(特技天赋!E2413-1)*4+特技天赋!F2413),E2413)</f>
        <v>72</v>
      </c>
    </row>
    <row r="2414" spans="1:17" ht="16.5" x14ac:dyDescent="0.2">
      <c r="A2414" s="31">
        <v>2411</v>
      </c>
      <c r="B2414" s="31">
        <v>15</v>
      </c>
      <c r="C2414" s="31">
        <v>1</v>
      </c>
      <c r="D2414" s="31">
        <v>1</v>
      </c>
      <c r="E2414" s="31">
        <v>3</v>
      </c>
      <c r="F2414" s="31">
        <v>0</v>
      </c>
      <c r="G2414" s="31" t="str">
        <f t="shared" si="74"/>
        <v>天蝎座普攻_1线3号天赋解锁</v>
      </c>
      <c r="H2414" s="32">
        <f>INDEX(数值规划!$AH$33:$AK$42,(特技天赋!C2414-1)*2+特技天赋!D2414,特技天赋!E2414)</f>
        <v>55</v>
      </c>
      <c r="I2414" s="32">
        <f>INDEX(数值规划!$N$32:$Y$231,(((C2414-1)*2+(D2414-1))*4+(E2414-1))*5+F2414+1,(INDEX($T$3:$AI$3,B2414)-1)*3+1)</f>
        <v>0</v>
      </c>
      <c r="J2414" s="32">
        <f>INDEX(数值规划!$N$32:$Y$231,(((C2414-1)*2+(D2414-1))*4+(E2414-1))*5+F2414+1,(INDEX($T$3:$AI$3,B2414)-1)*3+2)</f>
        <v>41</v>
      </c>
      <c r="K2414" s="32">
        <f>INDEX(数值规划!$N$32:$Y$231,(((C2414-1)*2+(D2414-1))*4+(E2414-1))*5+F2414+1,(INDEX($T$3:$AI$3,B2414)-1)*3+3)</f>
        <v>18</v>
      </c>
      <c r="L2414" s="32">
        <f t="shared" si="75"/>
        <v>5</v>
      </c>
      <c r="M2414" s="32">
        <f>INDEX(数值规划!$AL$33:$AL$42,(特技天赋!C2414-1)*2+特技天赋!D2414)</f>
        <v>2</v>
      </c>
      <c r="N2414" s="31">
        <v>3</v>
      </c>
      <c r="Q2414" s="32">
        <f>IF(特技天赋!F2414&gt;0,INDEX(数值规划!$F$32:$F$63,(特技天赋!E2414-1)*4+特技天赋!F2414),E2414)</f>
        <v>3</v>
      </c>
    </row>
    <row r="2415" spans="1:17" ht="16.5" x14ac:dyDescent="0.2">
      <c r="A2415" s="31">
        <v>2412</v>
      </c>
      <c r="B2415" s="31">
        <v>15</v>
      </c>
      <c r="C2415" s="31">
        <v>1</v>
      </c>
      <c r="D2415" s="31">
        <v>1</v>
      </c>
      <c r="E2415" s="31">
        <v>3</v>
      </c>
      <c r="F2415" s="31">
        <v>1</v>
      </c>
      <c r="G2415" s="31" t="str">
        <f t="shared" si="74"/>
        <v>天蝎座普攻_1线3号天赋1级</v>
      </c>
      <c r="H2415" s="32">
        <f>INDEX(数值规划!$AH$33:$AK$42,(特技天赋!C2415-1)*2+特技天赋!D2415,特技天赋!E2415)</f>
        <v>55</v>
      </c>
      <c r="I2415" s="32">
        <f>INDEX(数值规划!$N$32:$Y$231,(((C2415-1)*2+(D2415-1))*4+(E2415-1))*5+F2415+1,(INDEX($T$3:$AI$3,B2415)-1)*3+1)</f>
        <v>0</v>
      </c>
      <c r="J2415" s="32">
        <f>INDEX(数值规划!$N$32:$Y$231,(((C2415-1)*2+(D2415-1))*4+(E2415-1))*5+F2415+1,(INDEX($T$3:$AI$3,B2415)-1)*3+2)</f>
        <v>50</v>
      </c>
      <c r="K2415" s="32">
        <f>INDEX(数值规划!$N$32:$Y$231,(((C2415-1)*2+(D2415-1))*4+(E2415-1))*5+F2415+1,(INDEX($T$3:$AI$3,B2415)-1)*3+3)</f>
        <v>22</v>
      </c>
      <c r="L2415" s="32">
        <f t="shared" si="75"/>
        <v>5</v>
      </c>
      <c r="M2415" s="32">
        <f>INDEX(数值规划!$AL$33:$AL$42,(特技天赋!C2415-1)*2+特技天赋!D2415)</f>
        <v>2</v>
      </c>
      <c r="N2415" s="31">
        <v>29</v>
      </c>
      <c r="Q2415" s="32">
        <f>IF(特技天赋!F2415&gt;0,INDEX(数值规划!$F$32:$F$63,(特技天赋!E2415-1)*4+特技天赋!F2415),E2415)</f>
        <v>29</v>
      </c>
    </row>
    <row r="2416" spans="1:17" ht="16.5" x14ac:dyDescent="0.2">
      <c r="A2416" s="31">
        <v>2413</v>
      </c>
      <c r="B2416" s="31">
        <v>15</v>
      </c>
      <c r="C2416" s="31">
        <v>1</v>
      </c>
      <c r="D2416" s="31">
        <v>1</v>
      </c>
      <c r="E2416" s="31">
        <v>3</v>
      </c>
      <c r="F2416" s="31">
        <v>2</v>
      </c>
      <c r="G2416" s="31" t="str">
        <f t="shared" si="74"/>
        <v>天蝎座普攻_1线3号天赋2级</v>
      </c>
      <c r="H2416" s="32">
        <f>INDEX(数值规划!$AH$33:$AK$42,(特技天赋!C2416-1)*2+特技天赋!D2416,特技天赋!E2416)</f>
        <v>55</v>
      </c>
      <c r="I2416" s="32">
        <f>INDEX(数值规划!$N$32:$Y$231,(((C2416-1)*2+(D2416-1))*4+(E2416-1))*5+F2416+1,(INDEX($T$3:$AI$3,B2416)-1)*3+1)</f>
        <v>0</v>
      </c>
      <c r="J2416" s="32">
        <f>INDEX(数值规划!$N$32:$Y$231,(((C2416-1)*2+(D2416-1))*4+(E2416-1))*5+F2416+1,(INDEX($T$3:$AI$3,B2416)-1)*3+2)</f>
        <v>59</v>
      </c>
      <c r="K2416" s="32">
        <f>INDEX(数值规划!$N$32:$Y$231,(((C2416-1)*2+(D2416-1))*4+(E2416-1))*5+F2416+1,(INDEX($T$3:$AI$3,B2416)-1)*3+3)</f>
        <v>26</v>
      </c>
      <c r="L2416" s="32">
        <f t="shared" si="75"/>
        <v>5</v>
      </c>
      <c r="M2416" s="32">
        <f>INDEX(数值规划!$AL$33:$AL$42,(特技天赋!C2416-1)*2+特技天赋!D2416)</f>
        <v>2</v>
      </c>
      <c r="N2416" s="31">
        <v>43</v>
      </c>
      <c r="Q2416" s="32">
        <f>IF(特技天赋!F2416&gt;0,INDEX(数值规划!$F$32:$F$63,(特技天赋!E2416-1)*4+特技天赋!F2416),E2416)</f>
        <v>43</v>
      </c>
    </row>
    <row r="2417" spans="1:17" ht="16.5" x14ac:dyDescent="0.2">
      <c r="A2417" s="31">
        <v>2414</v>
      </c>
      <c r="B2417" s="31">
        <v>15</v>
      </c>
      <c r="C2417" s="31">
        <v>1</v>
      </c>
      <c r="D2417" s="31">
        <v>1</v>
      </c>
      <c r="E2417" s="31">
        <v>3</v>
      </c>
      <c r="F2417" s="31">
        <v>3</v>
      </c>
      <c r="G2417" s="31" t="str">
        <f t="shared" si="74"/>
        <v>天蝎座普攻_1线3号天赋3级</v>
      </c>
      <c r="H2417" s="32">
        <f>INDEX(数值规划!$AH$33:$AK$42,(特技天赋!C2417-1)*2+特技天赋!D2417,特技天赋!E2417)</f>
        <v>55</v>
      </c>
      <c r="I2417" s="32">
        <f>INDEX(数值规划!$N$32:$Y$231,(((C2417-1)*2+(D2417-1))*4+(E2417-1))*5+F2417+1,(INDEX($T$3:$AI$3,B2417)-1)*3+1)</f>
        <v>0</v>
      </c>
      <c r="J2417" s="32">
        <f>INDEX(数值规划!$N$32:$Y$231,(((C2417-1)*2+(D2417-1))*4+(E2417-1))*5+F2417+1,(INDEX($T$3:$AI$3,B2417)-1)*3+2)</f>
        <v>68</v>
      </c>
      <c r="K2417" s="32">
        <f>INDEX(数值规划!$N$32:$Y$231,(((C2417-1)*2+(D2417-1))*4+(E2417-1))*5+F2417+1,(INDEX($T$3:$AI$3,B2417)-1)*3+3)</f>
        <v>30</v>
      </c>
      <c r="L2417" s="32">
        <f t="shared" si="75"/>
        <v>5</v>
      </c>
      <c r="M2417" s="32">
        <f>INDEX(数值规划!$AL$33:$AL$42,(特技天赋!C2417-1)*2+特技天赋!D2417)</f>
        <v>2</v>
      </c>
      <c r="N2417" s="31">
        <v>58</v>
      </c>
      <c r="Q2417" s="32">
        <f>IF(特技天赋!F2417&gt;0,INDEX(数值规划!$F$32:$F$63,(特技天赋!E2417-1)*4+特技天赋!F2417),E2417)</f>
        <v>58</v>
      </c>
    </row>
    <row r="2418" spans="1:17" ht="16.5" x14ac:dyDescent="0.2">
      <c r="A2418" s="31">
        <v>2415</v>
      </c>
      <c r="B2418" s="31">
        <v>15</v>
      </c>
      <c r="C2418" s="31">
        <v>1</v>
      </c>
      <c r="D2418" s="31">
        <v>1</v>
      </c>
      <c r="E2418" s="31">
        <v>3</v>
      </c>
      <c r="F2418" s="31">
        <v>4</v>
      </c>
      <c r="G2418" s="31" t="str">
        <f t="shared" si="74"/>
        <v>天蝎座普攻_1线3号天赋4级</v>
      </c>
      <c r="H2418" s="32">
        <f>INDEX(数值规划!$AH$33:$AK$42,(特技天赋!C2418-1)*2+特技天赋!D2418,特技天赋!E2418)</f>
        <v>55</v>
      </c>
      <c r="I2418" s="32">
        <f>INDEX(数值规划!$N$32:$Y$231,(((C2418-1)*2+(D2418-1))*4+(E2418-1))*5+F2418+1,(INDEX($T$3:$AI$3,B2418)-1)*3+1)</f>
        <v>0</v>
      </c>
      <c r="J2418" s="32">
        <f>INDEX(数值规划!$N$32:$Y$231,(((C2418-1)*2+(D2418-1))*4+(E2418-1))*5+F2418+1,(INDEX($T$3:$AI$3,B2418)-1)*3+2)</f>
        <v>77</v>
      </c>
      <c r="K2418" s="32">
        <f>INDEX(数值规划!$N$32:$Y$231,(((C2418-1)*2+(D2418-1))*4+(E2418-1))*5+F2418+1,(INDEX($T$3:$AI$3,B2418)-1)*3+3)</f>
        <v>34</v>
      </c>
      <c r="L2418" s="32">
        <f t="shared" si="75"/>
        <v>5</v>
      </c>
      <c r="M2418" s="32">
        <f>INDEX(数值规划!$AL$33:$AL$42,(特技天赋!C2418-1)*2+特技天赋!D2418)</f>
        <v>2</v>
      </c>
      <c r="N2418" s="31">
        <v>87</v>
      </c>
      <c r="Q2418" s="32">
        <f>IF(特技天赋!F2418&gt;0,INDEX(数值规划!$F$32:$F$63,(特技天赋!E2418-1)*4+特技天赋!F2418),E2418)</f>
        <v>87</v>
      </c>
    </row>
    <row r="2419" spans="1:17" ht="16.5" x14ac:dyDescent="0.2">
      <c r="A2419" s="31">
        <v>2416</v>
      </c>
      <c r="B2419" s="31">
        <v>15</v>
      </c>
      <c r="C2419" s="31">
        <v>1</v>
      </c>
      <c r="D2419" s="31">
        <v>1</v>
      </c>
      <c r="E2419" s="31">
        <v>4</v>
      </c>
      <c r="F2419" s="31">
        <v>0</v>
      </c>
      <c r="G2419" s="31" t="str">
        <f t="shared" si="74"/>
        <v>天蝎座普攻_1线4号天赋解锁</v>
      </c>
      <c r="H2419" s="32">
        <f>INDEX(数值规划!$AH$33:$AK$42,(特技天赋!C2419-1)*2+特技天赋!D2419,特技天赋!E2419)</f>
        <v>75</v>
      </c>
      <c r="I2419" s="32">
        <f>INDEX(数值规划!$N$32:$Y$231,(((C2419-1)*2+(D2419-1))*4+(E2419-1))*5+F2419+1,(INDEX($T$3:$AI$3,B2419)-1)*3+1)</f>
        <v>0</v>
      </c>
      <c r="J2419" s="32">
        <f>INDEX(数值规划!$N$32:$Y$231,(((C2419-1)*2+(D2419-1))*4+(E2419-1))*5+F2419+1,(INDEX($T$3:$AI$3,B2419)-1)*3+2)</f>
        <v>54</v>
      </c>
      <c r="K2419" s="32">
        <f>INDEX(数值规划!$N$32:$Y$231,(((C2419-1)*2+(D2419-1))*4+(E2419-1))*5+F2419+1,(INDEX($T$3:$AI$3,B2419)-1)*3+3)</f>
        <v>24</v>
      </c>
      <c r="L2419" s="32">
        <f t="shared" si="75"/>
        <v>7</v>
      </c>
      <c r="M2419" s="32">
        <f>INDEX(数值规划!$AL$33:$AL$42,(特技天赋!C2419-1)*2+特技天赋!D2419)</f>
        <v>2</v>
      </c>
      <c r="N2419" s="31">
        <v>4</v>
      </c>
      <c r="Q2419" s="32">
        <f>IF(特技天赋!F2419&gt;0,INDEX(数值规划!$F$32:$F$63,(特技天赋!E2419-1)*4+特技天赋!F2419),E2419)</f>
        <v>4</v>
      </c>
    </row>
    <row r="2420" spans="1:17" ht="16.5" x14ac:dyDescent="0.2">
      <c r="A2420" s="31">
        <v>2417</v>
      </c>
      <c r="B2420" s="31">
        <v>15</v>
      </c>
      <c r="C2420" s="31">
        <v>1</v>
      </c>
      <c r="D2420" s="31">
        <v>1</v>
      </c>
      <c r="E2420" s="31">
        <v>4</v>
      </c>
      <c r="F2420" s="31">
        <v>1</v>
      </c>
      <c r="G2420" s="31" t="str">
        <f t="shared" si="74"/>
        <v>天蝎座普攻_1线4号天赋1级</v>
      </c>
      <c r="H2420" s="32">
        <f>INDEX(数值规划!$AH$33:$AK$42,(特技天赋!C2420-1)*2+特技天赋!D2420,特技天赋!E2420)</f>
        <v>75</v>
      </c>
      <c r="I2420" s="32">
        <f>INDEX(数值规划!$N$32:$Y$231,(((C2420-1)*2+(D2420-1))*4+(E2420-1))*5+F2420+1,(INDEX($T$3:$AI$3,B2420)-1)*3+1)</f>
        <v>0</v>
      </c>
      <c r="J2420" s="32">
        <f>INDEX(数值规划!$N$32:$Y$231,(((C2420-1)*2+(D2420-1))*4+(E2420-1))*5+F2420+1,(INDEX($T$3:$AI$3,B2420)-1)*3+2)</f>
        <v>63</v>
      </c>
      <c r="K2420" s="32">
        <f>INDEX(数值规划!$N$32:$Y$231,(((C2420-1)*2+(D2420-1))*4+(E2420-1))*5+F2420+1,(INDEX($T$3:$AI$3,B2420)-1)*3+3)</f>
        <v>28</v>
      </c>
      <c r="L2420" s="32">
        <f t="shared" si="75"/>
        <v>7</v>
      </c>
      <c r="M2420" s="32">
        <f>INDEX(数值规划!$AL$33:$AL$42,(特技天赋!C2420-1)*2+特技天赋!D2420)</f>
        <v>2</v>
      </c>
      <c r="N2420" s="31">
        <v>29</v>
      </c>
      <c r="Q2420" s="32">
        <f>IF(特技天赋!F2420&gt;0,INDEX(数值规划!$F$32:$F$63,(特技天赋!E2420-1)*4+特技天赋!F2420),E2420)</f>
        <v>29</v>
      </c>
    </row>
    <row r="2421" spans="1:17" ht="16.5" x14ac:dyDescent="0.2">
      <c r="A2421" s="31">
        <v>2418</v>
      </c>
      <c r="B2421" s="31">
        <v>15</v>
      </c>
      <c r="C2421" s="31">
        <v>1</v>
      </c>
      <c r="D2421" s="31">
        <v>1</v>
      </c>
      <c r="E2421" s="31">
        <v>4</v>
      </c>
      <c r="F2421" s="31">
        <v>2</v>
      </c>
      <c r="G2421" s="31" t="str">
        <f t="shared" si="74"/>
        <v>天蝎座普攻_1线4号天赋2级</v>
      </c>
      <c r="H2421" s="32">
        <f>INDEX(数值规划!$AH$33:$AK$42,(特技天赋!C2421-1)*2+特技天赋!D2421,特技天赋!E2421)</f>
        <v>75</v>
      </c>
      <c r="I2421" s="32">
        <f>INDEX(数值规划!$N$32:$Y$231,(((C2421-1)*2+(D2421-1))*4+(E2421-1))*5+F2421+1,(INDEX($T$3:$AI$3,B2421)-1)*3+1)</f>
        <v>0</v>
      </c>
      <c r="J2421" s="32">
        <f>INDEX(数值规划!$N$32:$Y$231,(((C2421-1)*2+(D2421-1))*4+(E2421-1))*5+F2421+1,(INDEX($T$3:$AI$3,B2421)-1)*3+2)</f>
        <v>72</v>
      </c>
      <c r="K2421" s="32">
        <f>INDEX(数值规划!$N$32:$Y$231,(((C2421-1)*2+(D2421-1))*4+(E2421-1))*5+F2421+1,(INDEX($T$3:$AI$3,B2421)-1)*3+3)</f>
        <v>32</v>
      </c>
      <c r="L2421" s="32">
        <f t="shared" si="75"/>
        <v>7</v>
      </c>
      <c r="M2421" s="32">
        <f>INDEX(数值规划!$AL$33:$AL$42,(特技天赋!C2421-1)*2+特技天赋!D2421)</f>
        <v>2</v>
      </c>
      <c r="N2421" s="31">
        <v>43</v>
      </c>
      <c r="Q2421" s="32">
        <f>IF(特技天赋!F2421&gt;0,INDEX(数值规划!$F$32:$F$63,(特技天赋!E2421-1)*4+特技天赋!F2421),E2421)</f>
        <v>43</v>
      </c>
    </row>
    <row r="2422" spans="1:17" ht="16.5" x14ac:dyDescent="0.2">
      <c r="A2422" s="31">
        <v>2419</v>
      </c>
      <c r="B2422" s="31">
        <v>15</v>
      </c>
      <c r="C2422" s="31">
        <v>1</v>
      </c>
      <c r="D2422" s="31">
        <v>1</v>
      </c>
      <c r="E2422" s="31">
        <v>4</v>
      </c>
      <c r="F2422" s="31">
        <v>3</v>
      </c>
      <c r="G2422" s="31" t="str">
        <f t="shared" si="74"/>
        <v>天蝎座普攻_1线4号天赋3级</v>
      </c>
      <c r="H2422" s="32">
        <f>INDEX(数值规划!$AH$33:$AK$42,(特技天赋!C2422-1)*2+特技天赋!D2422,特技天赋!E2422)</f>
        <v>75</v>
      </c>
      <c r="I2422" s="32">
        <f>INDEX(数值规划!$N$32:$Y$231,(((C2422-1)*2+(D2422-1))*4+(E2422-1))*5+F2422+1,(INDEX($T$3:$AI$3,B2422)-1)*3+1)</f>
        <v>0</v>
      </c>
      <c r="J2422" s="32">
        <f>INDEX(数值规划!$N$32:$Y$231,(((C2422-1)*2+(D2422-1))*4+(E2422-1))*5+F2422+1,(INDEX($T$3:$AI$3,B2422)-1)*3+2)</f>
        <v>81</v>
      </c>
      <c r="K2422" s="32">
        <f>INDEX(数值规划!$N$32:$Y$231,(((C2422-1)*2+(D2422-1))*4+(E2422-1))*5+F2422+1,(INDEX($T$3:$AI$3,B2422)-1)*3+3)</f>
        <v>36</v>
      </c>
      <c r="L2422" s="32">
        <f t="shared" si="75"/>
        <v>7</v>
      </c>
      <c r="M2422" s="32">
        <f>INDEX(数值规划!$AL$33:$AL$42,(特技天赋!C2422-1)*2+特技天赋!D2422)</f>
        <v>2</v>
      </c>
      <c r="N2422" s="31">
        <v>58</v>
      </c>
      <c r="Q2422" s="32">
        <f>IF(特技天赋!F2422&gt;0,INDEX(数值规划!$F$32:$F$63,(特技天赋!E2422-1)*4+特技天赋!F2422),E2422)</f>
        <v>58</v>
      </c>
    </row>
    <row r="2423" spans="1:17" ht="16.5" x14ac:dyDescent="0.2">
      <c r="A2423" s="31">
        <v>2420</v>
      </c>
      <c r="B2423" s="31">
        <v>15</v>
      </c>
      <c r="C2423" s="31">
        <v>1</v>
      </c>
      <c r="D2423" s="31">
        <v>1</v>
      </c>
      <c r="E2423" s="31">
        <v>4</v>
      </c>
      <c r="F2423" s="31">
        <v>4</v>
      </c>
      <c r="G2423" s="31" t="str">
        <f t="shared" si="74"/>
        <v>天蝎座普攻_1线4号天赋4级</v>
      </c>
      <c r="H2423" s="32">
        <f>INDEX(数值规划!$AH$33:$AK$42,(特技天赋!C2423-1)*2+特技天赋!D2423,特技天赋!E2423)</f>
        <v>75</v>
      </c>
      <c r="I2423" s="32">
        <f>INDEX(数值规划!$N$32:$Y$231,(((C2423-1)*2+(D2423-1))*4+(E2423-1))*5+F2423+1,(INDEX($T$3:$AI$3,B2423)-1)*3+1)</f>
        <v>0</v>
      </c>
      <c r="J2423" s="32">
        <f>INDEX(数值规划!$N$32:$Y$231,(((C2423-1)*2+(D2423-1))*4+(E2423-1))*5+F2423+1,(INDEX($T$3:$AI$3,B2423)-1)*3+2)</f>
        <v>90</v>
      </c>
      <c r="K2423" s="32">
        <f>INDEX(数值规划!$N$32:$Y$231,(((C2423-1)*2+(D2423-1))*4+(E2423-1))*5+F2423+1,(INDEX($T$3:$AI$3,B2423)-1)*3+3)</f>
        <v>40</v>
      </c>
      <c r="L2423" s="32">
        <f t="shared" si="75"/>
        <v>7</v>
      </c>
      <c r="M2423" s="32">
        <f>INDEX(数值规划!$AL$33:$AL$42,(特技天赋!C2423-1)*2+特技天赋!D2423)</f>
        <v>2</v>
      </c>
      <c r="N2423" s="31">
        <v>87</v>
      </c>
      <c r="Q2423" s="32">
        <f>IF(特技天赋!F2423&gt;0,INDEX(数值规划!$F$32:$F$63,(特技天赋!E2423-1)*4+特技天赋!F2423),E2423)</f>
        <v>87</v>
      </c>
    </row>
    <row r="2424" spans="1:17" ht="16.5" x14ac:dyDescent="0.2">
      <c r="A2424" s="31">
        <v>2421</v>
      </c>
      <c r="B2424" s="31">
        <v>15</v>
      </c>
      <c r="C2424" s="31">
        <v>1</v>
      </c>
      <c r="D2424" s="31">
        <v>2</v>
      </c>
      <c r="E2424" s="31">
        <v>1</v>
      </c>
      <c r="F2424" s="31">
        <v>0</v>
      </c>
      <c r="G2424" s="31" t="str">
        <f t="shared" si="74"/>
        <v>天蝎座普攻_2线1号天赋解锁</v>
      </c>
      <c r="H2424" s="32">
        <f>INDEX(数值规划!$AH$33:$AK$42,(特技天赋!C2424-1)*2+特技天赋!D2424,特技天赋!E2424)</f>
        <v>25</v>
      </c>
      <c r="I2424" s="32">
        <f>INDEX(数值规划!$N$32:$Y$231,(((C2424-1)*2+(D2424-1))*4+(E2424-1))*5+F2424+1,(INDEX($T$3:$AI$3,B2424)-1)*3+1)</f>
        <v>8</v>
      </c>
      <c r="J2424" s="32">
        <f>INDEX(数值规划!$N$32:$Y$231,(((C2424-1)*2+(D2424-1))*4+(E2424-1))*5+F2424+1,(INDEX($T$3:$AI$3,B2424)-1)*3+2)</f>
        <v>18</v>
      </c>
      <c r="K2424" s="32">
        <f>INDEX(数值规划!$N$32:$Y$231,(((C2424-1)*2+(D2424-1))*4+(E2424-1))*5+F2424+1,(INDEX($T$3:$AI$3,B2424)-1)*3+3)</f>
        <v>0</v>
      </c>
      <c r="L2424" s="32">
        <f t="shared" si="75"/>
        <v>2</v>
      </c>
      <c r="M2424" s="32">
        <f>INDEX(数值规划!$AL$33:$AL$42,(特技天赋!C2424-1)*2+特技天赋!D2424)</f>
        <v>3</v>
      </c>
      <c r="N2424" s="31">
        <v>1</v>
      </c>
      <c r="Q2424" s="32">
        <f>IF(特技天赋!F2424&gt;0,INDEX(数值规划!$F$32:$F$63,(特技天赋!E2424-1)*4+特技天赋!F2424),E2424)</f>
        <v>1</v>
      </c>
    </row>
    <row r="2425" spans="1:17" ht="16.5" x14ac:dyDescent="0.2">
      <c r="A2425" s="31">
        <v>2422</v>
      </c>
      <c r="B2425" s="31">
        <v>15</v>
      </c>
      <c r="C2425" s="31">
        <v>1</v>
      </c>
      <c r="D2425" s="31">
        <v>2</v>
      </c>
      <c r="E2425" s="31">
        <v>1</v>
      </c>
      <c r="F2425" s="31">
        <v>1</v>
      </c>
      <c r="G2425" s="31" t="str">
        <f t="shared" si="74"/>
        <v>天蝎座普攻_2线1号天赋1级</v>
      </c>
      <c r="H2425" s="32">
        <f>INDEX(数值规划!$AH$33:$AK$42,(特技天赋!C2425-1)*2+特技天赋!D2425,特技天赋!E2425)</f>
        <v>25</v>
      </c>
      <c r="I2425" s="32">
        <f>INDEX(数值规划!$N$32:$Y$231,(((C2425-1)*2+(D2425-1))*4+(E2425-1))*5+F2425+1,(INDEX($T$3:$AI$3,B2425)-1)*3+1)</f>
        <v>12</v>
      </c>
      <c r="J2425" s="32">
        <f>INDEX(数值规划!$N$32:$Y$231,(((C2425-1)*2+(D2425-1))*4+(E2425-1))*5+F2425+1,(INDEX($T$3:$AI$3,B2425)-1)*3+2)</f>
        <v>27</v>
      </c>
      <c r="K2425" s="32">
        <f>INDEX(数值规划!$N$32:$Y$231,(((C2425-1)*2+(D2425-1))*4+(E2425-1))*5+F2425+1,(INDEX($T$3:$AI$3,B2425)-1)*3+3)</f>
        <v>0</v>
      </c>
      <c r="L2425" s="32">
        <f t="shared" si="75"/>
        <v>2</v>
      </c>
      <c r="M2425" s="32">
        <f>INDEX(数值规划!$AL$33:$AL$42,(特技天赋!C2425-1)*2+特技天赋!D2425)</f>
        <v>3</v>
      </c>
      <c r="N2425" s="31">
        <v>19</v>
      </c>
      <c r="Q2425" s="32">
        <f>IF(特技天赋!F2425&gt;0,INDEX(数值规划!$F$32:$F$63,(特技天赋!E2425-1)*4+特技天赋!F2425),E2425)</f>
        <v>19</v>
      </c>
    </row>
    <row r="2426" spans="1:17" ht="16.5" x14ac:dyDescent="0.2">
      <c r="A2426" s="31">
        <v>2423</v>
      </c>
      <c r="B2426" s="31">
        <v>15</v>
      </c>
      <c r="C2426" s="31">
        <v>1</v>
      </c>
      <c r="D2426" s="31">
        <v>2</v>
      </c>
      <c r="E2426" s="31">
        <v>1</v>
      </c>
      <c r="F2426" s="31">
        <v>2</v>
      </c>
      <c r="G2426" s="31" t="str">
        <f t="shared" si="74"/>
        <v>天蝎座普攻_2线1号天赋2级</v>
      </c>
      <c r="H2426" s="32">
        <f>INDEX(数值规划!$AH$33:$AK$42,(特技天赋!C2426-1)*2+特技天赋!D2426,特技天赋!E2426)</f>
        <v>25</v>
      </c>
      <c r="I2426" s="32">
        <f>INDEX(数值规划!$N$32:$Y$231,(((C2426-1)*2+(D2426-1))*4+(E2426-1))*5+F2426+1,(INDEX($T$3:$AI$3,B2426)-1)*3+1)</f>
        <v>16</v>
      </c>
      <c r="J2426" s="32">
        <f>INDEX(数值规划!$N$32:$Y$231,(((C2426-1)*2+(D2426-1))*4+(E2426-1))*5+F2426+1,(INDEX($T$3:$AI$3,B2426)-1)*3+2)</f>
        <v>36</v>
      </c>
      <c r="K2426" s="32">
        <f>INDEX(数值规划!$N$32:$Y$231,(((C2426-1)*2+(D2426-1))*4+(E2426-1))*5+F2426+1,(INDEX($T$3:$AI$3,B2426)-1)*3+3)</f>
        <v>0</v>
      </c>
      <c r="L2426" s="32">
        <f t="shared" si="75"/>
        <v>2</v>
      </c>
      <c r="M2426" s="32">
        <f>INDEX(数值规划!$AL$33:$AL$42,(特技天赋!C2426-1)*2+特技天赋!D2426)</f>
        <v>3</v>
      </c>
      <c r="N2426" s="31">
        <v>29</v>
      </c>
      <c r="Q2426" s="32">
        <f>IF(特技天赋!F2426&gt;0,INDEX(数值规划!$F$32:$F$63,(特技天赋!E2426-1)*4+特技天赋!F2426),E2426)</f>
        <v>29</v>
      </c>
    </row>
    <row r="2427" spans="1:17" ht="16.5" x14ac:dyDescent="0.2">
      <c r="A2427" s="31">
        <v>2424</v>
      </c>
      <c r="B2427" s="31">
        <v>15</v>
      </c>
      <c r="C2427" s="31">
        <v>1</v>
      </c>
      <c r="D2427" s="31">
        <v>2</v>
      </c>
      <c r="E2427" s="31">
        <v>1</v>
      </c>
      <c r="F2427" s="31">
        <v>3</v>
      </c>
      <c r="G2427" s="31" t="str">
        <f t="shared" si="74"/>
        <v>天蝎座普攻_2线1号天赋3级</v>
      </c>
      <c r="H2427" s="32">
        <f>INDEX(数值规划!$AH$33:$AK$42,(特技天赋!C2427-1)*2+特技天赋!D2427,特技天赋!E2427)</f>
        <v>25</v>
      </c>
      <c r="I2427" s="32">
        <f>INDEX(数值规划!$N$32:$Y$231,(((C2427-1)*2+(D2427-1))*4+(E2427-1))*5+F2427+1,(INDEX($T$3:$AI$3,B2427)-1)*3+1)</f>
        <v>20</v>
      </c>
      <c r="J2427" s="32">
        <f>INDEX(数值规划!$N$32:$Y$231,(((C2427-1)*2+(D2427-1))*4+(E2427-1))*5+F2427+1,(INDEX($T$3:$AI$3,B2427)-1)*3+2)</f>
        <v>45</v>
      </c>
      <c r="K2427" s="32">
        <f>INDEX(数值规划!$N$32:$Y$231,(((C2427-1)*2+(D2427-1))*4+(E2427-1))*5+F2427+1,(INDEX($T$3:$AI$3,B2427)-1)*3+3)</f>
        <v>0</v>
      </c>
      <c r="L2427" s="32">
        <f t="shared" si="75"/>
        <v>2</v>
      </c>
      <c r="M2427" s="32">
        <f>INDEX(数值规划!$AL$33:$AL$42,(特技天赋!C2427-1)*2+特技天赋!D2427)</f>
        <v>3</v>
      </c>
      <c r="N2427" s="31">
        <v>38</v>
      </c>
      <c r="Q2427" s="32">
        <f>IF(特技天赋!F2427&gt;0,INDEX(数值规划!$F$32:$F$63,(特技天赋!E2427-1)*4+特技天赋!F2427),E2427)</f>
        <v>38</v>
      </c>
    </row>
    <row r="2428" spans="1:17" ht="16.5" x14ac:dyDescent="0.2">
      <c r="A2428" s="31">
        <v>2425</v>
      </c>
      <c r="B2428" s="31">
        <v>15</v>
      </c>
      <c r="C2428" s="31">
        <v>1</v>
      </c>
      <c r="D2428" s="31">
        <v>2</v>
      </c>
      <c r="E2428" s="31">
        <v>1</v>
      </c>
      <c r="F2428" s="31">
        <v>4</v>
      </c>
      <c r="G2428" s="31" t="str">
        <f t="shared" si="74"/>
        <v>天蝎座普攻_2线1号天赋4级</v>
      </c>
      <c r="H2428" s="32">
        <f>INDEX(数值规划!$AH$33:$AK$42,(特技天赋!C2428-1)*2+特技天赋!D2428,特技天赋!E2428)</f>
        <v>25</v>
      </c>
      <c r="I2428" s="32">
        <f>INDEX(数值规划!$N$32:$Y$231,(((C2428-1)*2+(D2428-1))*4+(E2428-1))*5+F2428+1,(INDEX($T$3:$AI$3,B2428)-1)*3+1)</f>
        <v>24</v>
      </c>
      <c r="J2428" s="32">
        <f>INDEX(数值规划!$N$32:$Y$231,(((C2428-1)*2+(D2428-1))*4+(E2428-1))*5+F2428+1,(INDEX($T$3:$AI$3,B2428)-1)*3+2)</f>
        <v>54</v>
      </c>
      <c r="K2428" s="32">
        <f>INDEX(数值规划!$N$32:$Y$231,(((C2428-1)*2+(D2428-1))*4+(E2428-1))*5+F2428+1,(INDEX($T$3:$AI$3,B2428)-1)*3+3)</f>
        <v>0</v>
      </c>
      <c r="L2428" s="32">
        <f t="shared" si="75"/>
        <v>2</v>
      </c>
      <c r="M2428" s="32">
        <f>INDEX(数值规划!$AL$33:$AL$42,(特技天赋!C2428-1)*2+特技天赋!D2428)</f>
        <v>3</v>
      </c>
      <c r="N2428" s="31">
        <v>58</v>
      </c>
      <c r="Q2428" s="32">
        <f>IF(特技天赋!F2428&gt;0,INDEX(数值规划!$F$32:$F$63,(特技天赋!E2428-1)*4+特技天赋!F2428),E2428)</f>
        <v>58</v>
      </c>
    </row>
    <row r="2429" spans="1:17" ht="16.5" x14ac:dyDescent="0.2">
      <c r="A2429" s="31">
        <v>2426</v>
      </c>
      <c r="B2429" s="31">
        <v>15</v>
      </c>
      <c r="C2429" s="31">
        <v>1</v>
      </c>
      <c r="D2429" s="31">
        <v>2</v>
      </c>
      <c r="E2429" s="31">
        <v>2</v>
      </c>
      <c r="F2429" s="31">
        <v>0</v>
      </c>
      <c r="G2429" s="31" t="str">
        <f t="shared" si="74"/>
        <v>天蝎座普攻_2线2号天赋解锁</v>
      </c>
      <c r="H2429" s="32">
        <f>INDEX(数值规划!$AH$33:$AK$42,(特技天赋!C2429-1)*2+特技天赋!D2429,特技天赋!E2429)</f>
        <v>45</v>
      </c>
      <c r="I2429" s="32">
        <f>INDEX(数值规划!$N$32:$Y$231,(((C2429-1)*2+(D2429-1))*4+(E2429-1))*5+F2429+1,(INDEX($T$3:$AI$3,B2429)-1)*3+1)</f>
        <v>12</v>
      </c>
      <c r="J2429" s="32">
        <f>INDEX(数值规划!$N$32:$Y$231,(((C2429-1)*2+(D2429-1))*4+(E2429-1))*5+F2429+1,(INDEX($T$3:$AI$3,B2429)-1)*3+2)</f>
        <v>27</v>
      </c>
      <c r="K2429" s="32">
        <f>INDEX(数值规划!$N$32:$Y$231,(((C2429-1)*2+(D2429-1))*4+(E2429-1))*5+F2429+1,(INDEX($T$3:$AI$3,B2429)-1)*3+3)</f>
        <v>0</v>
      </c>
      <c r="L2429" s="32">
        <f t="shared" si="75"/>
        <v>4</v>
      </c>
      <c r="M2429" s="32">
        <f>INDEX(数值规划!$AL$33:$AL$42,(特技天赋!C2429-1)*2+特技天赋!D2429)</f>
        <v>3</v>
      </c>
      <c r="N2429" s="31">
        <v>2</v>
      </c>
      <c r="Q2429" s="32">
        <f>IF(特技天赋!F2429&gt;0,INDEX(数值规划!$F$32:$F$63,(特技天赋!E2429-1)*4+特技天赋!F2429),E2429)</f>
        <v>2</v>
      </c>
    </row>
    <row r="2430" spans="1:17" ht="16.5" x14ac:dyDescent="0.2">
      <c r="A2430" s="31">
        <v>2427</v>
      </c>
      <c r="B2430" s="31">
        <v>15</v>
      </c>
      <c r="C2430" s="31">
        <v>1</v>
      </c>
      <c r="D2430" s="31">
        <v>2</v>
      </c>
      <c r="E2430" s="31">
        <v>2</v>
      </c>
      <c r="F2430" s="31">
        <v>1</v>
      </c>
      <c r="G2430" s="31" t="str">
        <f t="shared" si="74"/>
        <v>天蝎座普攻_2线2号天赋1级</v>
      </c>
      <c r="H2430" s="32">
        <f>INDEX(数值规划!$AH$33:$AK$42,(特技天赋!C2430-1)*2+特技天赋!D2430,特技天赋!E2430)</f>
        <v>45</v>
      </c>
      <c r="I2430" s="32">
        <f>INDEX(数值规划!$N$32:$Y$231,(((C2430-1)*2+(D2430-1))*4+(E2430-1))*5+F2430+1,(INDEX($T$3:$AI$3,B2430)-1)*3+1)</f>
        <v>16</v>
      </c>
      <c r="J2430" s="32">
        <f>INDEX(数值规划!$N$32:$Y$231,(((C2430-1)*2+(D2430-1))*4+(E2430-1))*5+F2430+1,(INDEX($T$3:$AI$3,B2430)-1)*3+2)</f>
        <v>36</v>
      </c>
      <c r="K2430" s="32">
        <f>INDEX(数值规划!$N$32:$Y$231,(((C2430-1)*2+(D2430-1))*4+(E2430-1))*5+F2430+1,(INDEX($T$3:$AI$3,B2430)-1)*3+3)</f>
        <v>0</v>
      </c>
      <c r="L2430" s="32">
        <f t="shared" si="75"/>
        <v>4</v>
      </c>
      <c r="M2430" s="32">
        <f>INDEX(数值规划!$AL$33:$AL$42,(特技天赋!C2430-1)*2+特技天赋!D2430)</f>
        <v>3</v>
      </c>
      <c r="N2430" s="31">
        <v>24</v>
      </c>
      <c r="Q2430" s="32">
        <f>IF(特技天赋!F2430&gt;0,INDEX(数值规划!$F$32:$F$63,(特技天赋!E2430-1)*4+特技天赋!F2430),E2430)</f>
        <v>24</v>
      </c>
    </row>
    <row r="2431" spans="1:17" ht="16.5" x14ac:dyDescent="0.2">
      <c r="A2431" s="31">
        <v>2428</v>
      </c>
      <c r="B2431" s="31">
        <v>15</v>
      </c>
      <c r="C2431" s="31">
        <v>1</v>
      </c>
      <c r="D2431" s="31">
        <v>2</v>
      </c>
      <c r="E2431" s="31">
        <v>2</v>
      </c>
      <c r="F2431" s="31">
        <v>2</v>
      </c>
      <c r="G2431" s="31" t="str">
        <f t="shared" si="74"/>
        <v>天蝎座普攻_2线2号天赋2级</v>
      </c>
      <c r="H2431" s="32">
        <f>INDEX(数值规划!$AH$33:$AK$42,(特技天赋!C2431-1)*2+特技天赋!D2431,特技天赋!E2431)</f>
        <v>45</v>
      </c>
      <c r="I2431" s="32">
        <f>INDEX(数值规划!$N$32:$Y$231,(((C2431-1)*2+(D2431-1))*4+(E2431-1))*5+F2431+1,(INDEX($T$3:$AI$3,B2431)-1)*3+1)</f>
        <v>20</v>
      </c>
      <c r="J2431" s="32">
        <f>INDEX(数值规划!$N$32:$Y$231,(((C2431-1)*2+(D2431-1))*4+(E2431-1))*5+F2431+1,(INDEX($T$3:$AI$3,B2431)-1)*3+2)</f>
        <v>45</v>
      </c>
      <c r="K2431" s="32">
        <f>INDEX(数值规划!$N$32:$Y$231,(((C2431-1)*2+(D2431-1))*4+(E2431-1))*5+F2431+1,(INDEX($T$3:$AI$3,B2431)-1)*3+3)</f>
        <v>0</v>
      </c>
      <c r="L2431" s="32">
        <f t="shared" si="75"/>
        <v>4</v>
      </c>
      <c r="M2431" s="32">
        <f>INDEX(数值规划!$AL$33:$AL$42,(特技天赋!C2431-1)*2+特技天赋!D2431)</f>
        <v>3</v>
      </c>
      <c r="N2431" s="31">
        <v>36</v>
      </c>
      <c r="Q2431" s="32">
        <f>IF(特技天赋!F2431&gt;0,INDEX(数值规划!$F$32:$F$63,(特技天赋!E2431-1)*4+特技天赋!F2431),E2431)</f>
        <v>36</v>
      </c>
    </row>
    <row r="2432" spans="1:17" ht="16.5" x14ac:dyDescent="0.2">
      <c r="A2432" s="31">
        <v>2429</v>
      </c>
      <c r="B2432" s="31">
        <v>15</v>
      </c>
      <c r="C2432" s="31">
        <v>1</v>
      </c>
      <c r="D2432" s="31">
        <v>2</v>
      </c>
      <c r="E2432" s="31">
        <v>2</v>
      </c>
      <c r="F2432" s="31">
        <v>3</v>
      </c>
      <c r="G2432" s="31" t="str">
        <f t="shared" si="74"/>
        <v>天蝎座普攻_2线2号天赋3级</v>
      </c>
      <c r="H2432" s="32">
        <f>INDEX(数值规划!$AH$33:$AK$42,(特技天赋!C2432-1)*2+特技天赋!D2432,特技天赋!E2432)</f>
        <v>45</v>
      </c>
      <c r="I2432" s="32">
        <f>INDEX(数值规划!$N$32:$Y$231,(((C2432-1)*2+(D2432-1))*4+(E2432-1))*5+F2432+1,(INDEX($T$3:$AI$3,B2432)-1)*3+1)</f>
        <v>24</v>
      </c>
      <c r="J2432" s="32">
        <f>INDEX(数值规划!$N$32:$Y$231,(((C2432-1)*2+(D2432-1))*4+(E2432-1))*5+F2432+1,(INDEX($T$3:$AI$3,B2432)-1)*3+2)</f>
        <v>54</v>
      </c>
      <c r="K2432" s="32">
        <f>INDEX(数值规划!$N$32:$Y$231,(((C2432-1)*2+(D2432-1))*4+(E2432-1))*5+F2432+1,(INDEX($T$3:$AI$3,B2432)-1)*3+3)</f>
        <v>0</v>
      </c>
      <c r="L2432" s="32">
        <f t="shared" si="75"/>
        <v>4</v>
      </c>
      <c r="M2432" s="32">
        <f>INDEX(数值规划!$AL$33:$AL$42,(特技天赋!C2432-1)*2+特技天赋!D2432)</f>
        <v>3</v>
      </c>
      <c r="N2432" s="31">
        <v>48</v>
      </c>
      <c r="Q2432" s="32">
        <f>IF(特技天赋!F2432&gt;0,INDEX(数值规划!$F$32:$F$63,(特技天赋!E2432-1)*4+特技天赋!F2432),E2432)</f>
        <v>48</v>
      </c>
    </row>
    <row r="2433" spans="1:17" ht="16.5" x14ac:dyDescent="0.2">
      <c r="A2433" s="31">
        <v>2430</v>
      </c>
      <c r="B2433" s="31">
        <v>15</v>
      </c>
      <c r="C2433" s="31">
        <v>1</v>
      </c>
      <c r="D2433" s="31">
        <v>2</v>
      </c>
      <c r="E2433" s="31">
        <v>2</v>
      </c>
      <c r="F2433" s="31">
        <v>4</v>
      </c>
      <c r="G2433" s="31" t="str">
        <f t="shared" si="74"/>
        <v>天蝎座普攻_2线2号天赋4级</v>
      </c>
      <c r="H2433" s="32">
        <f>INDEX(数值规划!$AH$33:$AK$42,(特技天赋!C2433-1)*2+特技天赋!D2433,特技天赋!E2433)</f>
        <v>45</v>
      </c>
      <c r="I2433" s="32">
        <f>INDEX(数值规划!$N$32:$Y$231,(((C2433-1)*2+(D2433-1))*4+(E2433-1))*5+F2433+1,(INDEX($T$3:$AI$3,B2433)-1)*3+1)</f>
        <v>28</v>
      </c>
      <c r="J2433" s="32">
        <f>INDEX(数值规划!$N$32:$Y$231,(((C2433-1)*2+(D2433-1))*4+(E2433-1))*5+F2433+1,(INDEX($T$3:$AI$3,B2433)-1)*3+2)</f>
        <v>63</v>
      </c>
      <c r="K2433" s="32">
        <f>INDEX(数值规划!$N$32:$Y$231,(((C2433-1)*2+(D2433-1))*4+(E2433-1))*5+F2433+1,(INDEX($T$3:$AI$3,B2433)-1)*3+3)</f>
        <v>0</v>
      </c>
      <c r="L2433" s="32">
        <f t="shared" si="75"/>
        <v>4</v>
      </c>
      <c r="M2433" s="32">
        <f>INDEX(数值规划!$AL$33:$AL$42,(特技天赋!C2433-1)*2+特技天赋!D2433)</f>
        <v>3</v>
      </c>
      <c r="N2433" s="31">
        <v>72</v>
      </c>
      <c r="Q2433" s="32">
        <f>IF(特技天赋!F2433&gt;0,INDEX(数值规划!$F$32:$F$63,(特技天赋!E2433-1)*4+特技天赋!F2433),E2433)</f>
        <v>72</v>
      </c>
    </row>
    <row r="2434" spans="1:17" ht="16.5" x14ac:dyDescent="0.2">
      <c r="A2434" s="31">
        <v>2431</v>
      </c>
      <c r="B2434" s="31">
        <v>15</v>
      </c>
      <c r="C2434" s="31">
        <v>1</v>
      </c>
      <c r="D2434" s="31">
        <v>2</v>
      </c>
      <c r="E2434" s="31">
        <v>3</v>
      </c>
      <c r="F2434" s="31">
        <v>0</v>
      </c>
      <c r="G2434" s="31" t="str">
        <f t="shared" si="74"/>
        <v>天蝎座普攻_2线3号天赋解锁</v>
      </c>
      <c r="H2434" s="32">
        <f>INDEX(数值规划!$AH$33:$AK$42,(特技天赋!C2434-1)*2+特技天赋!D2434,特技天赋!E2434)</f>
        <v>65</v>
      </c>
      <c r="I2434" s="32">
        <f>INDEX(数值规划!$N$32:$Y$231,(((C2434-1)*2+(D2434-1))*4+(E2434-1))*5+F2434+1,(INDEX($T$3:$AI$3,B2434)-1)*3+1)</f>
        <v>18</v>
      </c>
      <c r="J2434" s="32">
        <f>INDEX(数值规划!$N$32:$Y$231,(((C2434-1)*2+(D2434-1))*4+(E2434-1))*5+F2434+1,(INDEX($T$3:$AI$3,B2434)-1)*3+2)</f>
        <v>41</v>
      </c>
      <c r="K2434" s="32">
        <f>INDEX(数值规划!$N$32:$Y$231,(((C2434-1)*2+(D2434-1))*4+(E2434-1))*5+F2434+1,(INDEX($T$3:$AI$3,B2434)-1)*3+3)</f>
        <v>0</v>
      </c>
      <c r="L2434" s="32">
        <f t="shared" si="75"/>
        <v>6</v>
      </c>
      <c r="M2434" s="32">
        <f>INDEX(数值规划!$AL$33:$AL$42,(特技天赋!C2434-1)*2+特技天赋!D2434)</f>
        <v>3</v>
      </c>
      <c r="N2434" s="31">
        <v>3</v>
      </c>
      <c r="Q2434" s="32">
        <f>IF(特技天赋!F2434&gt;0,INDEX(数值规划!$F$32:$F$63,(特技天赋!E2434-1)*4+特技天赋!F2434),E2434)</f>
        <v>3</v>
      </c>
    </row>
    <row r="2435" spans="1:17" ht="16.5" x14ac:dyDescent="0.2">
      <c r="A2435" s="31">
        <v>2432</v>
      </c>
      <c r="B2435" s="31">
        <v>15</v>
      </c>
      <c r="C2435" s="31">
        <v>1</v>
      </c>
      <c r="D2435" s="31">
        <v>2</v>
      </c>
      <c r="E2435" s="31">
        <v>3</v>
      </c>
      <c r="F2435" s="31">
        <v>1</v>
      </c>
      <c r="G2435" s="31" t="str">
        <f t="shared" si="74"/>
        <v>天蝎座普攻_2线3号天赋1级</v>
      </c>
      <c r="H2435" s="32">
        <f>INDEX(数值规划!$AH$33:$AK$42,(特技天赋!C2435-1)*2+特技天赋!D2435,特技天赋!E2435)</f>
        <v>65</v>
      </c>
      <c r="I2435" s="32">
        <f>INDEX(数值规划!$N$32:$Y$231,(((C2435-1)*2+(D2435-1))*4+(E2435-1))*5+F2435+1,(INDEX($T$3:$AI$3,B2435)-1)*3+1)</f>
        <v>22</v>
      </c>
      <c r="J2435" s="32">
        <f>INDEX(数值规划!$N$32:$Y$231,(((C2435-1)*2+(D2435-1))*4+(E2435-1))*5+F2435+1,(INDEX($T$3:$AI$3,B2435)-1)*3+2)</f>
        <v>50</v>
      </c>
      <c r="K2435" s="32">
        <f>INDEX(数值规划!$N$32:$Y$231,(((C2435-1)*2+(D2435-1))*4+(E2435-1))*5+F2435+1,(INDEX($T$3:$AI$3,B2435)-1)*3+3)</f>
        <v>0</v>
      </c>
      <c r="L2435" s="32">
        <f t="shared" si="75"/>
        <v>6</v>
      </c>
      <c r="M2435" s="32">
        <f>INDEX(数值规划!$AL$33:$AL$42,(特技天赋!C2435-1)*2+特技天赋!D2435)</f>
        <v>3</v>
      </c>
      <c r="N2435" s="31">
        <v>29</v>
      </c>
      <c r="Q2435" s="32">
        <f>IF(特技天赋!F2435&gt;0,INDEX(数值规划!$F$32:$F$63,(特技天赋!E2435-1)*4+特技天赋!F2435),E2435)</f>
        <v>29</v>
      </c>
    </row>
    <row r="2436" spans="1:17" ht="16.5" x14ac:dyDescent="0.2">
      <c r="A2436" s="31">
        <v>2433</v>
      </c>
      <c r="B2436" s="31">
        <v>15</v>
      </c>
      <c r="C2436" s="31">
        <v>1</v>
      </c>
      <c r="D2436" s="31">
        <v>2</v>
      </c>
      <c r="E2436" s="31">
        <v>3</v>
      </c>
      <c r="F2436" s="31">
        <v>2</v>
      </c>
      <c r="G2436" s="31" t="str">
        <f t="shared" si="74"/>
        <v>天蝎座普攻_2线3号天赋2级</v>
      </c>
      <c r="H2436" s="32">
        <f>INDEX(数值规划!$AH$33:$AK$42,(特技天赋!C2436-1)*2+特技天赋!D2436,特技天赋!E2436)</f>
        <v>65</v>
      </c>
      <c r="I2436" s="32">
        <f>INDEX(数值规划!$N$32:$Y$231,(((C2436-1)*2+(D2436-1))*4+(E2436-1))*5+F2436+1,(INDEX($T$3:$AI$3,B2436)-1)*3+1)</f>
        <v>26</v>
      </c>
      <c r="J2436" s="32">
        <f>INDEX(数值规划!$N$32:$Y$231,(((C2436-1)*2+(D2436-1))*4+(E2436-1))*5+F2436+1,(INDEX($T$3:$AI$3,B2436)-1)*3+2)</f>
        <v>59</v>
      </c>
      <c r="K2436" s="32">
        <f>INDEX(数值规划!$N$32:$Y$231,(((C2436-1)*2+(D2436-1))*4+(E2436-1))*5+F2436+1,(INDEX($T$3:$AI$3,B2436)-1)*3+3)</f>
        <v>0</v>
      </c>
      <c r="L2436" s="32">
        <f t="shared" si="75"/>
        <v>6</v>
      </c>
      <c r="M2436" s="32">
        <f>INDEX(数值规划!$AL$33:$AL$42,(特技天赋!C2436-1)*2+特技天赋!D2436)</f>
        <v>3</v>
      </c>
      <c r="N2436" s="31">
        <v>43</v>
      </c>
      <c r="Q2436" s="32">
        <f>IF(特技天赋!F2436&gt;0,INDEX(数值规划!$F$32:$F$63,(特技天赋!E2436-1)*4+特技天赋!F2436),E2436)</f>
        <v>43</v>
      </c>
    </row>
    <row r="2437" spans="1:17" ht="16.5" x14ac:dyDescent="0.2">
      <c r="A2437" s="31">
        <v>2434</v>
      </c>
      <c r="B2437" s="31">
        <v>15</v>
      </c>
      <c r="C2437" s="31">
        <v>1</v>
      </c>
      <c r="D2437" s="31">
        <v>2</v>
      </c>
      <c r="E2437" s="31">
        <v>3</v>
      </c>
      <c r="F2437" s="31">
        <v>3</v>
      </c>
      <c r="G2437" s="31" t="str">
        <f t="shared" ref="G2437:G2500" si="76">INDEX($T$4:$AI$4,B2437)&amp;INDEX($T$5:$X$5,C2437)&amp;"_"&amp;D2437&amp;"线"&amp;E2437&amp;"号天赋"&amp;IF(F2437&gt;0,F2437&amp;"级","解锁")</f>
        <v>天蝎座普攻_2线3号天赋3级</v>
      </c>
      <c r="H2437" s="32">
        <f>INDEX(数值规划!$AH$33:$AK$42,(特技天赋!C2437-1)*2+特技天赋!D2437,特技天赋!E2437)</f>
        <v>65</v>
      </c>
      <c r="I2437" s="32">
        <f>INDEX(数值规划!$N$32:$Y$231,(((C2437-1)*2+(D2437-1))*4+(E2437-1))*5+F2437+1,(INDEX($T$3:$AI$3,B2437)-1)*3+1)</f>
        <v>30</v>
      </c>
      <c r="J2437" s="32">
        <f>INDEX(数值规划!$N$32:$Y$231,(((C2437-1)*2+(D2437-1))*4+(E2437-1))*5+F2437+1,(INDEX($T$3:$AI$3,B2437)-1)*3+2)</f>
        <v>68</v>
      </c>
      <c r="K2437" s="32">
        <f>INDEX(数值规划!$N$32:$Y$231,(((C2437-1)*2+(D2437-1))*4+(E2437-1))*5+F2437+1,(INDEX($T$3:$AI$3,B2437)-1)*3+3)</f>
        <v>0</v>
      </c>
      <c r="L2437" s="32">
        <f t="shared" ref="L2437:L2500" si="77">(E2437-1)*2+D2437</f>
        <v>6</v>
      </c>
      <c r="M2437" s="32">
        <f>INDEX(数值规划!$AL$33:$AL$42,(特技天赋!C2437-1)*2+特技天赋!D2437)</f>
        <v>3</v>
      </c>
      <c r="N2437" s="31">
        <v>58</v>
      </c>
      <c r="Q2437" s="32">
        <f>IF(特技天赋!F2437&gt;0,INDEX(数值规划!$F$32:$F$63,(特技天赋!E2437-1)*4+特技天赋!F2437),E2437)</f>
        <v>58</v>
      </c>
    </row>
    <row r="2438" spans="1:17" ht="16.5" x14ac:dyDescent="0.2">
      <c r="A2438" s="31">
        <v>2435</v>
      </c>
      <c r="B2438" s="31">
        <v>15</v>
      </c>
      <c r="C2438" s="31">
        <v>1</v>
      </c>
      <c r="D2438" s="31">
        <v>2</v>
      </c>
      <c r="E2438" s="31">
        <v>3</v>
      </c>
      <c r="F2438" s="31">
        <v>4</v>
      </c>
      <c r="G2438" s="31" t="str">
        <f t="shared" si="76"/>
        <v>天蝎座普攻_2线3号天赋4级</v>
      </c>
      <c r="H2438" s="32">
        <f>INDEX(数值规划!$AH$33:$AK$42,(特技天赋!C2438-1)*2+特技天赋!D2438,特技天赋!E2438)</f>
        <v>65</v>
      </c>
      <c r="I2438" s="32">
        <f>INDEX(数值规划!$N$32:$Y$231,(((C2438-1)*2+(D2438-1))*4+(E2438-1))*5+F2438+1,(INDEX($T$3:$AI$3,B2438)-1)*3+1)</f>
        <v>34</v>
      </c>
      <c r="J2438" s="32">
        <f>INDEX(数值规划!$N$32:$Y$231,(((C2438-1)*2+(D2438-1))*4+(E2438-1))*5+F2438+1,(INDEX($T$3:$AI$3,B2438)-1)*3+2)</f>
        <v>77</v>
      </c>
      <c r="K2438" s="32">
        <f>INDEX(数值规划!$N$32:$Y$231,(((C2438-1)*2+(D2438-1))*4+(E2438-1))*5+F2438+1,(INDEX($T$3:$AI$3,B2438)-1)*3+3)</f>
        <v>0</v>
      </c>
      <c r="L2438" s="32">
        <f t="shared" si="77"/>
        <v>6</v>
      </c>
      <c r="M2438" s="32">
        <f>INDEX(数值规划!$AL$33:$AL$42,(特技天赋!C2438-1)*2+特技天赋!D2438)</f>
        <v>3</v>
      </c>
      <c r="N2438" s="31">
        <v>87</v>
      </c>
      <c r="Q2438" s="32">
        <f>IF(特技天赋!F2438&gt;0,INDEX(数值规划!$F$32:$F$63,(特技天赋!E2438-1)*4+特技天赋!F2438),E2438)</f>
        <v>87</v>
      </c>
    </row>
    <row r="2439" spans="1:17" ht="16.5" x14ac:dyDescent="0.2">
      <c r="A2439" s="31">
        <v>2436</v>
      </c>
      <c r="B2439" s="31">
        <v>15</v>
      </c>
      <c r="C2439" s="31">
        <v>1</v>
      </c>
      <c r="D2439" s="31">
        <v>2</v>
      </c>
      <c r="E2439" s="31">
        <v>4</v>
      </c>
      <c r="F2439" s="31">
        <v>0</v>
      </c>
      <c r="G2439" s="31" t="str">
        <f t="shared" si="76"/>
        <v>天蝎座普攻_2线4号天赋解锁</v>
      </c>
      <c r="H2439" s="32">
        <f>INDEX(数值规划!$AH$33:$AK$42,(特技天赋!C2439-1)*2+特技天赋!D2439,特技天赋!E2439)</f>
        <v>85</v>
      </c>
      <c r="I2439" s="32">
        <f>INDEX(数值规划!$N$32:$Y$231,(((C2439-1)*2+(D2439-1))*4+(E2439-1))*5+F2439+1,(INDEX($T$3:$AI$3,B2439)-1)*3+1)</f>
        <v>24</v>
      </c>
      <c r="J2439" s="32">
        <f>INDEX(数值规划!$N$32:$Y$231,(((C2439-1)*2+(D2439-1))*4+(E2439-1))*5+F2439+1,(INDEX($T$3:$AI$3,B2439)-1)*3+2)</f>
        <v>54</v>
      </c>
      <c r="K2439" s="32">
        <f>INDEX(数值规划!$N$32:$Y$231,(((C2439-1)*2+(D2439-1))*4+(E2439-1))*5+F2439+1,(INDEX($T$3:$AI$3,B2439)-1)*3+3)</f>
        <v>0</v>
      </c>
      <c r="L2439" s="32">
        <f t="shared" si="77"/>
        <v>8</v>
      </c>
      <c r="M2439" s="32">
        <f>INDEX(数值规划!$AL$33:$AL$42,(特技天赋!C2439-1)*2+特技天赋!D2439)</f>
        <v>3</v>
      </c>
      <c r="N2439" s="31">
        <v>4</v>
      </c>
      <c r="Q2439" s="32">
        <f>IF(特技天赋!F2439&gt;0,INDEX(数值规划!$F$32:$F$63,(特技天赋!E2439-1)*4+特技天赋!F2439),E2439)</f>
        <v>4</v>
      </c>
    </row>
    <row r="2440" spans="1:17" ht="16.5" x14ac:dyDescent="0.2">
      <c r="A2440" s="31">
        <v>2437</v>
      </c>
      <c r="B2440" s="31">
        <v>15</v>
      </c>
      <c r="C2440" s="31">
        <v>1</v>
      </c>
      <c r="D2440" s="31">
        <v>2</v>
      </c>
      <c r="E2440" s="31">
        <v>4</v>
      </c>
      <c r="F2440" s="31">
        <v>1</v>
      </c>
      <c r="G2440" s="31" t="str">
        <f t="shared" si="76"/>
        <v>天蝎座普攻_2线4号天赋1级</v>
      </c>
      <c r="H2440" s="32">
        <f>INDEX(数值规划!$AH$33:$AK$42,(特技天赋!C2440-1)*2+特技天赋!D2440,特技天赋!E2440)</f>
        <v>85</v>
      </c>
      <c r="I2440" s="32">
        <f>INDEX(数值规划!$N$32:$Y$231,(((C2440-1)*2+(D2440-1))*4+(E2440-1))*5+F2440+1,(INDEX($T$3:$AI$3,B2440)-1)*3+1)</f>
        <v>28</v>
      </c>
      <c r="J2440" s="32">
        <f>INDEX(数值规划!$N$32:$Y$231,(((C2440-1)*2+(D2440-1))*4+(E2440-1))*5+F2440+1,(INDEX($T$3:$AI$3,B2440)-1)*3+2)</f>
        <v>63</v>
      </c>
      <c r="K2440" s="32">
        <f>INDEX(数值规划!$N$32:$Y$231,(((C2440-1)*2+(D2440-1))*4+(E2440-1))*5+F2440+1,(INDEX($T$3:$AI$3,B2440)-1)*3+3)</f>
        <v>0</v>
      </c>
      <c r="L2440" s="32">
        <f t="shared" si="77"/>
        <v>8</v>
      </c>
      <c r="M2440" s="32">
        <f>INDEX(数值规划!$AL$33:$AL$42,(特技天赋!C2440-1)*2+特技天赋!D2440)</f>
        <v>3</v>
      </c>
      <c r="N2440" s="31">
        <v>29</v>
      </c>
      <c r="Q2440" s="32">
        <f>IF(特技天赋!F2440&gt;0,INDEX(数值规划!$F$32:$F$63,(特技天赋!E2440-1)*4+特技天赋!F2440),E2440)</f>
        <v>29</v>
      </c>
    </row>
    <row r="2441" spans="1:17" ht="16.5" x14ac:dyDescent="0.2">
      <c r="A2441" s="31">
        <v>2438</v>
      </c>
      <c r="B2441" s="31">
        <v>15</v>
      </c>
      <c r="C2441" s="31">
        <v>1</v>
      </c>
      <c r="D2441" s="31">
        <v>2</v>
      </c>
      <c r="E2441" s="31">
        <v>4</v>
      </c>
      <c r="F2441" s="31">
        <v>2</v>
      </c>
      <c r="G2441" s="31" t="str">
        <f t="shared" si="76"/>
        <v>天蝎座普攻_2线4号天赋2级</v>
      </c>
      <c r="H2441" s="32">
        <f>INDEX(数值规划!$AH$33:$AK$42,(特技天赋!C2441-1)*2+特技天赋!D2441,特技天赋!E2441)</f>
        <v>85</v>
      </c>
      <c r="I2441" s="32">
        <f>INDEX(数值规划!$N$32:$Y$231,(((C2441-1)*2+(D2441-1))*4+(E2441-1))*5+F2441+1,(INDEX($T$3:$AI$3,B2441)-1)*3+1)</f>
        <v>32</v>
      </c>
      <c r="J2441" s="32">
        <f>INDEX(数值规划!$N$32:$Y$231,(((C2441-1)*2+(D2441-1))*4+(E2441-1))*5+F2441+1,(INDEX($T$3:$AI$3,B2441)-1)*3+2)</f>
        <v>72</v>
      </c>
      <c r="K2441" s="32">
        <f>INDEX(数值规划!$N$32:$Y$231,(((C2441-1)*2+(D2441-1))*4+(E2441-1))*5+F2441+1,(INDEX($T$3:$AI$3,B2441)-1)*3+3)</f>
        <v>0</v>
      </c>
      <c r="L2441" s="32">
        <f t="shared" si="77"/>
        <v>8</v>
      </c>
      <c r="M2441" s="32">
        <f>INDEX(数值规划!$AL$33:$AL$42,(特技天赋!C2441-1)*2+特技天赋!D2441)</f>
        <v>3</v>
      </c>
      <c r="N2441" s="31">
        <v>43</v>
      </c>
      <c r="Q2441" s="32">
        <f>IF(特技天赋!F2441&gt;0,INDEX(数值规划!$F$32:$F$63,(特技天赋!E2441-1)*4+特技天赋!F2441),E2441)</f>
        <v>43</v>
      </c>
    </row>
    <row r="2442" spans="1:17" ht="16.5" x14ac:dyDescent="0.2">
      <c r="A2442" s="31">
        <v>2439</v>
      </c>
      <c r="B2442" s="31">
        <v>15</v>
      </c>
      <c r="C2442" s="31">
        <v>1</v>
      </c>
      <c r="D2442" s="31">
        <v>2</v>
      </c>
      <c r="E2442" s="31">
        <v>4</v>
      </c>
      <c r="F2442" s="31">
        <v>3</v>
      </c>
      <c r="G2442" s="31" t="str">
        <f t="shared" si="76"/>
        <v>天蝎座普攻_2线4号天赋3级</v>
      </c>
      <c r="H2442" s="32">
        <f>INDEX(数值规划!$AH$33:$AK$42,(特技天赋!C2442-1)*2+特技天赋!D2442,特技天赋!E2442)</f>
        <v>85</v>
      </c>
      <c r="I2442" s="32">
        <f>INDEX(数值规划!$N$32:$Y$231,(((C2442-1)*2+(D2442-1))*4+(E2442-1))*5+F2442+1,(INDEX($T$3:$AI$3,B2442)-1)*3+1)</f>
        <v>36</v>
      </c>
      <c r="J2442" s="32">
        <f>INDEX(数值规划!$N$32:$Y$231,(((C2442-1)*2+(D2442-1))*4+(E2442-1))*5+F2442+1,(INDEX($T$3:$AI$3,B2442)-1)*3+2)</f>
        <v>81</v>
      </c>
      <c r="K2442" s="32">
        <f>INDEX(数值规划!$N$32:$Y$231,(((C2442-1)*2+(D2442-1))*4+(E2442-1))*5+F2442+1,(INDEX($T$3:$AI$3,B2442)-1)*3+3)</f>
        <v>0</v>
      </c>
      <c r="L2442" s="32">
        <f t="shared" si="77"/>
        <v>8</v>
      </c>
      <c r="M2442" s="32">
        <f>INDEX(数值规划!$AL$33:$AL$42,(特技天赋!C2442-1)*2+特技天赋!D2442)</f>
        <v>3</v>
      </c>
      <c r="N2442" s="31">
        <v>58</v>
      </c>
      <c r="Q2442" s="32">
        <f>IF(特技天赋!F2442&gt;0,INDEX(数值规划!$F$32:$F$63,(特技天赋!E2442-1)*4+特技天赋!F2442),E2442)</f>
        <v>58</v>
      </c>
    </row>
    <row r="2443" spans="1:17" ht="16.5" x14ac:dyDescent="0.2">
      <c r="A2443" s="31">
        <v>2440</v>
      </c>
      <c r="B2443" s="31">
        <v>15</v>
      </c>
      <c r="C2443" s="31">
        <v>1</v>
      </c>
      <c r="D2443" s="31">
        <v>2</v>
      </c>
      <c r="E2443" s="31">
        <v>4</v>
      </c>
      <c r="F2443" s="31">
        <v>4</v>
      </c>
      <c r="G2443" s="31" t="str">
        <f t="shared" si="76"/>
        <v>天蝎座普攻_2线4号天赋4级</v>
      </c>
      <c r="H2443" s="32">
        <f>INDEX(数值规划!$AH$33:$AK$42,(特技天赋!C2443-1)*2+特技天赋!D2443,特技天赋!E2443)</f>
        <v>85</v>
      </c>
      <c r="I2443" s="32">
        <f>INDEX(数值规划!$N$32:$Y$231,(((C2443-1)*2+(D2443-1))*4+(E2443-1))*5+F2443+1,(INDEX($T$3:$AI$3,B2443)-1)*3+1)</f>
        <v>40</v>
      </c>
      <c r="J2443" s="32">
        <f>INDEX(数值规划!$N$32:$Y$231,(((C2443-1)*2+(D2443-1))*4+(E2443-1))*5+F2443+1,(INDEX($T$3:$AI$3,B2443)-1)*3+2)</f>
        <v>90</v>
      </c>
      <c r="K2443" s="32">
        <f>INDEX(数值规划!$N$32:$Y$231,(((C2443-1)*2+(D2443-1))*4+(E2443-1))*5+F2443+1,(INDEX($T$3:$AI$3,B2443)-1)*3+3)</f>
        <v>0</v>
      </c>
      <c r="L2443" s="32">
        <f t="shared" si="77"/>
        <v>8</v>
      </c>
      <c r="M2443" s="32">
        <f>INDEX(数值规划!$AL$33:$AL$42,(特技天赋!C2443-1)*2+特技天赋!D2443)</f>
        <v>3</v>
      </c>
      <c r="N2443" s="31">
        <v>87</v>
      </c>
      <c r="Q2443" s="32">
        <f>IF(特技天赋!F2443&gt;0,INDEX(数值规划!$F$32:$F$63,(特技天赋!E2443-1)*4+特技天赋!F2443),E2443)</f>
        <v>87</v>
      </c>
    </row>
    <row r="2444" spans="1:17" ht="16.5" x14ac:dyDescent="0.2">
      <c r="A2444" s="31">
        <v>2441</v>
      </c>
      <c r="B2444" s="31">
        <v>15</v>
      </c>
      <c r="C2444" s="31">
        <v>2</v>
      </c>
      <c r="D2444" s="31">
        <v>1</v>
      </c>
      <c r="E2444" s="31">
        <v>1</v>
      </c>
      <c r="F2444" s="31">
        <v>0</v>
      </c>
      <c r="G2444" s="31" t="str">
        <f t="shared" si="76"/>
        <v>天蝎座技能1_1线1号天赋解锁</v>
      </c>
      <c r="H2444" s="32">
        <f>INDEX(数值规划!$AH$33:$AK$42,(特技天赋!C2444-1)*2+特技天赋!D2444,特技天赋!E2444)</f>
        <v>17</v>
      </c>
      <c r="I2444" s="32">
        <f>INDEX(数值规划!$N$32:$Y$231,(((C2444-1)*2+(D2444-1))*4+(E2444-1))*5+F2444+1,(INDEX($T$3:$AI$3,B2444)-1)*3+1)</f>
        <v>0</v>
      </c>
      <c r="J2444" s="32">
        <f>INDEX(数值规划!$N$32:$Y$231,(((C2444-1)*2+(D2444-1))*4+(E2444-1))*5+F2444+1,(INDEX($T$3:$AI$3,B2444)-1)*3+2)</f>
        <v>20</v>
      </c>
      <c r="K2444" s="32">
        <f>INDEX(数值规划!$N$32:$Y$231,(((C2444-1)*2+(D2444-1))*4+(E2444-1))*5+F2444+1,(INDEX($T$3:$AI$3,B2444)-1)*3+3)</f>
        <v>10</v>
      </c>
      <c r="L2444" s="32">
        <f t="shared" si="77"/>
        <v>1</v>
      </c>
      <c r="M2444" s="32">
        <f>INDEX(数值规划!$AL$33:$AL$42,(特技天赋!C2444-1)*2+特技天赋!D2444)</f>
        <v>3</v>
      </c>
      <c r="N2444" s="31">
        <v>1</v>
      </c>
      <c r="Q2444" s="32">
        <f>IF(特技天赋!F2444&gt;0,INDEX(数值规划!$F$32:$F$63,(特技天赋!E2444-1)*4+特技天赋!F2444),E2444)</f>
        <v>1</v>
      </c>
    </row>
    <row r="2445" spans="1:17" ht="16.5" x14ac:dyDescent="0.2">
      <c r="A2445" s="31">
        <v>2442</v>
      </c>
      <c r="B2445" s="31">
        <v>15</v>
      </c>
      <c r="C2445" s="31">
        <v>2</v>
      </c>
      <c r="D2445" s="31">
        <v>1</v>
      </c>
      <c r="E2445" s="31">
        <v>1</v>
      </c>
      <c r="F2445" s="31">
        <v>1</v>
      </c>
      <c r="G2445" s="31" t="str">
        <f t="shared" si="76"/>
        <v>天蝎座技能1_1线1号天赋1级</v>
      </c>
      <c r="H2445" s="32">
        <f>INDEX(数值规划!$AH$33:$AK$42,(特技天赋!C2445-1)*2+特技天赋!D2445,特技天赋!E2445)</f>
        <v>17</v>
      </c>
      <c r="I2445" s="32">
        <f>INDEX(数值规划!$N$32:$Y$231,(((C2445-1)*2+(D2445-1))*4+(E2445-1))*5+F2445+1,(INDEX($T$3:$AI$3,B2445)-1)*3+1)</f>
        <v>0</v>
      </c>
      <c r="J2445" s="32">
        <f>INDEX(数值规划!$N$32:$Y$231,(((C2445-1)*2+(D2445-1))*4+(E2445-1))*5+F2445+1,(INDEX($T$3:$AI$3,B2445)-1)*3+2)</f>
        <v>30</v>
      </c>
      <c r="K2445" s="32">
        <f>INDEX(数值规划!$N$32:$Y$231,(((C2445-1)*2+(D2445-1))*4+(E2445-1))*5+F2445+1,(INDEX($T$3:$AI$3,B2445)-1)*3+3)</f>
        <v>15</v>
      </c>
      <c r="L2445" s="32">
        <f t="shared" si="77"/>
        <v>1</v>
      </c>
      <c r="M2445" s="32">
        <f>INDEX(数值规划!$AL$33:$AL$42,(特技天赋!C2445-1)*2+特技天赋!D2445)</f>
        <v>3</v>
      </c>
      <c r="N2445" s="31">
        <v>19</v>
      </c>
      <c r="Q2445" s="32">
        <f>IF(特技天赋!F2445&gt;0,INDEX(数值规划!$F$32:$F$63,(特技天赋!E2445-1)*4+特技天赋!F2445),E2445)</f>
        <v>19</v>
      </c>
    </row>
    <row r="2446" spans="1:17" ht="16.5" x14ac:dyDescent="0.2">
      <c r="A2446" s="31">
        <v>2443</v>
      </c>
      <c r="B2446" s="31">
        <v>15</v>
      </c>
      <c r="C2446" s="31">
        <v>2</v>
      </c>
      <c r="D2446" s="31">
        <v>1</v>
      </c>
      <c r="E2446" s="31">
        <v>1</v>
      </c>
      <c r="F2446" s="31">
        <v>2</v>
      </c>
      <c r="G2446" s="31" t="str">
        <f t="shared" si="76"/>
        <v>天蝎座技能1_1线1号天赋2级</v>
      </c>
      <c r="H2446" s="32">
        <f>INDEX(数值规划!$AH$33:$AK$42,(特技天赋!C2446-1)*2+特技天赋!D2446,特技天赋!E2446)</f>
        <v>17</v>
      </c>
      <c r="I2446" s="32">
        <f>INDEX(数值规划!$N$32:$Y$231,(((C2446-1)*2+(D2446-1))*4+(E2446-1))*5+F2446+1,(INDEX($T$3:$AI$3,B2446)-1)*3+1)</f>
        <v>0</v>
      </c>
      <c r="J2446" s="32">
        <f>INDEX(数值规划!$N$32:$Y$231,(((C2446-1)*2+(D2446-1))*4+(E2446-1))*5+F2446+1,(INDEX($T$3:$AI$3,B2446)-1)*3+2)</f>
        <v>40</v>
      </c>
      <c r="K2446" s="32">
        <f>INDEX(数值规划!$N$32:$Y$231,(((C2446-1)*2+(D2446-1))*4+(E2446-1))*5+F2446+1,(INDEX($T$3:$AI$3,B2446)-1)*3+3)</f>
        <v>20</v>
      </c>
      <c r="L2446" s="32">
        <f t="shared" si="77"/>
        <v>1</v>
      </c>
      <c r="M2446" s="32">
        <f>INDEX(数值规划!$AL$33:$AL$42,(特技天赋!C2446-1)*2+特技天赋!D2446)</f>
        <v>3</v>
      </c>
      <c r="N2446" s="31">
        <v>29</v>
      </c>
      <c r="Q2446" s="32">
        <f>IF(特技天赋!F2446&gt;0,INDEX(数值规划!$F$32:$F$63,(特技天赋!E2446-1)*4+特技天赋!F2446),E2446)</f>
        <v>29</v>
      </c>
    </row>
    <row r="2447" spans="1:17" ht="16.5" x14ac:dyDescent="0.2">
      <c r="A2447" s="31">
        <v>2444</v>
      </c>
      <c r="B2447" s="31">
        <v>15</v>
      </c>
      <c r="C2447" s="31">
        <v>2</v>
      </c>
      <c r="D2447" s="31">
        <v>1</v>
      </c>
      <c r="E2447" s="31">
        <v>1</v>
      </c>
      <c r="F2447" s="31">
        <v>3</v>
      </c>
      <c r="G2447" s="31" t="str">
        <f t="shared" si="76"/>
        <v>天蝎座技能1_1线1号天赋3级</v>
      </c>
      <c r="H2447" s="32">
        <f>INDEX(数值规划!$AH$33:$AK$42,(特技天赋!C2447-1)*2+特技天赋!D2447,特技天赋!E2447)</f>
        <v>17</v>
      </c>
      <c r="I2447" s="32">
        <f>INDEX(数值规划!$N$32:$Y$231,(((C2447-1)*2+(D2447-1))*4+(E2447-1))*5+F2447+1,(INDEX($T$3:$AI$3,B2447)-1)*3+1)</f>
        <v>0</v>
      </c>
      <c r="J2447" s="32">
        <f>INDEX(数值规划!$N$32:$Y$231,(((C2447-1)*2+(D2447-1))*4+(E2447-1))*5+F2447+1,(INDEX($T$3:$AI$3,B2447)-1)*3+2)</f>
        <v>50</v>
      </c>
      <c r="K2447" s="32">
        <f>INDEX(数值规划!$N$32:$Y$231,(((C2447-1)*2+(D2447-1))*4+(E2447-1))*5+F2447+1,(INDEX($T$3:$AI$3,B2447)-1)*3+3)</f>
        <v>25</v>
      </c>
      <c r="L2447" s="32">
        <f t="shared" si="77"/>
        <v>1</v>
      </c>
      <c r="M2447" s="32">
        <f>INDEX(数值规划!$AL$33:$AL$42,(特技天赋!C2447-1)*2+特技天赋!D2447)</f>
        <v>3</v>
      </c>
      <c r="N2447" s="31">
        <v>38</v>
      </c>
      <c r="Q2447" s="32">
        <f>IF(特技天赋!F2447&gt;0,INDEX(数值规划!$F$32:$F$63,(特技天赋!E2447-1)*4+特技天赋!F2447),E2447)</f>
        <v>38</v>
      </c>
    </row>
    <row r="2448" spans="1:17" ht="16.5" x14ac:dyDescent="0.2">
      <c r="A2448" s="31">
        <v>2445</v>
      </c>
      <c r="B2448" s="31">
        <v>15</v>
      </c>
      <c r="C2448" s="31">
        <v>2</v>
      </c>
      <c r="D2448" s="31">
        <v>1</v>
      </c>
      <c r="E2448" s="31">
        <v>1</v>
      </c>
      <c r="F2448" s="31">
        <v>4</v>
      </c>
      <c r="G2448" s="31" t="str">
        <f t="shared" si="76"/>
        <v>天蝎座技能1_1线1号天赋4级</v>
      </c>
      <c r="H2448" s="32">
        <f>INDEX(数值规划!$AH$33:$AK$42,(特技天赋!C2448-1)*2+特技天赋!D2448,特技天赋!E2448)</f>
        <v>17</v>
      </c>
      <c r="I2448" s="32">
        <f>INDEX(数值规划!$N$32:$Y$231,(((C2448-1)*2+(D2448-1))*4+(E2448-1))*5+F2448+1,(INDEX($T$3:$AI$3,B2448)-1)*3+1)</f>
        <v>0</v>
      </c>
      <c r="J2448" s="32">
        <f>INDEX(数值规划!$N$32:$Y$231,(((C2448-1)*2+(D2448-1))*4+(E2448-1))*5+F2448+1,(INDEX($T$3:$AI$3,B2448)-1)*3+2)</f>
        <v>60</v>
      </c>
      <c r="K2448" s="32">
        <f>INDEX(数值规划!$N$32:$Y$231,(((C2448-1)*2+(D2448-1))*4+(E2448-1))*5+F2448+1,(INDEX($T$3:$AI$3,B2448)-1)*3+3)</f>
        <v>30</v>
      </c>
      <c r="L2448" s="32">
        <f t="shared" si="77"/>
        <v>1</v>
      </c>
      <c r="M2448" s="32">
        <f>INDEX(数值规划!$AL$33:$AL$42,(特技天赋!C2448-1)*2+特技天赋!D2448)</f>
        <v>3</v>
      </c>
      <c r="N2448" s="31">
        <v>58</v>
      </c>
      <c r="Q2448" s="32">
        <f>IF(特技天赋!F2448&gt;0,INDEX(数值规划!$F$32:$F$63,(特技天赋!E2448-1)*4+特技天赋!F2448),E2448)</f>
        <v>58</v>
      </c>
    </row>
    <row r="2449" spans="1:17" ht="16.5" x14ac:dyDescent="0.2">
      <c r="A2449" s="31">
        <v>2446</v>
      </c>
      <c r="B2449" s="31">
        <v>15</v>
      </c>
      <c r="C2449" s="31">
        <v>2</v>
      </c>
      <c r="D2449" s="31">
        <v>1</v>
      </c>
      <c r="E2449" s="31">
        <v>2</v>
      </c>
      <c r="F2449" s="31">
        <v>0</v>
      </c>
      <c r="G2449" s="31" t="str">
        <f t="shared" si="76"/>
        <v>天蝎座技能1_1线2号天赋解锁</v>
      </c>
      <c r="H2449" s="32">
        <f>INDEX(数值规划!$AH$33:$AK$42,(特技天赋!C2449-1)*2+特技天赋!D2449,特技天赋!E2449)</f>
        <v>37</v>
      </c>
      <c r="I2449" s="32">
        <f>INDEX(数值规划!$N$32:$Y$231,(((C2449-1)*2+(D2449-1))*4+(E2449-1))*5+F2449+1,(INDEX($T$3:$AI$3,B2449)-1)*3+1)</f>
        <v>0</v>
      </c>
      <c r="J2449" s="32">
        <f>INDEX(数值规划!$N$32:$Y$231,(((C2449-1)*2+(D2449-1))*4+(E2449-1))*5+F2449+1,(INDEX($T$3:$AI$3,B2449)-1)*3+2)</f>
        <v>30</v>
      </c>
      <c r="K2449" s="32">
        <f>INDEX(数值规划!$N$32:$Y$231,(((C2449-1)*2+(D2449-1))*4+(E2449-1))*5+F2449+1,(INDEX($T$3:$AI$3,B2449)-1)*3+3)</f>
        <v>15</v>
      </c>
      <c r="L2449" s="32">
        <f t="shared" si="77"/>
        <v>3</v>
      </c>
      <c r="M2449" s="32">
        <f>INDEX(数值规划!$AL$33:$AL$42,(特技天赋!C2449-1)*2+特技天赋!D2449)</f>
        <v>3</v>
      </c>
      <c r="N2449" s="31">
        <v>2</v>
      </c>
      <c r="Q2449" s="32">
        <f>IF(特技天赋!F2449&gt;0,INDEX(数值规划!$F$32:$F$63,(特技天赋!E2449-1)*4+特技天赋!F2449),E2449)</f>
        <v>2</v>
      </c>
    </row>
    <row r="2450" spans="1:17" ht="16.5" x14ac:dyDescent="0.2">
      <c r="A2450" s="31">
        <v>2447</v>
      </c>
      <c r="B2450" s="31">
        <v>15</v>
      </c>
      <c r="C2450" s="31">
        <v>2</v>
      </c>
      <c r="D2450" s="31">
        <v>1</v>
      </c>
      <c r="E2450" s="31">
        <v>2</v>
      </c>
      <c r="F2450" s="31">
        <v>1</v>
      </c>
      <c r="G2450" s="31" t="str">
        <f t="shared" si="76"/>
        <v>天蝎座技能1_1线2号天赋1级</v>
      </c>
      <c r="H2450" s="32">
        <f>INDEX(数值规划!$AH$33:$AK$42,(特技天赋!C2450-1)*2+特技天赋!D2450,特技天赋!E2450)</f>
        <v>37</v>
      </c>
      <c r="I2450" s="32">
        <f>INDEX(数值规划!$N$32:$Y$231,(((C2450-1)*2+(D2450-1))*4+(E2450-1))*5+F2450+1,(INDEX($T$3:$AI$3,B2450)-1)*3+1)</f>
        <v>0</v>
      </c>
      <c r="J2450" s="32">
        <f>INDEX(数值规划!$N$32:$Y$231,(((C2450-1)*2+(D2450-1))*4+(E2450-1))*5+F2450+1,(INDEX($T$3:$AI$3,B2450)-1)*3+2)</f>
        <v>40</v>
      </c>
      <c r="K2450" s="32">
        <f>INDEX(数值规划!$N$32:$Y$231,(((C2450-1)*2+(D2450-1))*4+(E2450-1))*5+F2450+1,(INDEX($T$3:$AI$3,B2450)-1)*3+3)</f>
        <v>20</v>
      </c>
      <c r="L2450" s="32">
        <f t="shared" si="77"/>
        <v>3</v>
      </c>
      <c r="M2450" s="32">
        <f>INDEX(数值规划!$AL$33:$AL$42,(特技天赋!C2450-1)*2+特技天赋!D2450)</f>
        <v>3</v>
      </c>
      <c r="N2450" s="31">
        <v>24</v>
      </c>
      <c r="Q2450" s="32">
        <f>IF(特技天赋!F2450&gt;0,INDEX(数值规划!$F$32:$F$63,(特技天赋!E2450-1)*4+特技天赋!F2450),E2450)</f>
        <v>24</v>
      </c>
    </row>
    <row r="2451" spans="1:17" ht="16.5" x14ac:dyDescent="0.2">
      <c r="A2451" s="31">
        <v>2448</v>
      </c>
      <c r="B2451" s="31">
        <v>15</v>
      </c>
      <c r="C2451" s="31">
        <v>2</v>
      </c>
      <c r="D2451" s="31">
        <v>1</v>
      </c>
      <c r="E2451" s="31">
        <v>2</v>
      </c>
      <c r="F2451" s="31">
        <v>2</v>
      </c>
      <c r="G2451" s="31" t="str">
        <f t="shared" si="76"/>
        <v>天蝎座技能1_1线2号天赋2级</v>
      </c>
      <c r="H2451" s="32">
        <f>INDEX(数值规划!$AH$33:$AK$42,(特技天赋!C2451-1)*2+特技天赋!D2451,特技天赋!E2451)</f>
        <v>37</v>
      </c>
      <c r="I2451" s="32">
        <f>INDEX(数值规划!$N$32:$Y$231,(((C2451-1)*2+(D2451-1))*4+(E2451-1))*5+F2451+1,(INDEX($T$3:$AI$3,B2451)-1)*3+1)</f>
        <v>0</v>
      </c>
      <c r="J2451" s="32">
        <f>INDEX(数值规划!$N$32:$Y$231,(((C2451-1)*2+(D2451-1))*4+(E2451-1))*5+F2451+1,(INDEX($T$3:$AI$3,B2451)-1)*3+2)</f>
        <v>50</v>
      </c>
      <c r="K2451" s="32">
        <f>INDEX(数值规划!$N$32:$Y$231,(((C2451-1)*2+(D2451-1))*4+(E2451-1))*5+F2451+1,(INDEX($T$3:$AI$3,B2451)-1)*3+3)</f>
        <v>25</v>
      </c>
      <c r="L2451" s="32">
        <f t="shared" si="77"/>
        <v>3</v>
      </c>
      <c r="M2451" s="32">
        <f>INDEX(数值规划!$AL$33:$AL$42,(特技天赋!C2451-1)*2+特技天赋!D2451)</f>
        <v>3</v>
      </c>
      <c r="N2451" s="31">
        <v>36</v>
      </c>
      <c r="Q2451" s="32">
        <f>IF(特技天赋!F2451&gt;0,INDEX(数值规划!$F$32:$F$63,(特技天赋!E2451-1)*4+特技天赋!F2451),E2451)</f>
        <v>36</v>
      </c>
    </row>
    <row r="2452" spans="1:17" ht="16.5" x14ac:dyDescent="0.2">
      <c r="A2452" s="31">
        <v>2449</v>
      </c>
      <c r="B2452" s="31">
        <v>15</v>
      </c>
      <c r="C2452" s="31">
        <v>2</v>
      </c>
      <c r="D2452" s="31">
        <v>1</v>
      </c>
      <c r="E2452" s="31">
        <v>2</v>
      </c>
      <c r="F2452" s="31">
        <v>3</v>
      </c>
      <c r="G2452" s="31" t="str">
        <f t="shared" si="76"/>
        <v>天蝎座技能1_1线2号天赋3级</v>
      </c>
      <c r="H2452" s="32">
        <f>INDEX(数值规划!$AH$33:$AK$42,(特技天赋!C2452-1)*2+特技天赋!D2452,特技天赋!E2452)</f>
        <v>37</v>
      </c>
      <c r="I2452" s="32">
        <f>INDEX(数值规划!$N$32:$Y$231,(((C2452-1)*2+(D2452-1))*4+(E2452-1))*5+F2452+1,(INDEX($T$3:$AI$3,B2452)-1)*3+1)</f>
        <v>0</v>
      </c>
      <c r="J2452" s="32">
        <f>INDEX(数值规划!$N$32:$Y$231,(((C2452-1)*2+(D2452-1))*4+(E2452-1))*5+F2452+1,(INDEX($T$3:$AI$3,B2452)-1)*3+2)</f>
        <v>60</v>
      </c>
      <c r="K2452" s="32">
        <f>INDEX(数值规划!$N$32:$Y$231,(((C2452-1)*2+(D2452-1))*4+(E2452-1))*5+F2452+1,(INDEX($T$3:$AI$3,B2452)-1)*3+3)</f>
        <v>30</v>
      </c>
      <c r="L2452" s="32">
        <f t="shared" si="77"/>
        <v>3</v>
      </c>
      <c r="M2452" s="32">
        <f>INDEX(数值规划!$AL$33:$AL$42,(特技天赋!C2452-1)*2+特技天赋!D2452)</f>
        <v>3</v>
      </c>
      <c r="N2452" s="31">
        <v>48</v>
      </c>
      <c r="Q2452" s="32">
        <f>IF(特技天赋!F2452&gt;0,INDEX(数值规划!$F$32:$F$63,(特技天赋!E2452-1)*4+特技天赋!F2452),E2452)</f>
        <v>48</v>
      </c>
    </row>
    <row r="2453" spans="1:17" ht="16.5" x14ac:dyDescent="0.2">
      <c r="A2453" s="31">
        <v>2450</v>
      </c>
      <c r="B2453" s="31">
        <v>15</v>
      </c>
      <c r="C2453" s="31">
        <v>2</v>
      </c>
      <c r="D2453" s="31">
        <v>1</v>
      </c>
      <c r="E2453" s="31">
        <v>2</v>
      </c>
      <c r="F2453" s="31">
        <v>4</v>
      </c>
      <c r="G2453" s="31" t="str">
        <f t="shared" si="76"/>
        <v>天蝎座技能1_1线2号天赋4级</v>
      </c>
      <c r="H2453" s="32">
        <f>INDEX(数值规划!$AH$33:$AK$42,(特技天赋!C2453-1)*2+特技天赋!D2453,特技天赋!E2453)</f>
        <v>37</v>
      </c>
      <c r="I2453" s="32">
        <f>INDEX(数值规划!$N$32:$Y$231,(((C2453-1)*2+(D2453-1))*4+(E2453-1))*5+F2453+1,(INDEX($T$3:$AI$3,B2453)-1)*3+1)</f>
        <v>0</v>
      </c>
      <c r="J2453" s="32">
        <f>INDEX(数值规划!$N$32:$Y$231,(((C2453-1)*2+(D2453-1))*4+(E2453-1))*5+F2453+1,(INDEX($T$3:$AI$3,B2453)-1)*3+2)</f>
        <v>70</v>
      </c>
      <c r="K2453" s="32">
        <f>INDEX(数值规划!$N$32:$Y$231,(((C2453-1)*2+(D2453-1))*4+(E2453-1))*5+F2453+1,(INDEX($T$3:$AI$3,B2453)-1)*3+3)</f>
        <v>35</v>
      </c>
      <c r="L2453" s="32">
        <f t="shared" si="77"/>
        <v>3</v>
      </c>
      <c r="M2453" s="32">
        <f>INDEX(数值规划!$AL$33:$AL$42,(特技天赋!C2453-1)*2+特技天赋!D2453)</f>
        <v>3</v>
      </c>
      <c r="N2453" s="31">
        <v>72</v>
      </c>
      <c r="Q2453" s="32">
        <f>IF(特技天赋!F2453&gt;0,INDEX(数值规划!$F$32:$F$63,(特技天赋!E2453-1)*4+特技天赋!F2453),E2453)</f>
        <v>72</v>
      </c>
    </row>
    <row r="2454" spans="1:17" ht="16.5" x14ac:dyDescent="0.2">
      <c r="A2454" s="31">
        <v>2451</v>
      </c>
      <c r="B2454" s="31">
        <v>15</v>
      </c>
      <c r="C2454" s="31">
        <v>2</v>
      </c>
      <c r="D2454" s="31">
        <v>1</v>
      </c>
      <c r="E2454" s="31">
        <v>3</v>
      </c>
      <c r="F2454" s="31">
        <v>0</v>
      </c>
      <c r="G2454" s="31" t="str">
        <f t="shared" si="76"/>
        <v>天蝎座技能1_1线3号天赋解锁</v>
      </c>
      <c r="H2454" s="32">
        <f>INDEX(数值规划!$AH$33:$AK$42,(特技天赋!C2454-1)*2+特技天赋!D2454,特技天赋!E2454)</f>
        <v>57</v>
      </c>
      <c r="I2454" s="32">
        <f>INDEX(数值规划!$N$32:$Y$231,(((C2454-1)*2+(D2454-1))*4+(E2454-1))*5+F2454+1,(INDEX($T$3:$AI$3,B2454)-1)*3+1)</f>
        <v>0</v>
      </c>
      <c r="J2454" s="32">
        <f>INDEX(数值规划!$N$32:$Y$231,(((C2454-1)*2+(D2454-1))*4+(E2454-1))*5+F2454+1,(INDEX($T$3:$AI$3,B2454)-1)*3+2)</f>
        <v>45</v>
      </c>
      <c r="K2454" s="32">
        <f>INDEX(数值规划!$N$32:$Y$231,(((C2454-1)*2+(D2454-1))*4+(E2454-1))*5+F2454+1,(INDEX($T$3:$AI$3,B2454)-1)*3+3)</f>
        <v>23</v>
      </c>
      <c r="L2454" s="32">
        <f t="shared" si="77"/>
        <v>5</v>
      </c>
      <c r="M2454" s="32">
        <f>INDEX(数值规划!$AL$33:$AL$42,(特技天赋!C2454-1)*2+特技天赋!D2454)</f>
        <v>3</v>
      </c>
      <c r="N2454" s="31">
        <v>3</v>
      </c>
      <c r="Q2454" s="32">
        <f>IF(特技天赋!F2454&gt;0,INDEX(数值规划!$F$32:$F$63,(特技天赋!E2454-1)*4+特技天赋!F2454),E2454)</f>
        <v>3</v>
      </c>
    </row>
    <row r="2455" spans="1:17" ht="16.5" x14ac:dyDescent="0.2">
      <c r="A2455" s="31">
        <v>2452</v>
      </c>
      <c r="B2455" s="31">
        <v>15</v>
      </c>
      <c r="C2455" s="31">
        <v>2</v>
      </c>
      <c r="D2455" s="31">
        <v>1</v>
      </c>
      <c r="E2455" s="31">
        <v>3</v>
      </c>
      <c r="F2455" s="31">
        <v>1</v>
      </c>
      <c r="G2455" s="31" t="str">
        <f t="shared" si="76"/>
        <v>天蝎座技能1_1线3号天赋1级</v>
      </c>
      <c r="H2455" s="32">
        <f>INDEX(数值规划!$AH$33:$AK$42,(特技天赋!C2455-1)*2+特技天赋!D2455,特技天赋!E2455)</f>
        <v>57</v>
      </c>
      <c r="I2455" s="32">
        <f>INDEX(数值规划!$N$32:$Y$231,(((C2455-1)*2+(D2455-1))*4+(E2455-1))*5+F2455+1,(INDEX($T$3:$AI$3,B2455)-1)*3+1)</f>
        <v>0</v>
      </c>
      <c r="J2455" s="32">
        <f>INDEX(数值规划!$N$32:$Y$231,(((C2455-1)*2+(D2455-1))*4+(E2455-1))*5+F2455+1,(INDEX($T$3:$AI$3,B2455)-1)*3+2)</f>
        <v>55</v>
      </c>
      <c r="K2455" s="32">
        <f>INDEX(数值规划!$N$32:$Y$231,(((C2455-1)*2+(D2455-1))*4+(E2455-1))*5+F2455+1,(INDEX($T$3:$AI$3,B2455)-1)*3+3)</f>
        <v>28</v>
      </c>
      <c r="L2455" s="32">
        <f t="shared" si="77"/>
        <v>5</v>
      </c>
      <c r="M2455" s="32">
        <f>INDEX(数值规划!$AL$33:$AL$42,(特技天赋!C2455-1)*2+特技天赋!D2455)</f>
        <v>3</v>
      </c>
      <c r="N2455" s="31">
        <v>29</v>
      </c>
      <c r="Q2455" s="32">
        <f>IF(特技天赋!F2455&gt;0,INDEX(数值规划!$F$32:$F$63,(特技天赋!E2455-1)*4+特技天赋!F2455),E2455)</f>
        <v>29</v>
      </c>
    </row>
    <row r="2456" spans="1:17" ht="16.5" x14ac:dyDescent="0.2">
      <c r="A2456" s="31">
        <v>2453</v>
      </c>
      <c r="B2456" s="31">
        <v>15</v>
      </c>
      <c r="C2456" s="31">
        <v>2</v>
      </c>
      <c r="D2456" s="31">
        <v>1</v>
      </c>
      <c r="E2456" s="31">
        <v>3</v>
      </c>
      <c r="F2456" s="31">
        <v>2</v>
      </c>
      <c r="G2456" s="31" t="str">
        <f t="shared" si="76"/>
        <v>天蝎座技能1_1线3号天赋2级</v>
      </c>
      <c r="H2456" s="32">
        <f>INDEX(数值规划!$AH$33:$AK$42,(特技天赋!C2456-1)*2+特技天赋!D2456,特技天赋!E2456)</f>
        <v>57</v>
      </c>
      <c r="I2456" s="32">
        <f>INDEX(数值规划!$N$32:$Y$231,(((C2456-1)*2+(D2456-1))*4+(E2456-1))*5+F2456+1,(INDEX($T$3:$AI$3,B2456)-1)*3+1)</f>
        <v>0</v>
      </c>
      <c r="J2456" s="32">
        <f>INDEX(数值规划!$N$32:$Y$231,(((C2456-1)*2+(D2456-1))*4+(E2456-1))*5+F2456+1,(INDEX($T$3:$AI$3,B2456)-1)*3+2)</f>
        <v>65</v>
      </c>
      <c r="K2456" s="32">
        <f>INDEX(数值规划!$N$32:$Y$231,(((C2456-1)*2+(D2456-1))*4+(E2456-1))*5+F2456+1,(INDEX($T$3:$AI$3,B2456)-1)*3+3)</f>
        <v>33</v>
      </c>
      <c r="L2456" s="32">
        <f t="shared" si="77"/>
        <v>5</v>
      </c>
      <c r="M2456" s="32">
        <f>INDEX(数值规划!$AL$33:$AL$42,(特技天赋!C2456-1)*2+特技天赋!D2456)</f>
        <v>3</v>
      </c>
      <c r="N2456" s="31">
        <v>43</v>
      </c>
      <c r="Q2456" s="32">
        <f>IF(特技天赋!F2456&gt;0,INDEX(数值规划!$F$32:$F$63,(特技天赋!E2456-1)*4+特技天赋!F2456),E2456)</f>
        <v>43</v>
      </c>
    </row>
    <row r="2457" spans="1:17" ht="16.5" x14ac:dyDescent="0.2">
      <c r="A2457" s="31">
        <v>2454</v>
      </c>
      <c r="B2457" s="31">
        <v>15</v>
      </c>
      <c r="C2457" s="31">
        <v>2</v>
      </c>
      <c r="D2457" s="31">
        <v>1</v>
      </c>
      <c r="E2457" s="31">
        <v>3</v>
      </c>
      <c r="F2457" s="31">
        <v>3</v>
      </c>
      <c r="G2457" s="31" t="str">
        <f t="shared" si="76"/>
        <v>天蝎座技能1_1线3号天赋3级</v>
      </c>
      <c r="H2457" s="32">
        <f>INDEX(数值规划!$AH$33:$AK$42,(特技天赋!C2457-1)*2+特技天赋!D2457,特技天赋!E2457)</f>
        <v>57</v>
      </c>
      <c r="I2457" s="32">
        <f>INDEX(数值规划!$N$32:$Y$231,(((C2457-1)*2+(D2457-1))*4+(E2457-1))*5+F2457+1,(INDEX($T$3:$AI$3,B2457)-1)*3+1)</f>
        <v>0</v>
      </c>
      <c r="J2457" s="32">
        <f>INDEX(数值规划!$N$32:$Y$231,(((C2457-1)*2+(D2457-1))*4+(E2457-1))*5+F2457+1,(INDEX($T$3:$AI$3,B2457)-1)*3+2)</f>
        <v>75</v>
      </c>
      <c r="K2457" s="32">
        <f>INDEX(数值规划!$N$32:$Y$231,(((C2457-1)*2+(D2457-1))*4+(E2457-1))*5+F2457+1,(INDEX($T$3:$AI$3,B2457)-1)*3+3)</f>
        <v>38</v>
      </c>
      <c r="L2457" s="32">
        <f t="shared" si="77"/>
        <v>5</v>
      </c>
      <c r="M2457" s="32">
        <f>INDEX(数值规划!$AL$33:$AL$42,(特技天赋!C2457-1)*2+特技天赋!D2457)</f>
        <v>3</v>
      </c>
      <c r="N2457" s="31">
        <v>58</v>
      </c>
      <c r="Q2457" s="32">
        <f>IF(特技天赋!F2457&gt;0,INDEX(数值规划!$F$32:$F$63,(特技天赋!E2457-1)*4+特技天赋!F2457),E2457)</f>
        <v>58</v>
      </c>
    </row>
    <row r="2458" spans="1:17" ht="16.5" x14ac:dyDescent="0.2">
      <c r="A2458" s="31">
        <v>2455</v>
      </c>
      <c r="B2458" s="31">
        <v>15</v>
      </c>
      <c r="C2458" s="31">
        <v>2</v>
      </c>
      <c r="D2458" s="31">
        <v>1</v>
      </c>
      <c r="E2458" s="31">
        <v>3</v>
      </c>
      <c r="F2458" s="31">
        <v>4</v>
      </c>
      <c r="G2458" s="31" t="str">
        <f t="shared" si="76"/>
        <v>天蝎座技能1_1线3号天赋4级</v>
      </c>
      <c r="H2458" s="32">
        <f>INDEX(数值规划!$AH$33:$AK$42,(特技天赋!C2458-1)*2+特技天赋!D2458,特技天赋!E2458)</f>
        <v>57</v>
      </c>
      <c r="I2458" s="32">
        <f>INDEX(数值规划!$N$32:$Y$231,(((C2458-1)*2+(D2458-1))*4+(E2458-1))*5+F2458+1,(INDEX($T$3:$AI$3,B2458)-1)*3+1)</f>
        <v>0</v>
      </c>
      <c r="J2458" s="32">
        <f>INDEX(数值规划!$N$32:$Y$231,(((C2458-1)*2+(D2458-1))*4+(E2458-1))*5+F2458+1,(INDEX($T$3:$AI$3,B2458)-1)*3+2)</f>
        <v>85</v>
      </c>
      <c r="K2458" s="32">
        <f>INDEX(数值规划!$N$32:$Y$231,(((C2458-1)*2+(D2458-1))*4+(E2458-1))*5+F2458+1,(INDEX($T$3:$AI$3,B2458)-1)*3+3)</f>
        <v>43</v>
      </c>
      <c r="L2458" s="32">
        <f t="shared" si="77"/>
        <v>5</v>
      </c>
      <c r="M2458" s="32">
        <f>INDEX(数值规划!$AL$33:$AL$42,(特技天赋!C2458-1)*2+特技天赋!D2458)</f>
        <v>3</v>
      </c>
      <c r="N2458" s="31">
        <v>87</v>
      </c>
      <c r="Q2458" s="32">
        <f>IF(特技天赋!F2458&gt;0,INDEX(数值规划!$F$32:$F$63,(特技天赋!E2458-1)*4+特技天赋!F2458),E2458)</f>
        <v>87</v>
      </c>
    </row>
    <row r="2459" spans="1:17" ht="16.5" x14ac:dyDescent="0.2">
      <c r="A2459" s="31">
        <v>2456</v>
      </c>
      <c r="B2459" s="31">
        <v>15</v>
      </c>
      <c r="C2459" s="31">
        <v>2</v>
      </c>
      <c r="D2459" s="31">
        <v>1</v>
      </c>
      <c r="E2459" s="31">
        <v>4</v>
      </c>
      <c r="F2459" s="31">
        <v>0</v>
      </c>
      <c r="G2459" s="31" t="str">
        <f t="shared" si="76"/>
        <v>天蝎座技能1_1线4号天赋解锁</v>
      </c>
      <c r="H2459" s="32">
        <f>INDEX(数值规划!$AH$33:$AK$42,(特技天赋!C2459-1)*2+特技天赋!D2459,特技天赋!E2459)</f>
        <v>77</v>
      </c>
      <c r="I2459" s="32">
        <f>INDEX(数值规划!$N$32:$Y$231,(((C2459-1)*2+(D2459-1))*4+(E2459-1))*5+F2459+1,(INDEX($T$3:$AI$3,B2459)-1)*3+1)</f>
        <v>0</v>
      </c>
      <c r="J2459" s="32">
        <f>INDEX(数值规划!$N$32:$Y$231,(((C2459-1)*2+(D2459-1))*4+(E2459-1))*5+F2459+1,(INDEX($T$3:$AI$3,B2459)-1)*3+2)</f>
        <v>60</v>
      </c>
      <c r="K2459" s="32">
        <f>INDEX(数值规划!$N$32:$Y$231,(((C2459-1)*2+(D2459-1))*4+(E2459-1))*5+F2459+1,(INDEX($T$3:$AI$3,B2459)-1)*3+3)</f>
        <v>30</v>
      </c>
      <c r="L2459" s="32">
        <f t="shared" si="77"/>
        <v>7</v>
      </c>
      <c r="M2459" s="32">
        <f>INDEX(数值规划!$AL$33:$AL$42,(特技天赋!C2459-1)*2+特技天赋!D2459)</f>
        <v>3</v>
      </c>
      <c r="N2459" s="31">
        <v>4</v>
      </c>
      <c r="Q2459" s="32">
        <f>IF(特技天赋!F2459&gt;0,INDEX(数值规划!$F$32:$F$63,(特技天赋!E2459-1)*4+特技天赋!F2459),E2459)</f>
        <v>4</v>
      </c>
    </row>
    <row r="2460" spans="1:17" ht="16.5" x14ac:dyDescent="0.2">
      <c r="A2460" s="31">
        <v>2457</v>
      </c>
      <c r="B2460" s="31">
        <v>15</v>
      </c>
      <c r="C2460" s="31">
        <v>2</v>
      </c>
      <c r="D2460" s="31">
        <v>1</v>
      </c>
      <c r="E2460" s="31">
        <v>4</v>
      </c>
      <c r="F2460" s="31">
        <v>1</v>
      </c>
      <c r="G2460" s="31" t="str">
        <f t="shared" si="76"/>
        <v>天蝎座技能1_1线4号天赋1级</v>
      </c>
      <c r="H2460" s="32">
        <f>INDEX(数值规划!$AH$33:$AK$42,(特技天赋!C2460-1)*2+特技天赋!D2460,特技天赋!E2460)</f>
        <v>77</v>
      </c>
      <c r="I2460" s="32">
        <f>INDEX(数值规划!$N$32:$Y$231,(((C2460-1)*2+(D2460-1))*4+(E2460-1))*5+F2460+1,(INDEX($T$3:$AI$3,B2460)-1)*3+1)</f>
        <v>0</v>
      </c>
      <c r="J2460" s="32">
        <f>INDEX(数值规划!$N$32:$Y$231,(((C2460-1)*2+(D2460-1))*4+(E2460-1))*5+F2460+1,(INDEX($T$3:$AI$3,B2460)-1)*3+2)</f>
        <v>70</v>
      </c>
      <c r="K2460" s="32">
        <f>INDEX(数值规划!$N$32:$Y$231,(((C2460-1)*2+(D2460-1))*4+(E2460-1))*5+F2460+1,(INDEX($T$3:$AI$3,B2460)-1)*3+3)</f>
        <v>35</v>
      </c>
      <c r="L2460" s="32">
        <f t="shared" si="77"/>
        <v>7</v>
      </c>
      <c r="M2460" s="32">
        <f>INDEX(数值规划!$AL$33:$AL$42,(特技天赋!C2460-1)*2+特技天赋!D2460)</f>
        <v>3</v>
      </c>
      <c r="N2460" s="31">
        <v>29</v>
      </c>
      <c r="Q2460" s="32">
        <f>IF(特技天赋!F2460&gt;0,INDEX(数值规划!$F$32:$F$63,(特技天赋!E2460-1)*4+特技天赋!F2460),E2460)</f>
        <v>29</v>
      </c>
    </row>
    <row r="2461" spans="1:17" ht="16.5" x14ac:dyDescent="0.2">
      <c r="A2461" s="31">
        <v>2458</v>
      </c>
      <c r="B2461" s="31">
        <v>15</v>
      </c>
      <c r="C2461" s="31">
        <v>2</v>
      </c>
      <c r="D2461" s="31">
        <v>1</v>
      </c>
      <c r="E2461" s="31">
        <v>4</v>
      </c>
      <c r="F2461" s="31">
        <v>2</v>
      </c>
      <c r="G2461" s="31" t="str">
        <f t="shared" si="76"/>
        <v>天蝎座技能1_1线4号天赋2级</v>
      </c>
      <c r="H2461" s="32">
        <f>INDEX(数值规划!$AH$33:$AK$42,(特技天赋!C2461-1)*2+特技天赋!D2461,特技天赋!E2461)</f>
        <v>77</v>
      </c>
      <c r="I2461" s="32">
        <f>INDEX(数值规划!$N$32:$Y$231,(((C2461-1)*2+(D2461-1))*4+(E2461-1))*5+F2461+1,(INDEX($T$3:$AI$3,B2461)-1)*3+1)</f>
        <v>0</v>
      </c>
      <c r="J2461" s="32">
        <f>INDEX(数值规划!$N$32:$Y$231,(((C2461-1)*2+(D2461-1))*4+(E2461-1))*5+F2461+1,(INDEX($T$3:$AI$3,B2461)-1)*3+2)</f>
        <v>80</v>
      </c>
      <c r="K2461" s="32">
        <f>INDEX(数值规划!$N$32:$Y$231,(((C2461-1)*2+(D2461-1))*4+(E2461-1))*5+F2461+1,(INDEX($T$3:$AI$3,B2461)-1)*3+3)</f>
        <v>40</v>
      </c>
      <c r="L2461" s="32">
        <f t="shared" si="77"/>
        <v>7</v>
      </c>
      <c r="M2461" s="32">
        <f>INDEX(数值规划!$AL$33:$AL$42,(特技天赋!C2461-1)*2+特技天赋!D2461)</f>
        <v>3</v>
      </c>
      <c r="N2461" s="31">
        <v>43</v>
      </c>
      <c r="Q2461" s="32">
        <f>IF(特技天赋!F2461&gt;0,INDEX(数值规划!$F$32:$F$63,(特技天赋!E2461-1)*4+特技天赋!F2461),E2461)</f>
        <v>43</v>
      </c>
    </row>
    <row r="2462" spans="1:17" ht="16.5" x14ac:dyDescent="0.2">
      <c r="A2462" s="31">
        <v>2459</v>
      </c>
      <c r="B2462" s="31">
        <v>15</v>
      </c>
      <c r="C2462" s="31">
        <v>2</v>
      </c>
      <c r="D2462" s="31">
        <v>1</v>
      </c>
      <c r="E2462" s="31">
        <v>4</v>
      </c>
      <c r="F2462" s="31">
        <v>3</v>
      </c>
      <c r="G2462" s="31" t="str">
        <f t="shared" si="76"/>
        <v>天蝎座技能1_1线4号天赋3级</v>
      </c>
      <c r="H2462" s="32">
        <f>INDEX(数值规划!$AH$33:$AK$42,(特技天赋!C2462-1)*2+特技天赋!D2462,特技天赋!E2462)</f>
        <v>77</v>
      </c>
      <c r="I2462" s="32">
        <f>INDEX(数值规划!$N$32:$Y$231,(((C2462-1)*2+(D2462-1))*4+(E2462-1))*5+F2462+1,(INDEX($T$3:$AI$3,B2462)-1)*3+1)</f>
        <v>0</v>
      </c>
      <c r="J2462" s="32">
        <f>INDEX(数值规划!$N$32:$Y$231,(((C2462-1)*2+(D2462-1))*4+(E2462-1))*5+F2462+1,(INDEX($T$3:$AI$3,B2462)-1)*3+2)</f>
        <v>90</v>
      </c>
      <c r="K2462" s="32">
        <f>INDEX(数值规划!$N$32:$Y$231,(((C2462-1)*2+(D2462-1))*4+(E2462-1))*5+F2462+1,(INDEX($T$3:$AI$3,B2462)-1)*3+3)</f>
        <v>45</v>
      </c>
      <c r="L2462" s="32">
        <f t="shared" si="77"/>
        <v>7</v>
      </c>
      <c r="M2462" s="32">
        <f>INDEX(数值规划!$AL$33:$AL$42,(特技天赋!C2462-1)*2+特技天赋!D2462)</f>
        <v>3</v>
      </c>
      <c r="N2462" s="31">
        <v>58</v>
      </c>
      <c r="Q2462" s="32">
        <f>IF(特技天赋!F2462&gt;0,INDEX(数值规划!$F$32:$F$63,(特技天赋!E2462-1)*4+特技天赋!F2462),E2462)</f>
        <v>58</v>
      </c>
    </row>
    <row r="2463" spans="1:17" ht="16.5" x14ac:dyDescent="0.2">
      <c r="A2463" s="31">
        <v>2460</v>
      </c>
      <c r="B2463" s="31">
        <v>15</v>
      </c>
      <c r="C2463" s="31">
        <v>2</v>
      </c>
      <c r="D2463" s="31">
        <v>1</v>
      </c>
      <c r="E2463" s="31">
        <v>4</v>
      </c>
      <c r="F2463" s="31">
        <v>4</v>
      </c>
      <c r="G2463" s="31" t="str">
        <f t="shared" si="76"/>
        <v>天蝎座技能1_1线4号天赋4级</v>
      </c>
      <c r="H2463" s="32">
        <f>INDEX(数值规划!$AH$33:$AK$42,(特技天赋!C2463-1)*2+特技天赋!D2463,特技天赋!E2463)</f>
        <v>77</v>
      </c>
      <c r="I2463" s="32">
        <f>INDEX(数值规划!$N$32:$Y$231,(((C2463-1)*2+(D2463-1))*4+(E2463-1))*5+F2463+1,(INDEX($T$3:$AI$3,B2463)-1)*3+1)</f>
        <v>0</v>
      </c>
      <c r="J2463" s="32">
        <f>INDEX(数值规划!$N$32:$Y$231,(((C2463-1)*2+(D2463-1))*4+(E2463-1))*5+F2463+1,(INDEX($T$3:$AI$3,B2463)-1)*3+2)</f>
        <v>100</v>
      </c>
      <c r="K2463" s="32">
        <f>INDEX(数值规划!$N$32:$Y$231,(((C2463-1)*2+(D2463-1))*4+(E2463-1))*5+F2463+1,(INDEX($T$3:$AI$3,B2463)-1)*3+3)</f>
        <v>50</v>
      </c>
      <c r="L2463" s="32">
        <f t="shared" si="77"/>
        <v>7</v>
      </c>
      <c r="M2463" s="32">
        <f>INDEX(数值规划!$AL$33:$AL$42,(特技天赋!C2463-1)*2+特技天赋!D2463)</f>
        <v>3</v>
      </c>
      <c r="N2463" s="31">
        <v>87</v>
      </c>
      <c r="Q2463" s="32">
        <f>IF(特技天赋!F2463&gt;0,INDEX(数值规划!$F$32:$F$63,(特技天赋!E2463-1)*4+特技天赋!F2463),E2463)</f>
        <v>87</v>
      </c>
    </row>
    <row r="2464" spans="1:17" ht="16.5" x14ac:dyDescent="0.2">
      <c r="A2464" s="31">
        <v>2461</v>
      </c>
      <c r="B2464" s="31">
        <v>15</v>
      </c>
      <c r="C2464" s="31">
        <v>2</v>
      </c>
      <c r="D2464" s="31">
        <v>2</v>
      </c>
      <c r="E2464" s="31">
        <v>1</v>
      </c>
      <c r="F2464" s="31">
        <v>0</v>
      </c>
      <c r="G2464" s="31" t="str">
        <f t="shared" si="76"/>
        <v>天蝎座技能1_2线1号天赋解锁</v>
      </c>
      <c r="H2464" s="32">
        <f>INDEX(数值规划!$AH$33:$AK$42,(特技天赋!C2464-1)*2+特技天赋!D2464,特技天赋!E2464)</f>
        <v>27</v>
      </c>
      <c r="I2464" s="32">
        <f>INDEX(数值规划!$N$32:$Y$231,(((C2464-1)*2+(D2464-1))*4+(E2464-1))*5+F2464+1,(INDEX($T$3:$AI$3,B2464)-1)*3+1)</f>
        <v>10</v>
      </c>
      <c r="J2464" s="32">
        <f>INDEX(数值规划!$N$32:$Y$231,(((C2464-1)*2+(D2464-1))*4+(E2464-1))*5+F2464+1,(INDEX($T$3:$AI$3,B2464)-1)*3+2)</f>
        <v>20</v>
      </c>
      <c r="K2464" s="32">
        <f>INDEX(数值规划!$N$32:$Y$231,(((C2464-1)*2+(D2464-1))*4+(E2464-1))*5+F2464+1,(INDEX($T$3:$AI$3,B2464)-1)*3+3)</f>
        <v>0</v>
      </c>
      <c r="L2464" s="32">
        <f t="shared" si="77"/>
        <v>2</v>
      </c>
      <c r="M2464" s="32">
        <f>INDEX(数值规划!$AL$33:$AL$42,(特技天赋!C2464-1)*2+特技天赋!D2464)</f>
        <v>4</v>
      </c>
      <c r="N2464" s="31">
        <v>1</v>
      </c>
      <c r="Q2464" s="32">
        <f>IF(特技天赋!F2464&gt;0,INDEX(数值规划!$F$32:$F$63,(特技天赋!E2464-1)*4+特技天赋!F2464),E2464)</f>
        <v>1</v>
      </c>
    </row>
    <row r="2465" spans="1:17" ht="16.5" x14ac:dyDescent="0.2">
      <c r="A2465" s="31">
        <v>2462</v>
      </c>
      <c r="B2465" s="31">
        <v>15</v>
      </c>
      <c r="C2465" s="31">
        <v>2</v>
      </c>
      <c r="D2465" s="31">
        <v>2</v>
      </c>
      <c r="E2465" s="31">
        <v>1</v>
      </c>
      <c r="F2465" s="31">
        <v>1</v>
      </c>
      <c r="G2465" s="31" t="str">
        <f t="shared" si="76"/>
        <v>天蝎座技能1_2线1号天赋1级</v>
      </c>
      <c r="H2465" s="32">
        <f>INDEX(数值规划!$AH$33:$AK$42,(特技天赋!C2465-1)*2+特技天赋!D2465,特技天赋!E2465)</f>
        <v>27</v>
      </c>
      <c r="I2465" s="32">
        <f>INDEX(数值规划!$N$32:$Y$231,(((C2465-1)*2+(D2465-1))*4+(E2465-1))*5+F2465+1,(INDEX($T$3:$AI$3,B2465)-1)*3+1)</f>
        <v>15</v>
      </c>
      <c r="J2465" s="32">
        <f>INDEX(数值规划!$N$32:$Y$231,(((C2465-1)*2+(D2465-1))*4+(E2465-1))*5+F2465+1,(INDEX($T$3:$AI$3,B2465)-1)*3+2)</f>
        <v>30</v>
      </c>
      <c r="K2465" s="32">
        <f>INDEX(数值规划!$N$32:$Y$231,(((C2465-1)*2+(D2465-1))*4+(E2465-1))*5+F2465+1,(INDEX($T$3:$AI$3,B2465)-1)*3+3)</f>
        <v>0</v>
      </c>
      <c r="L2465" s="32">
        <f t="shared" si="77"/>
        <v>2</v>
      </c>
      <c r="M2465" s="32">
        <f>INDEX(数值规划!$AL$33:$AL$42,(特技天赋!C2465-1)*2+特技天赋!D2465)</f>
        <v>4</v>
      </c>
      <c r="N2465" s="31">
        <v>19</v>
      </c>
      <c r="Q2465" s="32">
        <f>IF(特技天赋!F2465&gt;0,INDEX(数值规划!$F$32:$F$63,(特技天赋!E2465-1)*4+特技天赋!F2465),E2465)</f>
        <v>19</v>
      </c>
    </row>
    <row r="2466" spans="1:17" ht="16.5" x14ac:dyDescent="0.2">
      <c r="A2466" s="31">
        <v>2463</v>
      </c>
      <c r="B2466" s="31">
        <v>15</v>
      </c>
      <c r="C2466" s="31">
        <v>2</v>
      </c>
      <c r="D2466" s="31">
        <v>2</v>
      </c>
      <c r="E2466" s="31">
        <v>1</v>
      </c>
      <c r="F2466" s="31">
        <v>2</v>
      </c>
      <c r="G2466" s="31" t="str">
        <f t="shared" si="76"/>
        <v>天蝎座技能1_2线1号天赋2级</v>
      </c>
      <c r="H2466" s="32">
        <f>INDEX(数值规划!$AH$33:$AK$42,(特技天赋!C2466-1)*2+特技天赋!D2466,特技天赋!E2466)</f>
        <v>27</v>
      </c>
      <c r="I2466" s="32">
        <f>INDEX(数值规划!$N$32:$Y$231,(((C2466-1)*2+(D2466-1))*4+(E2466-1))*5+F2466+1,(INDEX($T$3:$AI$3,B2466)-1)*3+1)</f>
        <v>20</v>
      </c>
      <c r="J2466" s="32">
        <f>INDEX(数值规划!$N$32:$Y$231,(((C2466-1)*2+(D2466-1))*4+(E2466-1))*5+F2466+1,(INDEX($T$3:$AI$3,B2466)-1)*3+2)</f>
        <v>40</v>
      </c>
      <c r="K2466" s="32">
        <f>INDEX(数值规划!$N$32:$Y$231,(((C2466-1)*2+(D2466-1))*4+(E2466-1))*5+F2466+1,(INDEX($T$3:$AI$3,B2466)-1)*3+3)</f>
        <v>0</v>
      </c>
      <c r="L2466" s="32">
        <f t="shared" si="77"/>
        <v>2</v>
      </c>
      <c r="M2466" s="32">
        <f>INDEX(数值规划!$AL$33:$AL$42,(特技天赋!C2466-1)*2+特技天赋!D2466)</f>
        <v>4</v>
      </c>
      <c r="N2466" s="31">
        <v>29</v>
      </c>
      <c r="Q2466" s="32">
        <f>IF(特技天赋!F2466&gt;0,INDEX(数值规划!$F$32:$F$63,(特技天赋!E2466-1)*4+特技天赋!F2466),E2466)</f>
        <v>29</v>
      </c>
    </row>
    <row r="2467" spans="1:17" ht="16.5" x14ac:dyDescent="0.2">
      <c r="A2467" s="31">
        <v>2464</v>
      </c>
      <c r="B2467" s="31">
        <v>15</v>
      </c>
      <c r="C2467" s="31">
        <v>2</v>
      </c>
      <c r="D2467" s="31">
        <v>2</v>
      </c>
      <c r="E2467" s="31">
        <v>1</v>
      </c>
      <c r="F2467" s="31">
        <v>3</v>
      </c>
      <c r="G2467" s="31" t="str">
        <f t="shared" si="76"/>
        <v>天蝎座技能1_2线1号天赋3级</v>
      </c>
      <c r="H2467" s="32">
        <f>INDEX(数值规划!$AH$33:$AK$42,(特技天赋!C2467-1)*2+特技天赋!D2467,特技天赋!E2467)</f>
        <v>27</v>
      </c>
      <c r="I2467" s="32">
        <f>INDEX(数值规划!$N$32:$Y$231,(((C2467-1)*2+(D2467-1))*4+(E2467-1))*5+F2467+1,(INDEX($T$3:$AI$3,B2467)-1)*3+1)</f>
        <v>25</v>
      </c>
      <c r="J2467" s="32">
        <f>INDEX(数值规划!$N$32:$Y$231,(((C2467-1)*2+(D2467-1))*4+(E2467-1))*5+F2467+1,(INDEX($T$3:$AI$3,B2467)-1)*3+2)</f>
        <v>50</v>
      </c>
      <c r="K2467" s="32">
        <f>INDEX(数值规划!$N$32:$Y$231,(((C2467-1)*2+(D2467-1))*4+(E2467-1))*5+F2467+1,(INDEX($T$3:$AI$3,B2467)-1)*3+3)</f>
        <v>0</v>
      </c>
      <c r="L2467" s="32">
        <f t="shared" si="77"/>
        <v>2</v>
      </c>
      <c r="M2467" s="32">
        <f>INDEX(数值规划!$AL$33:$AL$42,(特技天赋!C2467-1)*2+特技天赋!D2467)</f>
        <v>4</v>
      </c>
      <c r="N2467" s="31">
        <v>38</v>
      </c>
      <c r="Q2467" s="32">
        <f>IF(特技天赋!F2467&gt;0,INDEX(数值规划!$F$32:$F$63,(特技天赋!E2467-1)*4+特技天赋!F2467),E2467)</f>
        <v>38</v>
      </c>
    </row>
    <row r="2468" spans="1:17" ht="16.5" x14ac:dyDescent="0.2">
      <c r="A2468" s="31">
        <v>2465</v>
      </c>
      <c r="B2468" s="31">
        <v>15</v>
      </c>
      <c r="C2468" s="31">
        <v>2</v>
      </c>
      <c r="D2468" s="31">
        <v>2</v>
      </c>
      <c r="E2468" s="31">
        <v>1</v>
      </c>
      <c r="F2468" s="31">
        <v>4</v>
      </c>
      <c r="G2468" s="31" t="str">
        <f t="shared" si="76"/>
        <v>天蝎座技能1_2线1号天赋4级</v>
      </c>
      <c r="H2468" s="32">
        <f>INDEX(数值规划!$AH$33:$AK$42,(特技天赋!C2468-1)*2+特技天赋!D2468,特技天赋!E2468)</f>
        <v>27</v>
      </c>
      <c r="I2468" s="32">
        <f>INDEX(数值规划!$N$32:$Y$231,(((C2468-1)*2+(D2468-1))*4+(E2468-1))*5+F2468+1,(INDEX($T$3:$AI$3,B2468)-1)*3+1)</f>
        <v>30</v>
      </c>
      <c r="J2468" s="32">
        <f>INDEX(数值规划!$N$32:$Y$231,(((C2468-1)*2+(D2468-1))*4+(E2468-1))*5+F2468+1,(INDEX($T$3:$AI$3,B2468)-1)*3+2)</f>
        <v>60</v>
      </c>
      <c r="K2468" s="32">
        <f>INDEX(数值规划!$N$32:$Y$231,(((C2468-1)*2+(D2468-1))*4+(E2468-1))*5+F2468+1,(INDEX($T$3:$AI$3,B2468)-1)*3+3)</f>
        <v>0</v>
      </c>
      <c r="L2468" s="32">
        <f t="shared" si="77"/>
        <v>2</v>
      </c>
      <c r="M2468" s="32">
        <f>INDEX(数值规划!$AL$33:$AL$42,(特技天赋!C2468-1)*2+特技天赋!D2468)</f>
        <v>4</v>
      </c>
      <c r="N2468" s="31">
        <v>58</v>
      </c>
      <c r="Q2468" s="32">
        <f>IF(特技天赋!F2468&gt;0,INDEX(数值规划!$F$32:$F$63,(特技天赋!E2468-1)*4+特技天赋!F2468),E2468)</f>
        <v>58</v>
      </c>
    </row>
    <row r="2469" spans="1:17" ht="16.5" x14ac:dyDescent="0.2">
      <c r="A2469" s="31">
        <v>2466</v>
      </c>
      <c r="B2469" s="31">
        <v>15</v>
      </c>
      <c r="C2469" s="31">
        <v>2</v>
      </c>
      <c r="D2469" s="31">
        <v>2</v>
      </c>
      <c r="E2469" s="31">
        <v>2</v>
      </c>
      <c r="F2469" s="31">
        <v>0</v>
      </c>
      <c r="G2469" s="31" t="str">
        <f t="shared" si="76"/>
        <v>天蝎座技能1_2线2号天赋解锁</v>
      </c>
      <c r="H2469" s="32">
        <f>INDEX(数值规划!$AH$33:$AK$42,(特技天赋!C2469-1)*2+特技天赋!D2469,特技天赋!E2469)</f>
        <v>47</v>
      </c>
      <c r="I2469" s="32">
        <f>INDEX(数值规划!$N$32:$Y$231,(((C2469-1)*2+(D2469-1))*4+(E2469-1))*5+F2469+1,(INDEX($T$3:$AI$3,B2469)-1)*3+1)</f>
        <v>15</v>
      </c>
      <c r="J2469" s="32">
        <f>INDEX(数值规划!$N$32:$Y$231,(((C2469-1)*2+(D2469-1))*4+(E2469-1))*5+F2469+1,(INDEX($T$3:$AI$3,B2469)-1)*3+2)</f>
        <v>30</v>
      </c>
      <c r="K2469" s="32">
        <f>INDEX(数值规划!$N$32:$Y$231,(((C2469-1)*2+(D2469-1))*4+(E2469-1))*5+F2469+1,(INDEX($T$3:$AI$3,B2469)-1)*3+3)</f>
        <v>0</v>
      </c>
      <c r="L2469" s="32">
        <f t="shared" si="77"/>
        <v>4</v>
      </c>
      <c r="M2469" s="32">
        <f>INDEX(数值规划!$AL$33:$AL$42,(特技天赋!C2469-1)*2+特技天赋!D2469)</f>
        <v>4</v>
      </c>
      <c r="N2469" s="31">
        <v>2</v>
      </c>
      <c r="Q2469" s="32">
        <f>IF(特技天赋!F2469&gt;0,INDEX(数值规划!$F$32:$F$63,(特技天赋!E2469-1)*4+特技天赋!F2469),E2469)</f>
        <v>2</v>
      </c>
    </row>
    <row r="2470" spans="1:17" ht="16.5" x14ac:dyDescent="0.2">
      <c r="A2470" s="31">
        <v>2467</v>
      </c>
      <c r="B2470" s="31">
        <v>15</v>
      </c>
      <c r="C2470" s="31">
        <v>2</v>
      </c>
      <c r="D2470" s="31">
        <v>2</v>
      </c>
      <c r="E2470" s="31">
        <v>2</v>
      </c>
      <c r="F2470" s="31">
        <v>1</v>
      </c>
      <c r="G2470" s="31" t="str">
        <f t="shared" si="76"/>
        <v>天蝎座技能1_2线2号天赋1级</v>
      </c>
      <c r="H2470" s="32">
        <f>INDEX(数值规划!$AH$33:$AK$42,(特技天赋!C2470-1)*2+特技天赋!D2470,特技天赋!E2470)</f>
        <v>47</v>
      </c>
      <c r="I2470" s="32">
        <f>INDEX(数值规划!$N$32:$Y$231,(((C2470-1)*2+(D2470-1))*4+(E2470-1))*5+F2470+1,(INDEX($T$3:$AI$3,B2470)-1)*3+1)</f>
        <v>20</v>
      </c>
      <c r="J2470" s="32">
        <f>INDEX(数值规划!$N$32:$Y$231,(((C2470-1)*2+(D2470-1))*4+(E2470-1))*5+F2470+1,(INDEX($T$3:$AI$3,B2470)-1)*3+2)</f>
        <v>40</v>
      </c>
      <c r="K2470" s="32">
        <f>INDEX(数值规划!$N$32:$Y$231,(((C2470-1)*2+(D2470-1))*4+(E2470-1))*5+F2470+1,(INDEX($T$3:$AI$3,B2470)-1)*3+3)</f>
        <v>0</v>
      </c>
      <c r="L2470" s="32">
        <f t="shared" si="77"/>
        <v>4</v>
      </c>
      <c r="M2470" s="32">
        <f>INDEX(数值规划!$AL$33:$AL$42,(特技天赋!C2470-1)*2+特技天赋!D2470)</f>
        <v>4</v>
      </c>
      <c r="N2470" s="31">
        <v>24</v>
      </c>
      <c r="Q2470" s="32">
        <f>IF(特技天赋!F2470&gt;0,INDEX(数值规划!$F$32:$F$63,(特技天赋!E2470-1)*4+特技天赋!F2470),E2470)</f>
        <v>24</v>
      </c>
    </row>
    <row r="2471" spans="1:17" ht="16.5" x14ac:dyDescent="0.2">
      <c r="A2471" s="31">
        <v>2468</v>
      </c>
      <c r="B2471" s="31">
        <v>15</v>
      </c>
      <c r="C2471" s="31">
        <v>2</v>
      </c>
      <c r="D2471" s="31">
        <v>2</v>
      </c>
      <c r="E2471" s="31">
        <v>2</v>
      </c>
      <c r="F2471" s="31">
        <v>2</v>
      </c>
      <c r="G2471" s="31" t="str">
        <f t="shared" si="76"/>
        <v>天蝎座技能1_2线2号天赋2级</v>
      </c>
      <c r="H2471" s="32">
        <f>INDEX(数值规划!$AH$33:$AK$42,(特技天赋!C2471-1)*2+特技天赋!D2471,特技天赋!E2471)</f>
        <v>47</v>
      </c>
      <c r="I2471" s="32">
        <f>INDEX(数值规划!$N$32:$Y$231,(((C2471-1)*2+(D2471-1))*4+(E2471-1))*5+F2471+1,(INDEX($T$3:$AI$3,B2471)-1)*3+1)</f>
        <v>25</v>
      </c>
      <c r="J2471" s="32">
        <f>INDEX(数值规划!$N$32:$Y$231,(((C2471-1)*2+(D2471-1))*4+(E2471-1))*5+F2471+1,(INDEX($T$3:$AI$3,B2471)-1)*3+2)</f>
        <v>50</v>
      </c>
      <c r="K2471" s="32">
        <f>INDEX(数值规划!$N$32:$Y$231,(((C2471-1)*2+(D2471-1))*4+(E2471-1))*5+F2471+1,(INDEX($T$3:$AI$3,B2471)-1)*3+3)</f>
        <v>0</v>
      </c>
      <c r="L2471" s="32">
        <f t="shared" si="77"/>
        <v>4</v>
      </c>
      <c r="M2471" s="32">
        <f>INDEX(数值规划!$AL$33:$AL$42,(特技天赋!C2471-1)*2+特技天赋!D2471)</f>
        <v>4</v>
      </c>
      <c r="N2471" s="31">
        <v>36</v>
      </c>
      <c r="Q2471" s="32">
        <f>IF(特技天赋!F2471&gt;0,INDEX(数值规划!$F$32:$F$63,(特技天赋!E2471-1)*4+特技天赋!F2471),E2471)</f>
        <v>36</v>
      </c>
    </row>
    <row r="2472" spans="1:17" ht="16.5" x14ac:dyDescent="0.2">
      <c r="A2472" s="31">
        <v>2469</v>
      </c>
      <c r="B2472" s="31">
        <v>15</v>
      </c>
      <c r="C2472" s="31">
        <v>2</v>
      </c>
      <c r="D2472" s="31">
        <v>2</v>
      </c>
      <c r="E2472" s="31">
        <v>2</v>
      </c>
      <c r="F2472" s="31">
        <v>3</v>
      </c>
      <c r="G2472" s="31" t="str">
        <f t="shared" si="76"/>
        <v>天蝎座技能1_2线2号天赋3级</v>
      </c>
      <c r="H2472" s="32">
        <f>INDEX(数值规划!$AH$33:$AK$42,(特技天赋!C2472-1)*2+特技天赋!D2472,特技天赋!E2472)</f>
        <v>47</v>
      </c>
      <c r="I2472" s="32">
        <f>INDEX(数值规划!$N$32:$Y$231,(((C2472-1)*2+(D2472-1))*4+(E2472-1))*5+F2472+1,(INDEX($T$3:$AI$3,B2472)-1)*3+1)</f>
        <v>30</v>
      </c>
      <c r="J2472" s="32">
        <f>INDEX(数值规划!$N$32:$Y$231,(((C2472-1)*2+(D2472-1))*4+(E2472-1))*5+F2472+1,(INDEX($T$3:$AI$3,B2472)-1)*3+2)</f>
        <v>60</v>
      </c>
      <c r="K2472" s="32">
        <f>INDEX(数值规划!$N$32:$Y$231,(((C2472-1)*2+(D2472-1))*4+(E2472-1))*5+F2472+1,(INDEX($T$3:$AI$3,B2472)-1)*3+3)</f>
        <v>0</v>
      </c>
      <c r="L2472" s="32">
        <f t="shared" si="77"/>
        <v>4</v>
      </c>
      <c r="M2472" s="32">
        <f>INDEX(数值规划!$AL$33:$AL$42,(特技天赋!C2472-1)*2+特技天赋!D2472)</f>
        <v>4</v>
      </c>
      <c r="N2472" s="31">
        <v>48</v>
      </c>
      <c r="Q2472" s="32">
        <f>IF(特技天赋!F2472&gt;0,INDEX(数值规划!$F$32:$F$63,(特技天赋!E2472-1)*4+特技天赋!F2472),E2472)</f>
        <v>48</v>
      </c>
    </row>
    <row r="2473" spans="1:17" ht="16.5" x14ac:dyDescent="0.2">
      <c r="A2473" s="31">
        <v>2470</v>
      </c>
      <c r="B2473" s="31">
        <v>15</v>
      </c>
      <c r="C2473" s="31">
        <v>2</v>
      </c>
      <c r="D2473" s="31">
        <v>2</v>
      </c>
      <c r="E2473" s="31">
        <v>2</v>
      </c>
      <c r="F2473" s="31">
        <v>4</v>
      </c>
      <c r="G2473" s="31" t="str">
        <f t="shared" si="76"/>
        <v>天蝎座技能1_2线2号天赋4级</v>
      </c>
      <c r="H2473" s="32">
        <f>INDEX(数值规划!$AH$33:$AK$42,(特技天赋!C2473-1)*2+特技天赋!D2473,特技天赋!E2473)</f>
        <v>47</v>
      </c>
      <c r="I2473" s="32">
        <f>INDEX(数值规划!$N$32:$Y$231,(((C2473-1)*2+(D2473-1))*4+(E2473-1))*5+F2473+1,(INDEX($T$3:$AI$3,B2473)-1)*3+1)</f>
        <v>35</v>
      </c>
      <c r="J2473" s="32">
        <f>INDEX(数值规划!$N$32:$Y$231,(((C2473-1)*2+(D2473-1))*4+(E2473-1))*5+F2473+1,(INDEX($T$3:$AI$3,B2473)-1)*3+2)</f>
        <v>70</v>
      </c>
      <c r="K2473" s="32">
        <f>INDEX(数值规划!$N$32:$Y$231,(((C2473-1)*2+(D2473-1))*4+(E2473-1))*5+F2473+1,(INDEX($T$3:$AI$3,B2473)-1)*3+3)</f>
        <v>0</v>
      </c>
      <c r="L2473" s="32">
        <f t="shared" si="77"/>
        <v>4</v>
      </c>
      <c r="M2473" s="32">
        <f>INDEX(数值规划!$AL$33:$AL$42,(特技天赋!C2473-1)*2+特技天赋!D2473)</f>
        <v>4</v>
      </c>
      <c r="N2473" s="31">
        <v>72</v>
      </c>
      <c r="Q2473" s="32">
        <f>IF(特技天赋!F2473&gt;0,INDEX(数值规划!$F$32:$F$63,(特技天赋!E2473-1)*4+特技天赋!F2473),E2473)</f>
        <v>72</v>
      </c>
    </row>
    <row r="2474" spans="1:17" ht="16.5" x14ac:dyDescent="0.2">
      <c r="A2474" s="31">
        <v>2471</v>
      </c>
      <c r="B2474" s="31">
        <v>15</v>
      </c>
      <c r="C2474" s="31">
        <v>2</v>
      </c>
      <c r="D2474" s="31">
        <v>2</v>
      </c>
      <c r="E2474" s="31">
        <v>3</v>
      </c>
      <c r="F2474" s="31">
        <v>0</v>
      </c>
      <c r="G2474" s="31" t="str">
        <f t="shared" si="76"/>
        <v>天蝎座技能1_2线3号天赋解锁</v>
      </c>
      <c r="H2474" s="32">
        <f>INDEX(数值规划!$AH$33:$AK$42,(特技天赋!C2474-1)*2+特技天赋!D2474,特技天赋!E2474)</f>
        <v>67</v>
      </c>
      <c r="I2474" s="32">
        <f>INDEX(数值规划!$N$32:$Y$231,(((C2474-1)*2+(D2474-1))*4+(E2474-1))*5+F2474+1,(INDEX($T$3:$AI$3,B2474)-1)*3+1)</f>
        <v>23</v>
      </c>
      <c r="J2474" s="32">
        <f>INDEX(数值规划!$N$32:$Y$231,(((C2474-1)*2+(D2474-1))*4+(E2474-1))*5+F2474+1,(INDEX($T$3:$AI$3,B2474)-1)*3+2)</f>
        <v>45</v>
      </c>
      <c r="K2474" s="32">
        <f>INDEX(数值规划!$N$32:$Y$231,(((C2474-1)*2+(D2474-1))*4+(E2474-1))*5+F2474+1,(INDEX($T$3:$AI$3,B2474)-1)*3+3)</f>
        <v>0</v>
      </c>
      <c r="L2474" s="32">
        <f t="shared" si="77"/>
        <v>6</v>
      </c>
      <c r="M2474" s="32">
        <f>INDEX(数值规划!$AL$33:$AL$42,(特技天赋!C2474-1)*2+特技天赋!D2474)</f>
        <v>4</v>
      </c>
      <c r="N2474" s="31">
        <v>3</v>
      </c>
      <c r="Q2474" s="32">
        <f>IF(特技天赋!F2474&gt;0,INDEX(数值规划!$F$32:$F$63,(特技天赋!E2474-1)*4+特技天赋!F2474),E2474)</f>
        <v>3</v>
      </c>
    </row>
    <row r="2475" spans="1:17" ht="16.5" x14ac:dyDescent="0.2">
      <c r="A2475" s="31">
        <v>2472</v>
      </c>
      <c r="B2475" s="31">
        <v>15</v>
      </c>
      <c r="C2475" s="31">
        <v>2</v>
      </c>
      <c r="D2475" s="31">
        <v>2</v>
      </c>
      <c r="E2475" s="31">
        <v>3</v>
      </c>
      <c r="F2475" s="31">
        <v>1</v>
      </c>
      <c r="G2475" s="31" t="str">
        <f t="shared" si="76"/>
        <v>天蝎座技能1_2线3号天赋1级</v>
      </c>
      <c r="H2475" s="32">
        <f>INDEX(数值规划!$AH$33:$AK$42,(特技天赋!C2475-1)*2+特技天赋!D2475,特技天赋!E2475)</f>
        <v>67</v>
      </c>
      <c r="I2475" s="32">
        <f>INDEX(数值规划!$N$32:$Y$231,(((C2475-1)*2+(D2475-1))*4+(E2475-1))*5+F2475+1,(INDEX($T$3:$AI$3,B2475)-1)*3+1)</f>
        <v>28</v>
      </c>
      <c r="J2475" s="32">
        <f>INDEX(数值规划!$N$32:$Y$231,(((C2475-1)*2+(D2475-1))*4+(E2475-1))*5+F2475+1,(INDEX($T$3:$AI$3,B2475)-1)*3+2)</f>
        <v>55</v>
      </c>
      <c r="K2475" s="32">
        <f>INDEX(数值规划!$N$32:$Y$231,(((C2475-1)*2+(D2475-1))*4+(E2475-1))*5+F2475+1,(INDEX($T$3:$AI$3,B2475)-1)*3+3)</f>
        <v>0</v>
      </c>
      <c r="L2475" s="32">
        <f t="shared" si="77"/>
        <v>6</v>
      </c>
      <c r="M2475" s="32">
        <f>INDEX(数值规划!$AL$33:$AL$42,(特技天赋!C2475-1)*2+特技天赋!D2475)</f>
        <v>4</v>
      </c>
      <c r="N2475" s="31">
        <v>29</v>
      </c>
      <c r="Q2475" s="32">
        <f>IF(特技天赋!F2475&gt;0,INDEX(数值规划!$F$32:$F$63,(特技天赋!E2475-1)*4+特技天赋!F2475),E2475)</f>
        <v>29</v>
      </c>
    </row>
    <row r="2476" spans="1:17" ht="16.5" x14ac:dyDescent="0.2">
      <c r="A2476" s="31">
        <v>2473</v>
      </c>
      <c r="B2476" s="31">
        <v>15</v>
      </c>
      <c r="C2476" s="31">
        <v>2</v>
      </c>
      <c r="D2476" s="31">
        <v>2</v>
      </c>
      <c r="E2476" s="31">
        <v>3</v>
      </c>
      <c r="F2476" s="31">
        <v>2</v>
      </c>
      <c r="G2476" s="31" t="str">
        <f t="shared" si="76"/>
        <v>天蝎座技能1_2线3号天赋2级</v>
      </c>
      <c r="H2476" s="32">
        <f>INDEX(数值规划!$AH$33:$AK$42,(特技天赋!C2476-1)*2+特技天赋!D2476,特技天赋!E2476)</f>
        <v>67</v>
      </c>
      <c r="I2476" s="32">
        <f>INDEX(数值规划!$N$32:$Y$231,(((C2476-1)*2+(D2476-1))*4+(E2476-1))*5+F2476+1,(INDEX($T$3:$AI$3,B2476)-1)*3+1)</f>
        <v>33</v>
      </c>
      <c r="J2476" s="32">
        <f>INDEX(数值规划!$N$32:$Y$231,(((C2476-1)*2+(D2476-1))*4+(E2476-1))*5+F2476+1,(INDEX($T$3:$AI$3,B2476)-1)*3+2)</f>
        <v>65</v>
      </c>
      <c r="K2476" s="32">
        <f>INDEX(数值规划!$N$32:$Y$231,(((C2476-1)*2+(D2476-1))*4+(E2476-1))*5+F2476+1,(INDEX($T$3:$AI$3,B2476)-1)*3+3)</f>
        <v>0</v>
      </c>
      <c r="L2476" s="32">
        <f t="shared" si="77"/>
        <v>6</v>
      </c>
      <c r="M2476" s="32">
        <f>INDEX(数值规划!$AL$33:$AL$42,(特技天赋!C2476-1)*2+特技天赋!D2476)</f>
        <v>4</v>
      </c>
      <c r="N2476" s="31">
        <v>43</v>
      </c>
      <c r="Q2476" s="32">
        <f>IF(特技天赋!F2476&gt;0,INDEX(数值规划!$F$32:$F$63,(特技天赋!E2476-1)*4+特技天赋!F2476),E2476)</f>
        <v>43</v>
      </c>
    </row>
    <row r="2477" spans="1:17" ht="16.5" x14ac:dyDescent="0.2">
      <c r="A2477" s="31">
        <v>2474</v>
      </c>
      <c r="B2477" s="31">
        <v>15</v>
      </c>
      <c r="C2477" s="31">
        <v>2</v>
      </c>
      <c r="D2477" s="31">
        <v>2</v>
      </c>
      <c r="E2477" s="31">
        <v>3</v>
      </c>
      <c r="F2477" s="31">
        <v>3</v>
      </c>
      <c r="G2477" s="31" t="str">
        <f t="shared" si="76"/>
        <v>天蝎座技能1_2线3号天赋3级</v>
      </c>
      <c r="H2477" s="32">
        <f>INDEX(数值规划!$AH$33:$AK$42,(特技天赋!C2477-1)*2+特技天赋!D2477,特技天赋!E2477)</f>
        <v>67</v>
      </c>
      <c r="I2477" s="32">
        <f>INDEX(数值规划!$N$32:$Y$231,(((C2477-1)*2+(D2477-1))*4+(E2477-1))*5+F2477+1,(INDEX($T$3:$AI$3,B2477)-1)*3+1)</f>
        <v>38</v>
      </c>
      <c r="J2477" s="32">
        <f>INDEX(数值规划!$N$32:$Y$231,(((C2477-1)*2+(D2477-1))*4+(E2477-1))*5+F2477+1,(INDEX($T$3:$AI$3,B2477)-1)*3+2)</f>
        <v>75</v>
      </c>
      <c r="K2477" s="32">
        <f>INDEX(数值规划!$N$32:$Y$231,(((C2477-1)*2+(D2477-1))*4+(E2477-1))*5+F2477+1,(INDEX($T$3:$AI$3,B2477)-1)*3+3)</f>
        <v>0</v>
      </c>
      <c r="L2477" s="32">
        <f t="shared" si="77"/>
        <v>6</v>
      </c>
      <c r="M2477" s="32">
        <f>INDEX(数值规划!$AL$33:$AL$42,(特技天赋!C2477-1)*2+特技天赋!D2477)</f>
        <v>4</v>
      </c>
      <c r="N2477" s="31">
        <v>58</v>
      </c>
      <c r="Q2477" s="32">
        <f>IF(特技天赋!F2477&gt;0,INDEX(数值规划!$F$32:$F$63,(特技天赋!E2477-1)*4+特技天赋!F2477),E2477)</f>
        <v>58</v>
      </c>
    </row>
    <row r="2478" spans="1:17" ht="16.5" x14ac:dyDescent="0.2">
      <c r="A2478" s="31">
        <v>2475</v>
      </c>
      <c r="B2478" s="31">
        <v>15</v>
      </c>
      <c r="C2478" s="31">
        <v>2</v>
      </c>
      <c r="D2478" s="31">
        <v>2</v>
      </c>
      <c r="E2478" s="31">
        <v>3</v>
      </c>
      <c r="F2478" s="31">
        <v>4</v>
      </c>
      <c r="G2478" s="31" t="str">
        <f t="shared" si="76"/>
        <v>天蝎座技能1_2线3号天赋4级</v>
      </c>
      <c r="H2478" s="32">
        <f>INDEX(数值规划!$AH$33:$AK$42,(特技天赋!C2478-1)*2+特技天赋!D2478,特技天赋!E2478)</f>
        <v>67</v>
      </c>
      <c r="I2478" s="32">
        <f>INDEX(数值规划!$N$32:$Y$231,(((C2478-1)*2+(D2478-1))*4+(E2478-1))*5+F2478+1,(INDEX($T$3:$AI$3,B2478)-1)*3+1)</f>
        <v>43</v>
      </c>
      <c r="J2478" s="32">
        <f>INDEX(数值规划!$N$32:$Y$231,(((C2478-1)*2+(D2478-1))*4+(E2478-1))*5+F2478+1,(INDEX($T$3:$AI$3,B2478)-1)*3+2)</f>
        <v>85</v>
      </c>
      <c r="K2478" s="32">
        <f>INDEX(数值规划!$N$32:$Y$231,(((C2478-1)*2+(D2478-1))*4+(E2478-1))*5+F2478+1,(INDEX($T$3:$AI$3,B2478)-1)*3+3)</f>
        <v>0</v>
      </c>
      <c r="L2478" s="32">
        <f t="shared" si="77"/>
        <v>6</v>
      </c>
      <c r="M2478" s="32">
        <f>INDEX(数值规划!$AL$33:$AL$42,(特技天赋!C2478-1)*2+特技天赋!D2478)</f>
        <v>4</v>
      </c>
      <c r="N2478" s="31">
        <v>87</v>
      </c>
      <c r="Q2478" s="32">
        <f>IF(特技天赋!F2478&gt;0,INDEX(数值规划!$F$32:$F$63,(特技天赋!E2478-1)*4+特技天赋!F2478),E2478)</f>
        <v>87</v>
      </c>
    </row>
    <row r="2479" spans="1:17" ht="16.5" x14ac:dyDescent="0.2">
      <c r="A2479" s="31">
        <v>2476</v>
      </c>
      <c r="B2479" s="31">
        <v>15</v>
      </c>
      <c r="C2479" s="31">
        <v>2</v>
      </c>
      <c r="D2479" s="31">
        <v>2</v>
      </c>
      <c r="E2479" s="31">
        <v>4</v>
      </c>
      <c r="F2479" s="31">
        <v>0</v>
      </c>
      <c r="G2479" s="31" t="str">
        <f t="shared" si="76"/>
        <v>天蝎座技能1_2线4号天赋解锁</v>
      </c>
      <c r="H2479" s="32">
        <f>INDEX(数值规划!$AH$33:$AK$42,(特技天赋!C2479-1)*2+特技天赋!D2479,特技天赋!E2479)</f>
        <v>87</v>
      </c>
      <c r="I2479" s="32">
        <f>INDEX(数值规划!$N$32:$Y$231,(((C2479-1)*2+(D2479-1))*4+(E2479-1))*5+F2479+1,(INDEX($T$3:$AI$3,B2479)-1)*3+1)</f>
        <v>30</v>
      </c>
      <c r="J2479" s="32">
        <f>INDEX(数值规划!$N$32:$Y$231,(((C2479-1)*2+(D2479-1))*4+(E2479-1))*5+F2479+1,(INDEX($T$3:$AI$3,B2479)-1)*3+2)</f>
        <v>60</v>
      </c>
      <c r="K2479" s="32">
        <f>INDEX(数值规划!$N$32:$Y$231,(((C2479-1)*2+(D2479-1))*4+(E2479-1))*5+F2479+1,(INDEX($T$3:$AI$3,B2479)-1)*3+3)</f>
        <v>0</v>
      </c>
      <c r="L2479" s="32">
        <f t="shared" si="77"/>
        <v>8</v>
      </c>
      <c r="M2479" s="32">
        <f>INDEX(数值规划!$AL$33:$AL$42,(特技天赋!C2479-1)*2+特技天赋!D2479)</f>
        <v>4</v>
      </c>
      <c r="N2479" s="31">
        <v>4</v>
      </c>
      <c r="Q2479" s="32">
        <f>IF(特技天赋!F2479&gt;0,INDEX(数值规划!$F$32:$F$63,(特技天赋!E2479-1)*4+特技天赋!F2479),E2479)</f>
        <v>4</v>
      </c>
    </row>
    <row r="2480" spans="1:17" ht="16.5" x14ac:dyDescent="0.2">
      <c r="A2480" s="31">
        <v>2477</v>
      </c>
      <c r="B2480" s="31">
        <v>15</v>
      </c>
      <c r="C2480" s="31">
        <v>2</v>
      </c>
      <c r="D2480" s="31">
        <v>2</v>
      </c>
      <c r="E2480" s="31">
        <v>4</v>
      </c>
      <c r="F2480" s="31">
        <v>1</v>
      </c>
      <c r="G2480" s="31" t="str">
        <f t="shared" si="76"/>
        <v>天蝎座技能1_2线4号天赋1级</v>
      </c>
      <c r="H2480" s="32">
        <f>INDEX(数值规划!$AH$33:$AK$42,(特技天赋!C2480-1)*2+特技天赋!D2480,特技天赋!E2480)</f>
        <v>87</v>
      </c>
      <c r="I2480" s="32">
        <f>INDEX(数值规划!$N$32:$Y$231,(((C2480-1)*2+(D2480-1))*4+(E2480-1))*5+F2480+1,(INDEX($T$3:$AI$3,B2480)-1)*3+1)</f>
        <v>35</v>
      </c>
      <c r="J2480" s="32">
        <f>INDEX(数值规划!$N$32:$Y$231,(((C2480-1)*2+(D2480-1))*4+(E2480-1))*5+F2480+1,(INDEX($T$3:$AI$3,B2480)-1)*3+2)</f>
        <v>70</v>
      </c>
      <c r="K2480" s="32">
        <f>INDEX(数值规划!$N$32:$Y$231,(((C2480-1)*2+(D2480-1))*4+(E2480-1))*5+F2480+1,(INDEX($T$3:$AI$3,B2480)-1)*3+3)</f>
        <v>0</v>
      </c>
      <c r="L2480" s="32">
        <f t="shared" si="77"/>
        <v>8</v>
      </c>
      <c r="M2480" s="32">
        <f>INDEX(数值规划!$AL$33:$AL$42,(特技天赋!C2480-1)*2+特技天赋!D2480)</f>
        <v>4</v>
      </c>
      <c r="N2480" s="31">
        <v>29</v>
      </c>
      <c r="Q2480" s="32">
        <f>IF(特技天赋!F2480&gt;0,INDEX(数值规划!$F$32:$F$63,(特技天赋!E2480-1)*4+特技天赋!F2480),E2480)</f>
        <v>29</v>
      </c>
    </row>
    <row r="2481" spans="1:17" ht="16.5" x14ac:dyDescent="0.2">
      <c r="A2481" s="31">
        <v>2478</v>
      </c>
      <c r="B2481" s="31">
        <v>15</v>
      </c>
      <c r="C2481" s="31">
        <v>2</v>
      </c>
      <c r="D2481" s="31">
        <v>2</v>
      </c>
      <c r="E2481" s="31">
        <v>4</v>
      </c>
      <c r="F2481" s="31">
        <v>2</v>
      </c>
      <c r="G2481" s="31" t="str">
        <f t="shared" si="76"/>
        <v>天蝎座技能1_2线4号天赋2级</v>
      </c>
      <c r="H2481" s="32">
        <f>INDEX(数值规划!$AH$33:$AK$42,(特技天赋!C2481-1)*2+特技天赋!D2481,特技天赋!E2481)</f>
        <v>87</v>
      </c>
      <c r="I2481" s="32">
        <f>INDEX(数值规划!$N$32:$Y$231,(((C2481-1)*2+(D2481-1))*4+(E2481-1))*5+F2481+1,(INDEX($T$3:$AI$3,B2481)-1)*3+1)</f>
        <v>40</v>
      </c>
      <c r="J2481" s="32">
        <f>INDEX(数值规划!$N$32:$Y$231,(((C2481-1)*2+(D2481-1))*4+(E2481-1))*5+F2481+1,(INDEX($T$3:$AI$3,B2481)-1)*3+2)</f>
        <v>80</v>
      </c>
      <c r="K2481" s="32">
        <f>INDEX(数值规划!$N$32:$Y$231,(((C2481-1)*2+(D2481-1))*4+(E2481-1))*5+F2481+1,(INDEX($T$3:$AI$3,B2481)-1)*3+3)</f>
        <v>0</v>
      </c>
      <c r="L2481" s="32">
        <f t="shared" si="77"/>
        <v>8</v>
      </c>
      <c r="M2481" s="32">
        <f>INDEX(数值规划!$AL$33:$AL$42,(特技天赋!C2481-1)*2+特技天赋!D2481)</f>
        <v>4</v>
      </c>
      <c r="N2481" s="31">
        <v>43</v>
      </c>
      <c r="Q2481" s="32">
        <f>IF(特技天赋!F2481&gt;0,INDEX(数值规划!$F$32:$F$63,(特技天赋!E2481-1)*4+特技天赋!F2481),E2481)</f>
        <v>43</v>
      </c>
    </row>
    <row r="2482" spans="1:17" ht="16.5" x14ac:dyDescent="0.2">
      <c r="A2482" s="31">
        <v>2479</v>
      </c>
      <c r="B2482" s="31">
        <v>15</v>
      </c>
      <c r="C2482" s="31">
        <v>2</v>
      </c>
      <c r="D2482" s="31">
        <v>2</v>
      </c>
      <c r="E2482" s="31">
        <v>4</v>
      </c>
      <c r="F2482" s="31">
        <v>3</v>
      </c>
      <c r="G2482" s="31" t="str">
        <f t="shared" si="76"/>
        <v>天蝎座技能1_2线4号天赋3级</v>
      </c>
      <c r="H2482" s="32">
        <f>INDEX(数值规划!$AH$33:$AK$42,(特技天赋!C2482-1)*2+特技天赋!D2482,特技天赋!E2482)</f>
        <v>87</v>
      </c>
      <c r="I2482" s="32">
        <f>INDEX(数值规划!$N$32:$Y$231,(((C2482-1)*2+(D2482-1))*4+(E2482-1))*5+F2482+1,(INDEX($T$3:$AI$3,B2482)-1)*3+1)</f>
        <v>45</v>
      </c>
      <c r="J2482" s="32">
        <f>INDEX(数值规划!$N$32:$Y$231,(((C2482-1)*2+(D2482-1))*4+(E2482-1))*5+F2482+1,(INDEX($T$3:$AI$3,B2482)-1)*3+2)</f>
        <v>90</v>
      </c>
      <c r="K2482" s="32">
        <f>INDEX(数值规划!$N$32:$Y$231,(((C2482-1)*2+(D2482-1))*4+(E2482-1))*5+F2482+1,(INDEX($T$3:$AI$3,B2482)-1)*3+3)</f>
        <v>0</v>
      </c>
      <c r="L2482" s="32">
        <f t="shared" si="77"/>
        <v>8</v>
      </c>
      <c r="M2482" s="32">
        <f>INDEX(数值规划!$AL$33:$AL$42,(特技天赋!C2482-1)*2+特技天赋!D2482)</f>
        <v>4</v>
      </c>
      <c r="N2482" s="31">
        <v>58</v>
      </c>
      <c r="Q2482" s="32">
        <f>IF(特技天赋!F2482&gt;0,INDEX(数值规划!$F$32:$F$63,(特技天赋!E2482-1)*4+特技天赋!F2482),E2482)</f>
        <v>58</v>
      </c>
    </row>
    <row r="2483" spans="1:17" ht="16.5" x14ac:dyDescent="0.2">
      <c r="A2483" s="31">
        <v>2480</v>
      </c>
      <c r="B2483" s="31">
        <v>15</v>
      </c>
      <c r="C2483" s="31">
        <v>2</v>
      </c>
      <c r="D2483" s="31">
        <v>2</v>
      </c>
      <c r="E2483" s="31">
        <v>4</v>
      </c>
      <c r="F2483" s="31">
        <v>4</v>
      </c>
      <c r="G2483" s="31" t="str">
        <f t="shared" si="76"/>
        <v>天蝎座技能1_2线4号天赋4级</v>
      </c>
      <c r="H2483" s="32">
        <f>INDEX(数值规划!$AH$33:$AK$42,(特技天赋!C2483-1)*2+特技天赋!D2483,特技天赋!E2483)</f>
        <v>87</v>
      </c>
      <c r="I2483" s="32">
        <f>INDEX(数值规划!$N$32:$Y$231,(((C2483-1)*2+(D2483-1))*4+(E2483-1))*5+F2483+1,(INDEX($T$3:$AI$3,B2483)-1)*3+1)</f>
        <v>50</v>
      </c>
      <c r="J2483" s="32">
        <f>INDEX(数值规划!$N$32:$Y$231,(((C2483-1)*2+(D2483-1))*4+(E2483-1))*5+F2483+1,(INDEX($T$3:$AI$3,B2483)-1)*3+2)</f>
        <v>100</v>
      </c>
      <c r="K2483" s="32">
        <f>INDEX(数值规划!$N$32:$Y$231,(((C2483-1)*2+(D2483-1))*4+(E2483-1))*5+F2483+1,(INDEX($T$3:$AI$3,B2483)-1)*3+3)</f>
        <v>0</v>
      </c>
      <c r="L2483" s="32">
        <f t="shared" si="77"/>
        <v>8</v>
      </c>
      <c r="M2483" s="32">
        <f>INDEX(数值规划!$AL$33:$AL$42,(特技天赋!C2483-1)*2+特技天赋!D2483)</f>
        <v>4</v>
      </c>
      <c r="N2483" s="31">
        <v>87</v>
      </c>
      <c r="Q2483" s="32">
        <f>IF(特技天赋!F2483&gt;0,INDEX(数值规划!$F$32:$F$63,(特技天赋!E2483-1)*4+特技天赋!F2483),E2483)</f>
        <v>87</v>
      </c>
    </row>
    <row r="2484" spans="1:17" ht="16.5" x14ac:dyDescent="0.2">
      <c r="A2484" s="31">
        <v>2481</v>
      </c>
      <c r="B2484" s="31">
        <v>15</v>
      </c>
      <c r="C2484" s="31">
        <v>3</v>
      </c>
      <c r="D2484" s="31">
        <v>1</v>
      </c>
      <c r="E2484" s="31">
        <v>1</v>
      </c>
      <c r="F2484" s="31">
        <v>0</v>
      </c>
      <c r="G2484" s="31" t="str">
        <f t="shared" si="76"/>
        <v>天蝎座技能2_1线1号天赋解锁</v>
      </c>
      <c r="H2484" s="32">
        <f>INDEX(数值规划!$AH$33:$AK$42,(特技天赋!C2484-1)*2+特技天赋!D2484,特技天赋!E2484)</f>
        <v>19</v>
      </c>
      <c r="I2484" s="32">
        <f>INDEX(数值规划!$N$32:$Y$231,(((C2484-1)*2+(D2484-1))*4+(E2484-1))*5+F2484+1,(INDEX($T$3:$AI$3,B2484)-1)*3+1)</f>
        <v>4</v>
      </c>
      <c r="J2484" s="32">
        <f>INDEX(数值规划!$N$32:$Y$231,(((C2484-1)*2+(D2484-1))*4+(E2484-1))*5+F2484+1,(INDEX($T$3:$AI$3,B2484)-1)*3+2)</f>
        <v>10</v>
      </c>
      <c r="K2484" s="32">
        <f>INDEX(数值规划!$N$32:$Y$231,(((C2484-1)*2+(D2484-1))*4+(E2484-1))*5+F2484+1,(INDEX($T$3:$AI$3,B2484)-1)*3+3)</f>
        <v>16</v>
      </c>
      <c r="L2484" s="32">
        <f t="shared" si="77"/>
        <v>1</v>
      </c>
      <c r="M2484" s="32">
        <f>INDEX(数值规划!$AL$33:$AL$42,(特技天赋!C2484-1)*2+特技天赋!D2484)</f>
        <v>4</v>
      </c>
      <c r="N2484" s="31">
        <v>1</v>
      </c>
      <c r="Q2484" s="32">
        <f>IF(特技天赋!F2484&gt;0,INDEX(数值规划!$F$32:$F$63,(特技天赋!E2484-1)*4+特技天赋!F2484),E2484)</f>
        <v>1</v>
      </c>
    </row>
    <row r="2485" spans="1:17" ht="16.5" x14ac:dyDescent="0.2">
      <c r="A2485" s="31">
        <v>2482</v>
      </c>
      <c r="B2485" s="31">
        <v>15</v>
      </c>
      <c r="C2485" s="31">
        <v>3</v>
      </c>
      <c r="D2485" s="31">
        <v>1</v>
      </c>
      <c r="E2485" s="31">
        <v>1</v>
      </c>
      <c r="F2485" s="31">
        <v>1</v>
      </c>
      <c r="G2485" s="31" t="str">
        <f t="shared" si="76"/>
        <v>天蝎座技能2_1线1号天赋1级</v>
      </c>
      <c r="H2485" s="32">
        <f>INDEX(数值规划!$AH$33:$AK$42,(特技天赋!C2485-1)*2+特技天赋!D2485,特技天赋!E2485)</f>
        <v>19</v>
      </c>
      <c r="I2485" s="32">
        <f>INDEX(数值规划!$N$32:$Y$231,(((C2485-1)*2+(D2485-1))*4+(E2485-1))*5+F2485+1,(INDEX($T$3:$AI$3,B2485)-1)*3+1)</f>
        <v>6</v>
      </c>
      <c r="J2485" s="32">
        <f>INDEX(数值规划!$N$32:$Y$231,(((C2485-1)*2+(D2485-1))*4+(E2485-1))*5+F2485+1,(INDEX($T$3:$AI$3,B2485)-1)*3+2)</f>
        <v>15</v>
      </c>
      <c r="K2485" s="32">
        <f>INDEX(数值规划!$N$32:$Y$231,(((C2485-1)*2+(D2485-1))*4+(E2485-1))*5+F2485+1,(INDEX($T$3:$AI$3,B2485)-1)*3+3)</f>
        <v>24</v>
      </c>
      <c r="L2485" s="32">
        <f t="shared" si="77"/>
        <v>1</v>
      </c>
      <c r="M2485" s="32">
        <f>INDEX(数值规划!$AL$33:$AL$42,(特技天赋!C2485-1)*2+特技天赋!D2485)</f>
        <v>4</v>
      </c>
      <c r="N2485" s="31">
        <v>19</v>
      </c>
      <c r="Q2485" s="32">
        <f>IF(特技天赋!F2485&gt;0,INDEX(数值规划!$F$32:$F$63,(特技天赋!E2485-1)*4+特技天赋!F2485),E2485)</f>
        <v>19</v>
      </c>
    </row>
    <row r="2486" spans="1:17" ht="16.5" x14ac:dyDescent="0.2">
      <c r="A2486" s="31">
        <v>2483</v>
      </c>
      <c r="B2486" s="31">
        <v>15</v>
      </c>
      <c r="C2486" s="31">
        <v>3</v>
      </c>
      <c r="D2486" s="31">
        <v>1</v>
      </c>
      <c r="E2486" s="31">
        <v>1</v>
      </c>
      <c r="F2486" s="31">
        <v>2</v>
      </c>
      <c r="G2486" s="31" t="str">
        <f t="shared" si="76"/>
        <v>天蝎座技能2_1线1号天赋2级</v>
      </c>
      <c r="H2486" s="32">
        <f>INDEX(数值规划!$AH$33:$AK$42,(特技天赋!C2486-1)*2+特技天赋!D2486,特技天赋!E2486)</f>
        <v>19</v>
      </c>
      <c r="I2486" s="32">
        <f>INDEX(数值规划!$N$32:$Y$231,(((C2486-1)*2+(D2486-1))*4+(E2486-1))*5+F2486+1,(INDEX($T$3:$AI$3,B2486)-1)*3+1)</f>
        <v>8</v>
      </c>
      <c r="J2486" s="32">
        <f>INDEX(数值规划!$N$32:$Y$231,(((C2486-1)*2+(D2486-1))*4+(E2486-1))*5+F2486+1,(INDEX($T$3:$AI$3,B2486)-1)*3+2)</f>
        <v>20</v>
      </c>
      <c r="K2486" s="32">
        <f>INDEX(数值规划!$N$32:$Y$231,(((C2486-1)*2+(D2486-1))*4+(E2486-1))*5+F2486+1,(INDEX($T$3:$AI$3,B2486)-1)*3+3)</f>
        <v>32</v>
      </c>
      <c r="L2486" s="32">
        <f t="shared" si="77"/>
        <v>1</v>
      </c>
      <c r="M2486" s="32">
        <f>INDEX(数值规划!$AL$33:$AL$42,(特技天赋!C2486-1)*2+特技天赋!D2486)</f>
        <v>4</v>
      </c>
      <c r="N2486" s="31">
        <v>29</v>
      </c>
      <c r="Q2486" s="32">
        <f>IF(特技天赋!F2486&gt;0,INDEX(数值规划!$F$32:$F$63,(特技天赋!E2486-1)*4+特技天赋!F2486),E2486)</f>
        <v>29</v>
      </c>
    </row>
    <row r="2487" spans="1:17" ht="16.5" x14ac:dyDescent="0.2">
      <c r="A2487" s="31">
        <v>2484</v>
      </c>
      <c r="B2487" s="31">
        <v>15</v>
      </c>
      <c r="C2487" s="31">
        <v>3</v>
      </c>
      <c r="D2487" s="31">
        <v>1</v>
      </c>
      <c r="E2487" s="31">
        <v>1</v>
      </c>
      <c r="F2487" s="31">
        <v>3</v>
      </c>
      <c r="G2487" s="31" t="str">
        <f t="shared" si="76"/>
        <v>天蝎座技能2_1线1号天赋3级</v>
      </c>
      <c r="H2487" s="32">
        <f>INDEX(数值规划!$AH$33:$AK$42,(特技天赋!C2487-1)*2+特技天赋!D2487,特技天赋!E2487)</f>
        <v>19</v>
      </c>
      <c r="I2487" s="32">
        <f>INDEX(数值规划!$N$32:$Y$231,(((C2487-1)*2+(D2487-1))*4+(E2487-1))*5+F2487+1,(INDEX($T$3:$AI$3,B2487)-1)*3+1)</f>
        <v>10</v>
      </c>
      <c r="J2487" s="32">
        <f>INDEX(数值规划!$N$32:$Y$231,(((C2487-1)*2+(D2487-1))*4+(E2487-1))*5+F2487+1,(INDEX($T$3:$AI$3,B2487)-1)*3+2)</f>
        <v>25</v>
      </c>
      <c r="K2487" s="32">
        <f>INDEX(数值规划!$N$32:$Y$231,(((C2487-1)*2+(D2487-1))*4+(E2487-1))*5+F2487+1,(INDEX($T$3:$AI$3,B2487)-1)*3+3)</f>
        <v>40</v>
      </c>
      <c r="L2487" s="32">
        <f t="shared" si="77"/>
        <v>1</v>
      </c>
      <c r="M2487" s="32">
        <f>INDEX(数值规划!$AL$33:$AL$42,(特技天赋!C2487-1)*2+特技天赋!D2487)</f>
        <v>4</v>
      </c>
      <c r="N2487" s="31">
        <v>38</v>
      </c>
      <c r="Q2487" s="32">
        <f>IF(特技天赋!F2487&gt;0,INDEX(数值规划!$F$32:$F$63,(特技天赋!E2487-1)*4+特技天赋!F2487),E2487)</f>
        <v>38</v>
      </c>
    </row>
    <row r="2488" spans="1:17" ht="16.5" x14ac:dyDescent="0.2">
      <c r="A2488" s="31">
        <v>2485</v>
      </c>
      <c r="B2488" s="31">
        <v>15</v>
      </c>
      <c r="C2488" s="31">
        <v>3</v>
      </c>
      <c r="D2488" s="31">
        <v>1</v>
      </c>
      <c r="E2488" s="31">
        <v>1</v>
      </c>
      <c r="F2488" s="31">
        <v>4</v>
      </c>
      <c r="G2488" s="31" t="str">
        <f t="shared" si="76"/>
        <v>天蝎座技能2_1线1号天赋4级</v>
      </c>
      <c r="H2488" s="32">
        <f>INDEX(数值规划!$AH$33:$AK$42,(特技天赋!C2488-1)*2+特技天赋!D2488,特技天赋!E2488)</f>
        <v>19</v>
      </c>
      <c r="I2488" s="32">
        <f>INDEX(数值规划!$N$32:$Y$231,(((C2488-1)*2+(D2488-1))*4+(E2488-1))*5+F2488+1,(INDEX($T$3:$AI$3,B2488)-1)*3+1)</f>
        <v>12</v>
      </c>
      <c r="J2488" s="32">
        <f>INDEX(数值规划!$N$32:$Y$231,(((C2488-1)*2+(D2488-1))*4+(E2488-1))*5+F2488+1,(INDEX($T$3:$AI$3,B2488)-1)*3+2)</f>
        <v>30</v>
      </c>
      <c r="K2488" s="32">
        <f>INDEX(数值规划!$N$32:$Y$231,(((C2488-1)*2+(D2488-1))*4+(E2488-1))*5+F2488+1,(INDEX($T$3:$AI$3,B2488)-1)*3+3)</f>
        <v>48</v>
      </c>
      <c r="L2488" s="32">
        <f t="shared" si="77"/>
        <v>1</v>
      </c>
      <c r="M2488" s="32">
        <f>INDEX(数值规划!$AL$33:$AL$42,(特技天赋!C2488-1)*2+特技天赋!D2488)</f>
        <v>4</v>
      </c>
      <c r="N2488" s="31">
        <v>58</v>
      </c>
      <c r="Q2488" s="32">
        <f>IF(特技天赋!F2488&gt;0,INDEX(数值规划!$F$32:$F$63,(特技天赋!E2488-1)*4+特技天赋!F2488),E2488)</f>
        <v>58</v>
      </c>
    </row>
    <row r="2489" spans="1:17" ht="16.5" x14ac:dyDescent="0.2">
      <c r="A2489" s="31">
        <v>2486</v>
      </c>
      <c r="B2489" s="31">
        <v>15</v>
      </c>
      <c r="C2489" s="31">
        <v>3</v>
      </c>
      <c r="D2489" s="31">
        <v>1</v>
      </c>
      <c r="E2489" s="31">
        <v>2</v>
      </c>
      <c r="F2489" s="31">
        <v>0</v>
      </c>
      <c r="G2489" s="31" t="str">
        <f t="shared" si="76"/>
        <v>天蝎座技能2_1线2号天赋解锁</v>
      </c>
      <c r="H2489" s="32">
        <f>INDEX(数值规划!$AH$33:$AK$42,(特技天赋!C2489-1)*2+特技天赋!D2489,特技天赋!E2489)</f>
        <v>39</v>
      </c>
      <c r="I2489" s="32">
        <f>INDEX(数值规划!$N$32:$Y$231,(((C2489-1)*2+(D2489-1))*4+(E2489-1))*5+F2489+1,(INDEX($T$3:$AI$3,B2489)-1)*3+1)</f>
        <v>6</v>
      </c>
      <c r="J2489" s="32">
        <f>INDEX(数值规划!$N$32:$Y$231,(((C2489-1)*2+(D2489-1))*4+(E2489-1))*5+F2489+1,(INDEX($T$3:$AI$3,B2489)-1)*3+2)</f>
        <v>15</v>
      </c>
      <c r="K2489" s="32">
        <f>INDEX(数值规划!$N$32:$Y$231,(((C2489-1)*2+(D2489-1))*4+(E2489-1))*5+F2489+1,(INDEX($T$3:$AI$3,B2489)-1)*3+3)</f>
        <v>24</v>
      </c>
      <c r="L2489" s="32">
        <f t="shared" si="77"/>
        <v>3</v>
      </c>
      <c r="M2489" s="32">
        <f>INDEX(数值规划!$AL$33:$AL$42,(特技天赋!C2489-1)*2+特技天赋!D2489)</f>
        <v>4</v>
      </c>
      <c r="N2489" s="31">
        <v>2</v>
      </c>
      <c r="Q2489" s="32">
        <f>IF(特技天赋!F2489&gt;0,INDEX(数值规划!$F$32:$F$63,(特技天赋!E2489-1)*4+特技天赋!F2489),E2489)</f>
        <v>2</v>
      </c>
    </row>
    <row r="2490" spans="1:17" ht="16.5" x14ac:dyDescent="0.2">
      <c r="A2490" s="31">
        <v>2487</v>
      </c>
      <c r="B2490" s="31">
        <v>15</v>
      </c>
      <c r="C2490" s="31">
        <v>3</v>
      </c>
      <c r="D2490" s="31">
        <v>1</v>
      </c>
      <c r="E2490" s="31">
        <v>2</v>
      </c>
      <c r="F2490" s="31">
        <v>1</v>
      </c>
      <c r="G2490" s="31" t="str">
        <f t="shared" si="76"/>
        <v>天蝎座技能2_1线2号天赋1级</v>
      </c>
      <c r="H2490" s="32">
        <f>INDEX(数值规划!$AH$33:$AK$42,(特技天赋!C2490-1)*2+特技天赋!D2490,特技天赋!E2490)</f>
        <v>39</v>
      </c>
      <c r="I2490" s="32">
        <f>INDEX(数值规划!$N$32:$Y$231,(((C2490-1)*2+(D2490-1))*4+(E2490-1))*5+F2490+1,(INDEX($T$3:$AI$3,B2490)-1)*3+1)</f>
        <v>8</v>
      </c>
      <c r="J2490" s="32">
        <f>INDEX(数值规划!$N$32:$Y$231,(((C2490-1)*2+(D2490-1))*4+(E2490-1))*5+F2490+1,(INDEX($T$3:$AI$3,B2490)-1)*3+2)</f>
        <v>20</v>
      </c>
      <c r="K2490" s="32">
        <f>INDEX(数值规划!$N$32:$Y$231,(((C2490-1)*2+(D2490-1))*4+(E2490-1))*5+F2490+1,(INDEX($T$3:$AI$3,B2490)-1)*3+3)</f>
        <v>32</v>
      </c>
      <c r="L2490" s="32">
        <f t="shared" si="77"/>
        <v>3</v>
      </c>
      <c r="M2490" s="32">
        <f>INDEX(数值规划!$AL$33:$AL$42,(特技天赋!C2490-1)*2+特技天赋!D2490)</f>
        <v>4</v>
      </c>
      <c r="N2490" s="31">
        <v>24</v>
      </c>
      <c r="Q2490" s="32">
        <f>IF(特技天赋!F2490&gt;0,INDEX(数值规划!$F$32:$F$63,(特技天赋!E2490-1)*4+特技天赋!F2490),E2490)</f>
        <v>24</v>
      </c>
    </row>
    <row r="2491" spans="1:17" ht="16.5" x14ac:dyDescent="0.2">
      <c r="A2491" s="31">
        <v>2488</v>
      </c>
      <c r="B2491" s="31">
        <v>15</v>
      </c>
      <c r="C2491" s="31">
        <v>3</v>
      </c>
      <c r="D2491" s="31">
        <v>1</v>
      </c>
      <c r="E2491" s="31">
        <v>2</v>
      </c>
      <c r="F2491" s="31">
        <v>2</v>
      </c>
      <c r="G2491" s="31" t="str">
        <f t="shared" si="76"/>
        <v>天蝎座技能2_1线2号天赋2级</v>
      </c>
      <c r="H2491" s="32">
        <f>INDEX(数值规划!$AH$33:$AK$42,(特技天赋!C2491-1)*2+特技天赋!D2491,特技天赋!E2491)</f>
        <v>39</v>
      </c>
      <c r="I2491" s="32">
        <f>INDEX(数值规划!$N$32:$Y$231,(((C2491-1)*2+(D2491-1))*4+(E2491-1))*5+F2491+1,(INDEX($T$3:$AI$3,B2491)-1)*3+1)</f>
        <v>10</v>
      </c>
      <c r="J2491" s="32">
        <f>INDEX(数值规划!$N$32:$Y$231,(((C2491-1)*2+(D2491-1))*4+(E2491-1))*5+F2491+1,(INDEX($T$3:$AI$3,B2491)-1)*3+2)</f>
        <v>25</v>
      </c>
      <c r="K2491" s="32">
        <f>INDEX(数值规划!$N$32:$Y$231,(((C2491-1)*2+(D2491-1))*4+(E2491-1))*5+F2491+1,(INDEX($T$3:$AI$3,B2491)-1)*3+3)</f>
        <v>40</v>
      </c>
      <c r="L2491" s="32">
        <f t="shared" si="77"/>
        <v>3</v>
      </c>
      <c r="M2491" s="32">
        <f>INDEX(数值规划!$AL$33:$AL$42,(特技天赋!C2491-1)*2+特技天赋!D2491)</f>
        <v>4</v>
      </c>
      <c r="N2491" s="31">
        <v>36</v>
      </c>
      <c r="Q2491" s="32">
        <f>IF(特技天赋!F2491&gt;0,INDEX(数值规划!$F$32:$F$63,(特技天赋!E2491-1)*4+特技天赋!F2491),E2491)</f>
        <v>36</v>
      </c>
    </row>
    <row r="2492" spans="1:17" ht="16.5" x14ac:dyDescent="0.2">
      <c r="A2492" s="31">
        <v>2489</v>
      </c>
      <c r="B2492" s="31">
        <v>15</v>
      </c>
      <c r="C2492" s="31">
        <v>3</v>
      </c>
      <c r="D2492" s="31">
        <v>1</v>
      </c>
      <c r="E2492" s="31">
        <v>2</v>
      </c>
      <c r="F2492" s="31">
        <v>3</v>
      </c>
      <c r="G2492" s="31" t="str">
        <f t="shared" si="76"/>
        <v>天蝎座技能2_1线2号天赋3级</v>
      </c>
      <c r="H2492" s="32">
        <f>INDEX(数值规划!$AH$33:$AK$42,(特技天赋!C2492-1)*2+特技天赋!D2492,特技天赋!E2492)</f>
        <v>39</v>
      </c>
      <c r="I2492" s="32">
        <f>INDEX(数值规划!$N$32:$Y$231,(((C2492-1)*2+(D2492-1))*4+(E2492-1))*5+F2492+1,(INDEX($T$3:$AI$3,B2492)-1)*3+1)</f>
        <v>12</v>
      </c>
      <c r="J2492" s="32">
        <f>INDEX(数值规划!$N$32:$Y$231,(((C2492-1)*2+(D2492-1))*4+(E2492-1))*5+F2492+1,(INDEX($T$3:$AI$3,B2492)-1)*3+2)</f>
        <v>30</v>
      </c>
      <c r="K2492" s="32">
        <f>INDEX(数值规划!$N$32:$Y$231,(((C2492-1)*2+(D2492-1))*4+(E2492-1))*5+F2492+1,(INDEX($T$3:$AI$3,B2492)-1)*3+3)</f>
        <v>48</v>
      </c>
      <c r="L2492" s="32">
        <f t="shared" si="77"/>
        <v>3</v>
      </c>
      <c r="M2492" s="32">
        <f>INDEX(数值规划!$AL$33:$AL$42,(特技天赋!C2492-1)*2+特技天赋!D2492)</f>
        <v>4</v>
      </c>
      <c r="N2492" s="31">
        <v>48</v>
      </c>
      <c r="Q2492" s="32">
        <f>IF(特技天赋!F2492&gt;0,INDEX(数值规划!$F$32:$F$63,(特技天赋!E2492-1)*4+特技天赋!F2492),E2492)</f>
        <v>48</v>
      </c>
    </row>
    <row r="2493" spans="1:17" ht="16.5" x14ac:dyDescent="0.2">
      <c r="A2493" s="31">
        <v>2490</v>
      </c>
      <c r="B2493" s="31">
        <v>15</v>
      </c>
      <c r="C2493" s="31">
        <v>3</v>
      </c>
      <c r="D2493" s="31">
        <v>1</v>
      </c>
      <c r="E2493" s="31">
        <v>2</v>
      </c>
      <c r="F2493" s="31">
        <v>4</v>
      </c>
      <c r="G2493" s="31" t="str">
        <f t="shared" si="76"/>
        <v>天蝎座技能2_1线2号天赋4级</v>
      </c>
      <c r="H2493" s="32">
        <f>INDEX(数值规划!$AH$33:$AK$42,(特技天赋!C2493-1)*2+特技天赋!D2493,特技天赋!E2493)</f>
        <v>39</v>
      </c>
      <c r="I2493" s="32">
        <f>INDEX(数值规划!$N$32:$Y$231,(((C2493-1)*2+(D2493-1))*4+(E2493-1))*5+F2493+1,(INDEX($T$3:$AI$3,B2493)-1)*3+1)</f>
        <v>14</v>
      </c>
      <c r="J2493" s="32">
        <f>INDEX(数值规划!$N$32:$Y$231,(((C2493-1)*2+(D2493-1))*4+(E2493-1))*5+F2493+1,(INDEX($T$3:$AI$3,B2493)-1)*3+2)</f>
        <v>35</v>
      </c>
      <c r="K2493" s="32">
        <f>INDEX(数值规划!$N$32:$Y$231,(((C2493-1)*2+(D2493-1))*4+(E2493-1))*5+F2493+1,(INDEX($T$3:$AI$3,B2493)-1)*3+3)</f>
        <v>56</v>
      </c>
      <c r="L2493" s="32">
        <f t="shared" si="77"/>
        <v>3</v>
      </c>
      <c r="M2493" s="32">
        <f>INDEX(数值规划!$AL$33:$AL$42,(特技天赋!C2493-1)*2+特技天赋!D2493)</f>
        <v>4</v>
      </c>
      <c r="N2493" s="31">
        <v>72</v>
      </c>
      <c r="Q2493" s="32">
        <f>IF(特技天赋!F2493&gt;0,INDEX(数值规划!$F$32:$F$63,(特技天赋!E2493-1)*4+特技天赋!F2493),E2493)</f>
        <v>72</v>
      </c>
    </row>
    <row r="2494" spans="1:17" ht="16.5" x14ac:dyDescent="0.2">
      <c r="A2494" s="31">
        <v>2491</v>
      </c>
      <c r="B2494" s="31">
        <v>15</v>
      </c>
      <c r="C2494" s="31">
        <v>3</v>
      </c>
      <c r="D2494" s="31">
        <v>1</v>
      </c>
      <c r="E2494" s="31">
        <v>3</v>
      </c>
      <c r="F2494" s="31">
        <v>0</v>
      </c>
      <c r="G2494" s="31" t="str">
        <f t="shared" si="76"/>
        <v>天蝎座技能2_1线3号天赋解锁</v>
      </c>
      <c r="H2494" s="32">
        <f>INDEX(数值规划!$AH$33:$AK$42,(特技天赋!C2494-1)*2+特技天赋!D2494,特技天赋!E2494)</f>
        <v>59</v>
      </c>
      <c r="I2494" s="32">
        <f>INDEX(数值规划!$N$32:$Y$231,(((C2494-1)*2+(D2494-1))*4+(E2494-1))*5+F2494+1,(INDEX($T$3:$AI$3,B2494)-1)*3+1)</f>
        <v>9</v>
      </c>
      <c r="J2494" s="32">
        <f>INDEX(数值规划!$N$32:$Y$231,(((C2494-1)*2+(D2494-1))*4+(E2494-1))*5+F2494+1,(INDEX($T$3:$AI$3,B2494)-1)*3+2)</f>
        <v>23</v>
      </c>
      <c r="K2494" s="32">
        <f>INDEX(数值规划!$N$32:$Y$231,(((C2494-1)*2+(D2494-1))*4+(E2494-1))*5+F2494+1,(INDEX($T$3:$AI$3,B2494)-1)*3+3)</f>
        <v>36</v>
      </c>
      <c r="L2494" s="32">
        <f t="shared" si="77"/>
        <v>5</v>
      </c>
      <c r="M2494" s="32">
        <f>INDEX(数值规划!$AL$33:$AL$42,(特技天赋!C2494-1)*2+特技天赋!D2494)</f>
        <v>4</v>
      </c>
      <c r="N2494" s="31">
        <v>3</v>
      </c>
      <c r="Q2494" s="32">
        <f>IF(特技天赋!F2494&gt;0,INDEX(数值规划!$F$32:$F$63,(特技天赋!E2494-1)*4+特技天赋!F2494),E2494)</f>
        <v>3</v>
      </c>
    </row>
    <row r="2495" spans="1:17" ht="16.5" x14ac:dyDescent="0.2">
      <c r="A2495" s="31">
        <v>2492</v>
      </c>
      <c r="B2495" s="31">
        <v>15</v>
      </c>
      <c r="C2495" s="31">
        <v>3</v>
      </c>
      <c r="D2495" s="31">
        <v>1</v>
      </c>
      <c r="E2495" s="31">
        <v>3</v>
      </c>
      <c r="F2495" s="31">
        <v>1</v>
      </c>
      <c r="G2495" s="31" t="str">
        <f t="shared" si="76"/>
        <v>天蝎座技能2_1线3号天赋1级</v>
      </c>
      <c r="H2495" s="32">
        <f>INDEX(数值规划!$AH$33:$AK$42,(特技天赋!C2495-1)*2+特技天赋!D2495,特技天赋!E2495)</f>
        <v>59</v>
      </c>
      <c r="I2495" s="32">
        <f>INDEX(数值规划!$N$32:$Y$231,(((C2495-1)*2+(D2495-1))*4+(E2495-1))*5+F2495+1,(INDEX($T$3:$AI$3,B2495)-1)*3+1)</f>
        <v>11</v>
      </c>
      <c r="J2495" s="32">
        <f>INDEX(数值规划!$N$32:$Y$231,(((C2495-1)*2+(D2495-1))*4+(E2495-1))*5+F2495+1,(INDEX($T$3:$AI$3,B2495)-1)*3+2)</f>
        <v>28</v>
      </c>
      <c r="K2495" s="32">
        <f>INDEX(数值规划!$N$32:$Y$231,(((C2495-1)*2+(D2495-1))*4+(E2495-1))*5+F2495+1,(INDEX($T$3:$AI$3,B2495)-1)*3+3)</f>
        <v>44</v>
      </c>
      <c r="L2495" s="32">
        <f t="shared" si="77"/>
        <v>5</v>
      </c>
      <c r="M2495" s="32">
        <f>INDEX(数值规划!$AL$33:$AL$42,(特技天赋!C2495-1)*2+特技天赋!D2495)</f>
        <v>4</v>
      </c>
      <c r="N2495" s="31">
        <v>29</v>
      </c>
      <c r="Q2495" s="32">
        <f>IF(特技天赋!F2495&gt;0,INDEX(数值规划!$F$32:$F$63,(特技天赋!E2495-1)*4+特技天赋!F2495),E2495)</f>
        <v>29</v>
      </c>
    </row>
    <row r="2496" spans="1:17" ht="16.5" x14ac:dyDescent="0.2">
      <c r="A2496" s="31">
        <v>2493</v>
      </c>
      <c r="B2496" s="31">
        <v>15</v>
      </c>
      <c r="C2496" s="31">
        <v>3</v>
      </c>
      <c r="D2496" s="31">
        <v>1</v>
      </c>
      <c r="E2496" s="31">
        <v>3</v>
      </c>
      <c r="F2496" s="31">
        <v>2</v>
      </c>
      <c r="G2496" s="31" t="str">
        <f t="shared" si="76"/>
        <v>天蝎座技能2_1线3号天赋2级</v>
      </c>
      <c r="H2496" s="32">
        <f>INDEX(数值规划!$AH$33:$AK$42,(特技天赋!C2496-1)*2+特技天赋!D2496,特技天赋!E2496)</f>
        <v>59</v>
      </c>
      <c r="I2496" s="32">
        <f>INDEX(数值规划!$N$32:$Y$231,(((C2496-1)*2+(D2496-1))*4+(E2496-1))*5+F2496+1,(INDEX($T$3:$AI$3,B2496)-1)*3+1)</f>
        <v>13</v>
      </c>
      <c r="J2496" s="32">
        <f>INDEX(数值规划!$N$32:$Y$231,(((C2496-1)*2+(D2496-1))*4+(E2496-1))*5+F2496+1,(INDEX($T$3:$AI$3,B2496)-1)*3+2)</f>
        <v>33</v>
      </c>
      <c r="K2496" s="32">
        <f>INDEX(数值规划!$N$32:$Y$231,(((C2496-1)*2+(D2496-1))*4+(E2496-1))*5+F2496+1,(INDEX($T$3:$AI$3,B2496)-1)*3+3)</f>
        <v>52</v>
      </c>
      <c r="L2496" s="32">
        <f t="shared" si="77"/>
        <v>5</v>
      </c>
      <c r="M2496" s="32">
        <f>INDEX(数值规划!$AL$33:$AL$42,(特技天赋!C2496-1)*2+特技天赋!D2496)</f>
        <v>4</v>
      </c>
      <c r="N2496" s="31">
        <v>43</v>
      </c>
      <c r="Q2496" s="32">
        <f>IF(特技天赋!F2496&gt;0,INDEX(数值规划!$F$32:$F$63,(特技天赋!E2496-1)*4+特技天赋!F2496),E2496)</f>
        <v>43</v>
      </c>
    </row>
    <row r="2497" spans="1:17" ht="16.5" x14ac:dyDescent="0.2">
      <c r="A2497" s="31">
        <v>2494</v>
      </c>
      <c r="B2497" s="31">
        <v>15</v>
      </c>
      <c r="C2497" s="31">
        <v>3</v>
      </c>
      <c r="D2497" s="31">
        <v>1</v>
      </c>
      <c r="E2497" s="31">
        <v>3</v>
      </c>
      <c r="F2497" s="31">
        <v>3</v>
      </c>
      <c r="G2497" s="31" t="str">
        <f t="shared" si="76"/>
        <v>天蝎座技能2_1线3号天赋3级</v>
      </c>
      <c r="H2497" s="32">
        <f>INDEX(数值规划!$AH$33:$AK$42,(特技天赋!C2497-1)*2+特技天赋!D2497,特技天赋!E2497)</f>
        <v>59</v>
      </c>
      <c r="I2497" s="32">
        <f>INDEX(数值规划!$N$32:$Y$231,(((C2497-1)*2+(D2497-1))*4+(E2497-1))*5+F2497+1,(INDEX($T$3:$AI$3,B2497)-1)*3+1)</f>
        <v>15</v>
      </c>
      <c r="J2497" s="32">
        <f>INDEX(数值规划!$N$32:$Y$231,(((C2497-1)*2+(D2497-1))*4+(E2497-1))*5+F2497+1,(INDEX($T$3:$AI$3,B2497)-1)*3+2)</f>
        <v>38</v>
      </c>
      <c r="K2497" s="32">
        <f>INDEX(数值规划!$N$32:$Y$231,(((C2497-1)*2+(D2497-1))*4+(E2497-1))*5+F2497+1,(INDEX($T$3:$AI$3,B2497)-1)*3+3)</f>
        <v>60</v>
      </c>
      <c r="L2497" s="32">
        <f t="shared" si="77"/>
        <v>5</v>
      </c>
      <c r="M2497" s="32">
        <f>INDEX(数值规划!$AL$33:$AL$42,(特技天赋!C2497-1)*2+特技天赋!D2497)</f>
        <v>4</v>
      </c>
      <c r="N2497" s="31">
        <v>58</v>
      </c>
      <c r="Q2497" s="32">
        <f>IF(特技天赋!F2497&gt;0,INDEX(数值规划!$F$32:$F$63,(特技天赋!E2497-1)*4+特技天赋!F2497),E2497)</f>
        <v>58</v>
      </c>
    </row>
    <row r="2498" spans="1:17" ht="16.5" x14ac:dyDescent="0.2">
      <c r="A2498" s="31">
        <v>2495</v>
      </c>
      <c r="B2498" s="31">
        <v>15</v>
      </c>
      <c r="C2498" s="31">
        <v>3</v>
      </c>
      <c r="D2498" s="31">
        <v>1</v>
      </c>
      <c r="E2498" s="31">
        <v>3</v>
      </c>
      <c r="F2498" s="31">
        <v>4</v>
      </c>
      <c r="G2498" s="31" t="str">
        <f t="shared" si="76"/>
        <v>天蝎座技能2_1线3号天赋4级</v>
      </c>
      <c r="H2498" s="32">
        <f>INDEX(数值规划!$AH$33:$AK$42,(特技天赋!C2498-1)*2+特技天赋!D2498,特技天赋!E2498)</f>
        <v>59</v>
      </c>
      <c r="I2498" s="32">
        <f>INDEX(数值规划!$N$32:$Y$231,(((C2498-1)*2+(D2498-1))*4+(E2498-1))*5+F2498+1,(INDEX($T$3:$AI$3,B2498)-1)*3+1)</f>
        <v>17</v>
      </c>
      <c r="J2498" s="32">
        <f>INDEX(数值规划!$N$32:$Y$231,(((C2498-1)*2+(D2498-1))*4+(E2498-1))*5+F2498+1,(INDEX($T$3:$AI$3,B2498)-1)*3+2)</f>
        <v>43</v>
      </c>
      <c r="K2498" s="32">
        <f>INDEX(数值规划!$N$32:$Y$231,(((C2498-1)*2+(D2498-1))*4+(E2498-1))*5+F2498+1,(INDEX($T$3:$AI$3,B2498)-1)*3+3)</f>
        <v>68</v>
      </c>
      <c r="L2498" s="32">
        <f t="shared" si="77"/>
        <v>5</v>
      </c>
      <c r="M2498" s="32">
        <f>INDEX(数值规划!$AL$33:$AL$42,(特技天赋!C2498-1)*2+特技天赋!D2498)</f>
        <v>4</v>
      </c>
      <c r="N2498" s="31">
        <v>87</v>
      </c>
      <c r="Q2498" s="32">
        <f>IF(特技天赋!F2498&gt;0,INDEX(数值规划!$F$32:$F$63,(特技天赋!E2498-1)*4+特技天赋!F2498),E2498)</f>
        <v>87</v>
      </c>
    </row>
    <row r="2499" spans="1:17" ht="16.5" x14ac:dyDescent="0.2">
      <c r="A2499" s="31">
        <v>2496</v>
      </c>
      <c r="B2499" s="31">
        <v>15</v>
      </c>
      <c r="C2499" s="31">
        <v>3</v>
      </c>
      <c r="D2499" s="31">
        <v>1</v>
      </c>
      <c r="E2499" s="31">
        <v>4</v>
      </c>
      <c r="F2499" s="31">
        <v>0</v>
      </c>
      <c r="G2499" s="31" t="str">
        <f t="shared" si="76"/>
        <v>天蝎座技能2_1线4号天赋解锁</v>
      </c>
      <c r="H2499" s="32">
        <f>INDEX(数值规划!$AH$33:$AK$42,(特技天赋!C2499-1)*2+特技天赋!D2499,特技天赋!E2499)</f>
        <v>79</v>
      </c>
      <c r="I2499" s="32">
        <f>INDEX(数值规划!$N$32:$Y$231,(((C2499-1)*2+(D2499-1))*4+(E2499-1))*5+F2499+1,(INDEX($T$3:$AI$3,B2499)-1)*3+1)</f>
        <v>12</v>
      </c>
      <c r="J2499" s="32">
        <f>INDEX(数值规划!$N$32:$Y$231,(((C2499-1)*2+(D2499-1))*4+(E2499-1))*5+F2499+1,(INDEX($T$3:$AI$3,B2499)-1)*3+2)</f>
        <v>30</v>
      </c>
      <c r="K2499" s="32">
        <f>INDEX(数值规划!$N$32:$Y$231,(((C2499-1)*2+(D2499-1))*4+(E2499-1))*5+F2499+1,(INDEX($T$3:$AI$3,B2499)-1)*3+3)</f>
        <v>48</v>
      </c>
      <c r="L2499" s="32">
        <f t="shared" si="77"/>
        <v>7</v>
      </c>
      <c r="M2499" s="32">
        <f>INDEX(数值规划!$AL$33:$AL$42,(特技天赋!C2499-1)*2+特技天赋!D2499)</f>
        <v>4</v>
      </c>
      <c r="N2499" s="31">
        <v>4</v>
      </c>
      <c r="Q2499" s="32">
        <f>IF(特技天赋!F2499&gt;0,INDEX(数值规划!$F$32:$F$63,(特技天赋!E2499-1)*4+特技天赋!F2499),E2499)</f>
        <v>4</v>
      </c>
    </row>
    <row r="2500" spans="1:17" ht="16.5" x14ac:dyDescent="0.2">
      <c r="A2500" s="31">
        <v>2497</v>
      </c>
      <c r="B2500" s="31">
        <v>15</v>
      </c>
      <c r="C2500" s="31">
        <v>3</v>
      </c>
      <c r="D2500" s="31">
        <v>1</v>
      </c>
      <c r="E2500" s="31">
        <v>4</v>
      </c>
      <c r="F2500" s="31">
        <v>1</v>
      </c>
      <c r="G2500" s="31" t="str">
        <f t="shared" si="76"/>
        <v>天蝎座技能2_1线4号天赋1级</v>
      </c>
      <c r="H2500" s="32">
        <f>INDEX(数值规划!$AH$33:$AK$42,(特技天赋!C2500-1)*2+特技天赋!D2500,特技天赋!E2500)</f>
        <v>79</v>
      </c>
      <c r="I2500" s="32">
        <f>INDEX(数值规划!$N$32:$Y$231,(((C2500-1)*2+(D2500-1))*4+(E2500-1))*5+F2500+1,(INDEX($T$3:$AI$3,B2500)-1)*3+1)</f>
        <v>14</v>
      </c>
      <c r="J2500" s="32">
        <f>INDEX(数值规划!$N$32:$Y$231,(((C2500-1)*2+(D2500-1))*4+(E2500-1))*5+F2500+1,(INDEX($T$3:$AI$3,B2500)-1)*3+2)</f>
        <v>35</v>
      </c>
      <c r="K2500" s="32">
        <f>INDEX(数值规划!$N$32:$Y$231,(((C2500-1)*2+(D2500-1))*4+(E2500-1))*5+F2500+1,(INDEX($T$3:$AI$3,B2500)-1)*3+3)</f>
        <v>56</v>
      </c>
      <c r="L2500" s="32">
        <f t="shared" si="77"/>
        <v>7</v>
      </c>
      <c r="M2500" s="32">
        <f>INDEX(数值规划!$AL$33:$AL$42,(特技天赋!C2500-1)*2+特技天赋!D2500)</f>
        <v>4</v>
      </c>
      <c r="N2500" s="31">
        <v>29</v>
      </c>
      <c r="Q2500" s="32">
        <f>IF(特技天赋!F2500&gt;0,INDEX(数值规划!$F$32:$F$63,(特技天赋!E2500-1)*4+特技天赋!F2500),E2500)</f>
        <v>29</v>
      </c>
    </row>
    <row r="2501" spans="1:17" ht="16.5" x14ac:dyDescent="0.2">
      <c r="A2501" s="31">
        <v>2498</v>
      </c>
      <c r="B2501" s="31">
        <v>15</v>
      </c>
      <c r="C2501" s="31">
        <v>3</v>
      </c>
      <c r="D2501" s="31">
        <v>1</v>
      </c>
      <c r="E2501" s="31">
        <v>4</v>
      </c>
      <c r="F2501" s="31">
        <v>2</v>
      </c>
      <c r="G2501" s="31" t="str">
        <f t="shared" ref="G2501:G2564" si="78">INDEX($T$4:$AI$4,B2501)&amp;INDEX($T$5:$X$5,C2501)&amp;"_"&amp;D2501&amp;"线"&amp;E2501&amp;"号天赋"&amp;IF(F2501&gt;0,F2501&amp;"级","解锁")</f>
        <v>天蝎座技能2_1线4号天赋2级</v>
      </c>
      <c r="H2501" s="32">
        <f>INDEX(数值规划!$AH$33:$AK$42,(特技天赋!C2501-1)*2+特技天赋!D2501,特技天赋!E2501)</f>
        <v>79</v>
      </c>
      <c r="I2501" s="32">
        <f>INDEX(数值规划!$N$32:$Y$231,(((C2501-1)*2+(D2501-1))*4+(E2501-1))*5+F2501+1,(INDEX($T$3:$AI$3,B2501)-1)*3+1)</f>
        <v>16</v>
      </c>
      <c r="J2501" s="32">
        <f>INDEX(数值规划!$N$32:$Y$231,(((C2501-1)*2+(D2501-1))*4+(E2501-1))*5+F2501+1,(INDEX($T$3:$AI$3,B2501)-1)*3+2)</f>
        <v>40</v>
      </c>
      <c r="K2501" s="32">
        <f>INDEX(数值规划!$N$32:$Y$231,(((C2501-1)*2+(D2501-1))*4+(E2501-1))*5+F2501+1,(INDEX($T$3:$AI$3,B2501)-1)*3+3)</f>
        <v>64</v>
      </c>
      <c r="L2501" s="32">
        <f t="shared" ref="L2501:L2564" si="79">(E2501-1)*2+D2501</f>
        <v>7</v>
      </c>
      <c r="M2501" s="32">
        <f>INDEX(数值规划!$AL$33:$AL$42,(特技天赋!C2501-1)*2+特技天赋!D2501)</f>
        <v>4</v>
      </c>
      <c r="N2501" s="31">
        <v>43</v>
      </c>
      <c r="Q2501" s="32">
        <f>IF(特技天赋!F2501&gt;0,INDEX(数值规划!$F$32:$F$63,(特技天赋!E2501-1)*4+特技天赋!F2501),E2501)</f>
        <v>43</v>
      </c>
    </row>
    <row r="2502" spans="1:17" ht="16.5" x14ac:dyDescent="0.2">
      <c r="A2502" s="31">
        <v>2499</v>
      </c>
      <c r="B2502" s="31">
        <v>15</v>
      </c>
      <c r="C2502" s="31">
        <v>3</v>
      </c>
      <c r="D2502" s="31">
        <v>1</v>
      </c>
      <c r="E2502" s="31">
        <v>4</v>
      </c>
      <c r="F2502" s="31">
        <v>3</v>
      </c>
      <c r="G2502" s="31" t="str">
        <f t="shared" si="78"/>
        <v>天蝎座技能2_1线4号天赋3级</v>
      </c>
      <c r="H2502" s="32">
        <f>INDEX(数值规划!$AH$33:$AK$42,(特技天赋!C2502-1)*2+特技天赋!D2502,特技天赋!E2502)</f>
        <v>79</v>
      </c>
      <c r="I2502" s="32">
        <f>INDEX(数值规划!$N$32:$Y$231,(((C2502-1)*2+(D2502-1))*4+(E2502-1))*5+F2502+1,(INDEX($T$3:$AI$3,B2502)-1)*3+1)</f>
        <v>18</v>
      </c>
      <c r="J2502" s="32">
        <f>INDEX(数值规划!$N$32:$Y$231,(((C2502-1)*2+(D2502-1))*4+(E2502-1))*5+F2502+1,(INDEX($T$3:$AI$3,B2502)-1)*3+2)</f>
        <v>45</v>
      </c>
      <c r="K2502" s="32">
        <f>INDEX(数值规划!$N$32:$Y$231,(((C2502-1)*2+(D2502-1))*4+(E2502-1))*5+F2502+1,(INDEX($T$3:$AI$3,B2502)-1)*3+3)</f>
        <v>72</v>
      </c>
      <c r="L2502" s="32">
        <f t="shared" si="79"/>
        <v>7</v>
      </c>
      <c r="M2502" s="32">
        <f>INDEX(数值规划!$AL$33:$AL$42,(特技天赋!C2502-1)*2+特技天赋!D2502)</f>
        <v>4</v>
      </c>
      <c r="N2502" s="31">
        <v>58</v>
      </c>
      <c r="Q2502" s="32">
        <f>IF(特技天赋!F2502&gt;0,INDEX(数值规划!$F$32:$F$63,(特技天赋!E2502-1)*4+特技天赋!F2502),E2502)</f>
        <v>58</v>
      </c>
    </row>
    <row r="2503" spans="1:17" ht="16.5" x14ac:dyDescent="0.2">
      <c r="A2503" s="31">
        <v>2500</v>
      </c>
      <c r="B2503" s="31">
        <v>15</v>
      </c>
      <c r="C2503" s="31">
        <v>3</v>
      </c>
      <c r="D2503" s="31">
        <v>1</v>
      </c>
      <c r="E2503" s="31">
        <v>4</v>
      </c>
      <c r="F2503" s="31">
        <v>4</v>
      </c>
      <c r="G2503" s="31" t="str">
        <f t="shared" si="78"/>
        <v>天蝎座技能2_1线4号天赋4级</v>
      </c>
      <c r="H2503" s="32">
        <f>INDEX(数值规划!$AH$33:$AK$42,(特技天赋!C2503-1)*2+特技天赋!D2503,特技天赋!E2503)</f>
        <v>79</v>
      </c>
      <c r="I2503" s="32">
        <f>INDEX(数值规划!$N$32:$Y$231,(((C2503-1)*2+(D2503-1))*4+(E2503-1))*5+F2503+1,(INDEX($T$3:$AI$3,B2503)-1)*3+1)</f>
        <v>20</v>
      </c>
      <c r="J2503" s="32">
        <f>INDEX(数值规划!$N$32:$Y$231,(((C2503-1)*2+(D2503-1))*4+(E2503-1))*5+F2503+1,(INDEX($T$3:$AI$3,B2503)-1)*3+2)</f>
        <v>50</v>
      </c>
      <c r="K2503" s="32">
        <f>INDEX(数值规划!$N$32:$Y$231,(((C2503-1)*2+(D2503-1))*4+(E2503-1))*5+F2503+1,(INDEX($T$3:$AI$3,B2503)-1)*3+3)</f>
        <v>80</v>
      </c>
      <c r="L2503" s="32">
        <f t="shared" si="79"/>
        <v>7</v>
      </c>
      <c r="M2503" s="32">
        <f>INDEX(数值规划!$AL$33:$AL$42,(特技天赋!C2503-1)*2+特技天赋!D2503)</f>
        <v>4</v>
      </c>
      <c r="N2503" s="31">
        <v>87</v>
      </c>
      <c r="Q2503" s="32">
        <f>IF(特技天赋!F2503&gt;0,INDEX(数值规划!$F$32:$F$63,(特技天赋!E2503-1)*4+特技天赋!F2503),E2503)</f>
        <v>87</v>
      </c>
    </row>
    <row r="2504" spans="1:17" ht="16.5" x14ac:dyDescent="0.2">
      <c r="A2504" s="31">
        <v>2501</v>
      </c>
      <c r="B2504" s="31">
        <v>15</v>
      </c>
      <c r="C2504" s="31">
        <v>3</v>
      </c>
      <c r="D2504" s="31">
        <v>2</v>
      </c>
      <c r="E2504" s="31">
        <v>1</v>
      </c>
      <c r="F2504" s="31">
        <v>0</v>
      </c>
      <c r="G2504" s="31" t="str">
        <f t="shared" si="78"/>
        <v>天蝎座技能2_2线1号天赋解锁</v>
      </c>
      <c r="H2504" s="32">
        <f>INDEX(数值规划!$AH$33:$AK$42,(特技天赋!C2504-1)*2+特技天赋!D2504,特技天赋!E2504)</f>
        <v>29</v>
      </c>
      <c r="I2504" s="32">
        <f>INDEX(数值规划!$N$32:$Y$231,(((C2504-1)*2+(D2504-1))*4+(E2504-1))*5+F2504+1,(INDEX($T$3:$AI$3,B2504)-1)*3+1)</f>
        <v>20</v>
      </c>
      <c r="J2504" s="32">
        <f>INDEX(数值规划!$N$32:$Y$231,(((C2504-1)*2+(D2504-1))*4+(E2504-1))*5+F2504+1,(INDEX($T$3:$AI$3,B2504)-1)*3+2)</f>
        <v>10</v>
      </c>
      <c r="K2504" s="32">
        <f>INDEX(数值规划!$N$32:$Y$231,(((C2504-1)*2+(D2504-1))*4+(E2504-1))*5+F2504+1,(INDEX($T$3:$AI$3,B2504)-1)*3+3)</f>
        <v>0</v>
      </c>
      <c r="L2504" s="32">
        <f t="shared" si="79"/>
        <v>2</v>
      </c>
      <c r="M2504" s="32">
        <f>INDEX(数值规划!$AL$33:$AL$42,(特技天赋!C2504-1)*2+特技天赋!D2504)</f>
        <v>5</v>
      </c>
      <c r="N2504" s="31">
        <v>1</v>
      </c>
      <c r="Q2504" s="32">
        <f>IF(特技天赋!F2504&gt;0,INDEX(数值规划!$F$32:$F$63,(特技天赋!E2504-1)*4+特技天赋!F2504),E2504)</f>
        <v>1</v>
      </c>
    </row>
    <row r="2505" spans="1:17" ht="16.5" x14ac:dyDescent="0.2">
      <c r="A2505" s="31">
        <v>2502</v>
      </c>
      <c r="B2505" s="31">
        <v>15</v>
      </c>
      <c r="C2505" s="31">
        <v>3</v>
      </c>
      <c r="D2505" s="31">
        <v>2</v>
      </c>
      <c r="E2505" s="31">
        <v>1</v>
      </c>
      <c r="F2505" s="31">
        <v>1</v>
      </c>
      <c r="G2505" s="31" t="str">
        <f t="shared" si="78"/>
        <v>天蝎座技能2_2线1号天赋1级</v>
      </c>
      <c r="H2505" s="32">
        <f>INDEX(数值规划!$AH$33:$AK$42,(特技天赋!C2505-1)*2+特技天赋!D2505,特技天赋!E2505)</f>
        <v>29</v>
      </c>
      <c r="I2505" s="32">
        <f>INDEX(数值规划!$N$32:$Y$231,(((C2505-1)*2+(D2505-1))*4+(E2505-1))*5+F2505+1,(INDEX($T$3:$AI$3,B2505)-1)*3+1)</f>
        <v>30</v>
      </c>
      <c r="J2505" s="32">
        <f>INDEX(数值规划!$N$32:$Y$231,(((C2505-1)*2+(D2505-1))*4+(E2505-1))*5+F2505+1,(INDEX($T$3:$AI$3,B2505)-1)*3+2)</f>
        <v>15</v>
      </c>
      <c r="K2505" s="32">
        <f>INDEX(数值规划!$N$32:$Y$231,(((C2505-1)*2+(D2505-1))*4+(E2505-1))*5+F2505+1,(INDEX($T$3:$AI$3,B2505)-1)*3+3)</f>
        <v>0</v>
      </c>
      <c r="L2505" s="32">
        <f t="shared" si="79"/>
        <v>2</v>
      </c>
      <c r="M2505" s="32">
        <f>INDEX(数值规划!$AL$33:$AL$42,(特技天赋!C2505-1)*2+特技天赋!D2505)</f>
        <v>5</v>
      </c>
      <c r="N2505" s="31">
        <v>19</v>
      </c>
      <c r="Q2505" s="32">
        <f>IF(特技天赋!F2505&gt;0,INDEX(数值规划!$F$32:$F$63,(特技天赋!E2505-1)*4+特技天赋!F2505),E2505)</f>
        <v>19</v>
      </c>
    </row>
    <row r="2506" spans="1:17" ht="16.5" x14ac:dyDescent="0.2">
      <c r="A2506" s="31">
        <v>2503</v>
      </c>
      <c r="B2506" s="31">
        <v>15</v>
      </c>
      <c r="C2506" s="31">
        <v>3</v>
      </c>
      <c r="D2506" s="31">
        <v>2</v>
      </c>
      <c r="E2506" s="31">
        <v>1</v>
      </c>
      <c r="F2506" s="31">
        <v>2</v>
      </c>
      <c r="G2506" s="31" t="str">
        <f t="shared" si="78"/>
        <v>天蝎座技能2_2线1号天赋2级</v>
      </c>
      <c r="H2506" s="32">
        <f>INDEX(数值规划!$AH$33:$AK$42,(特技天赋!C2506-1)*2+特技天赋!D2506,特技天赋!E2506)</f>
        <v>29</v>
      </c>
      <c r="I2506" s="32">
        <f>INDEX(数值规划!$N$32:$Y$231,(((C2506-1)*2+(D2506-1))*4+(E2506-1))*5+F2506+1,(INDEX($T$3:$AI$3,B2506)-1)*3+1)</f>
        <v>40</v>
      </c>
      <c r="J2506" s="32">
        <f>INDEX(数值规划!$N$32:$Y$231,(((C2506-1)*2+(D2506-1))*4+(E2506-1))*5+F2506+1,(INDEX($T$3:$AI$3,B2506)-1)*3+2)</f>
        <v>20</v>
      </c>
      <c r="K2506" s="32">
        <f>INDEX(数值规划!$N$32:$Y$231,(((C2506-1)*2+(D2506-1))*4+(E2506-1))*5+F2506+1,(INDEX($T$3:$AI$3,B2506)-1)*3+3)</f>
        <v>0</v>
      </c>
      <c r="L2506" s="32">
        <f t="shared" si="79"/>
        <v>2</v>
      </c>
      <c r="M2506" s="32">
        <f>INDEX(数值规划!$AL$33:$AL$42,(特技天赋!C2506-1)*2+特技天赋!D2506)</f>
        <v>5</v>
      </c>
      <c r="N2506" s="31">
        <v>29</v>
      </c>
      <c r="Q2506" s="32">
        <f>IF(特技天赋!F2506&gt;0,INDEX(数值规划!$F$32:$F$63,(特技天赋!E2506-1)*4+特技天赋!F2506),E2506)</f>
        <v>29</v>
      </c>
    </row>
    <row r="2507" spans="1:17" ht="16.5" x14ac:dyDescent="0.2">
      <c r="A2507" s="31">
        <v>2504</v>
      </c>
      <c r="B2507" s="31">
        <v>15</v>
      </c>
      <c r="C2507" s="31">
        <v>3</v>
      </c>
      <c r="D2507" s="31">
        <v>2</v>
      </c>
      <c r="E2507" s="31">
        <v>1</v>
      </c>
      <c r="F2507" s="31">
        <v>3</v>
      </c>
      <c r="G2507" s="31" t="str">
        <f t="shared" si="78"/>
        <v>天蝎座技能2_2线1号天赋3级</v>
      </c>
      <c r="H2507" s="32">
        <f>INDEX(数值规划!$AH$33:$AK$42,(特技天赋!C2507-1)*2+特技天赋!D2507,特技天赋!E2507)</f>
        <v>29</v>
      </c>
      <c r="I2507" s="32">
        <f>INDEX(数值规划!$N$32:$Y$231,(((C2507-1)*2+(D2507-1))*4+(E2507-1))*5+F2507+1,(INDEX($T$3:$AI$3,B2507)-1)*3+1)</f>
        <v>50</v>
      </c>
      <c r="J2507" s="32">
        <f>INDEX(数值规划!$N$32:$Y$231,(((C2507-1)*2+(D2507-1))*4+(E2507-1))*5+F2507+1,(INDEX($T$3:$AI$3,B2507)-1)*3+2)</f>
        <v>25</v>
      </c>
      <c r="K2507" s="32">
        <f>INDEX(数值规划!$N$32:$Y$231,(((C2507-1)*2+(D2507-1))*4+(E2507-1))*5+F2507+1,(INDEX($T$3:$AI$3,B2507)-1)*3+3)</f>
        <v>0</v>
      </c>
      <c r="L2507" s="32">
        <f t="shared" si="79"/>
        <v>2</v>
      </c>
      <c r="M2507" s="32">
        <f>INDEX(数值规划!$AL$33:$AL$42,(特技天赋!C2507-1)*2+特技天赋!D2507)</f>
        <v>5</v>
      </c>
      <c r="N2507" s="31">
        <v>38</v>
      </c>
      <c r="Q2507" s="32">
        <f>IF(特技天赋!F2507&gt;0,INDEX(数值规划!$F$32:$F$63,(特技天赋!E2507-1)*4+特技天赋!F2507),E2507)</f>
        <v>38</v>
      </c>
    </row>
    <row r="2508" spans="1:17" ht="16.5" x14ac:dyDescent="0.2">
      <c r="A2508" s="31">
        <v>2505</v>
      </c>
      <c r="B2508" s="31">
        <v>15</v>
      </c>
      <c r="C2508" s="31">
        <v>3</v>
      </c>
      <c r="D2508" s="31">
        <v>2</v>
      </c>
      <c r="E2508" s="31">
        <v>1</v>
      </c>
      <c r="F2508" s="31">
        <v>4</v>
      </c>
      <c r="G2508" s="31" t="str">
        <f t="shared" si="78"/>
        <v>天蝎座技能2_2线1号天赋4级</v>
      </c>
      <c r="H2508" s="32">
        <f>INDEX(数值规划!$AH$33:$AK$42,(特技天赋!C2508-1)*2+特技天赋!D2508,特技天赋!E2508)</f>
        <v>29</v>
      </c>
      <c r="I2508" s="32">
        <f>INDEX(数值规划!$N$32:$Y$231,(((C2508-1)*2+(D2508-1))*4+(E2508-1))*5+F2508+1,(INDEX($T$3:$AI$3,B2508)-1)*3+1)</f>
        <v>60</v>
      </c>
      <c r="J2508" s="32">
        <f>INDEX(数值规划!$N$32:$Y$231,(((C2508-1)*2+(D2508-1))*4+(E2508-1))*5+F2508+1,(INDEX($T$3:$AI$3,B2508)-1)*3+2)</f>
        <v>30</v>
      </c>
      <c r="K2508" s="32">
        <f>INDEX(数值规划!$N$32:$Y$231,(((C2508-1)*2+(D2508-1))*4+(E2508-1))*5+F2508+1,(INDEX($T$3:$AI$3,B2508)-1)*3+3)</f>
        <v>0</v>
      </c>
      <c r="L2508" s="32">
        <f t="shared" si="79"/>
        <v>2</v>
      </c>
      <c r="M2508" s="32">
        <f>INDEX(数值规划!$AL$33:$AL$42,(特技天赋!C2508-1)*2+特技天赋!D2508)</f>
        <v>5</v>
      </c>
      <c r="N2508" s="31">
        <v>58</v>
      </c>
      <c r="Q2508" s="32">
        <f>IF(特技天赋!F2508&gt;0,INDEX(数值规划!$F$32:$F$63,(特技天赋!E2508-1)*4+特技天赋!F2508),E2508)</f>
        <v>58</v>
      </c>
    </row>
    <row r="2509" spans="1:17" ht="16.5" x14ac:dyDescent="0.2">
      <c r="A2509" s="31">
        <v>2506</v>
      </c>
      <c r="B2509" s="31">
        <v>15</v>
      </c>
      <c r="C2509" s="31">
        <v>3</v>
      </c>
      <c r="D2509" s="31">
        <v>2</v>
      </c>
      <c r="E2509" s="31">
        <v>2</v>
      </c>
      <c r="F2509" s="31">
        <v>0</v>
      </c>
      <c r="G2509" s="31" t="str">
        <f t="shared" si="78"/>
        <v>天蝎座技能2_2线2号天赋解锁</v>
      </c>
      <c r="H2509" s="32">
        <f>INDEX(数值规划!$AH$33:$AK$42,(特技天赋!C2509-1)*2+特技天赋!D2509,特技天赋!E2509)</f>
        <v>49</v>
      </c>
      <c r="I2509" s="32">
        <f>INDEX(数值规划!$N$32:$Y$231,(((C2509-1)*2+(D2509-1))*4+(E2509-1))*5+F2509+1,(INDEX($T$3:$AI$3,B2509)-1)*3+1)</f>
        <v>30</v>
      </c>
      <c r="J2509" s="32">
        <f>INDEX(数值规划!$N$32:$Y$231,(((C2509-1)*2+(D2509-1))*4+(E2509-1))*5+F2509+1,(INDEX($T$3:$AI$3,B2509)-1)*3+2)</f>
        <v>15</v>
      </c>
      <c r="K2509" s="32">
        <f>INDEX(数值规划!$N$32:$Y$231,(((C2509-1)*2+(D2509-1))*4+(E2509-1))*5+F2509+1,(INDEX($T$3:$AI$3,B2509)-1)*3+3)</f>
        <v>0</v>
      </c>
      <c r="L2509" s="32">
        <f t="shared" si="79"/>
        <v>4</v>
      </c>
      <c r="M2509" s="32">
        <f>INDEX(数值规划!$AL$33:$AL$42,(特技天赋!C2509-1)*2+特技天赋!D2509)</f>
        <v>5</v>
      </c>
      <c r="N2509" s="31">
        <v>2</v>
      </c>
      <c r="Q2509" s="32">
        <f>IF(特技天赋!F2509&gt;0,INDEX(数值规划!$F$32:$F$63,(特技天赋!E2509-1)*4+特技天赋!F2509),E2509)</f>
        <v>2</v>
      </c>
    </row>
    <row r="2510" spans="1:17" ht="16.5" x14ac:dyDescent="0.2">
      <c r="A2510" s="31">
        <v>2507</v>
      </c>
      <c r="B2510" s="31">
        <v>15</v>
      </c>
      <c r="C2510" s="31">
        <v>3</v>
      </c>
      <c r="D2510" s="31">
        <v>2</v>
      </c>
      <c r="E2510" s="31">
        <v>2</v>
      </c>
      <c r="F2510" s="31">
        <v>1</v>
      </c>
      <c r="G2510" s="31" t="str">
        <f t="shared" si="78"/>
        <v>天蝎座技能2_2线2号天赋1级</v>
      </c>
      <c r="H2510" s="32">
        <f>INDEX(数值规划!$AH$33:$AK$42,(特技天赋!C2510-1)*2+特技天赋!D2510,特技天赋!E2510)</f>
        <v>49</v>
      </c>
      <c r="I2510" s="32">
        <f>INDEX(数值规划!$N$32:$Y$231,(((C2510-1)*2+(D2510-1))*4+(E2510-1))*5+F2510+1,(INDEX($T$3:$AI$3,B2510)-1)*3+1)</f>
        <v>40</v>
      </c>
      <c r="J2510" s="32">
        <f>INDEX(数值规划!$N$32:$Y$231,(((C2510-1)*2+(D2510-1))*4+(E2510-1))*5+F2510+1,(INDEX($T$3:$AI$3,B2510)-1)*3+2)</f>
        <v>20</v>
      </c>
      <c r="K2510" s="32">
        <f>INDEX(数值规划!$N$32:$Y$231,(((C2510-1)*2+(D2510-1))*4+(E2510-1))*5+F2510+1,(INDEX($T$3:$AI$3,B2510)-1)*3+3)</f>
        <v>0</v>
      </c>
      <c r="L2510" s="32">
        <f t="shared" si="79"/>
        <v>4</v>
      </c>
      <c r="M2510" s="32">
        <f>INDEX(数值规划!$AL$33:$AL$42,(特技天赋!C2510-1)*2+特技天赋!D2510)</f>
        <v>5</v>
      </c>
      <c r="N2510" s="31">
        <v>24</v>
      </c>
      <c r="Q2510" s="32">
        <f>IF(特技天赋!F2510&gt;0,INDEX(数值规划!$F$32:$F$63,(特技天赋!E2510-1)*4+特技天赋!F2510),E2510)</f>
        <v>24</v>
      </c>
    </row>
    <row r="2511" spans="1:17" ht="16.5" x14ac:dyDescent="0.2">
      <c r="A2511" s="31">
        <v>2508</v>
      </c>
      <c r="B2511" s="31">
        <v>15</v>
      </c>
      <c r="C2511" s="31">
        <v>3</v>
      </c>
      <c r="D2511" s="31">
        <v>2</v>
      </c>
      <c r="E2511" s="31">
        <v>2</v>
      </c>
      <c r="F2511" s="31">
        <v>2</v>
      </c>
      <c r="G2511" s="31" t="str">
        <f t="shared" si="78"/>
        <v>天蝎座技能2_2线2号天赋2级</v>
      </c>
      <c r="H2511" s="32">
        <f>INDEX(数值规划!$AH$33:$AK$42,(特技天赋!C2511-1)*2+特技天赋!D2511,特技天赋!E2511)</f>
        <v>49</v>
      </c>
      <c r="I2511" s="32">
        <f>INDEX(数值规划!$N$32:$Y$231,(((C2511-1)*2+(D2511-1))*4+(E2511-1))*5+F2511+1,(INDEX($T$3:$AI$3,B2511)-1)*3+1)</f>
        <v>50</v>
      </c>
      <c r="J2511" s="32">
        <f>INDEX(数值规划!$N$32:$Y$231,(((C2511-1)*2+(D2511-1))*4+(E2511-1))*5+F2511+1,(INDEX($T$3:$AI$3,B2511)-1)*3+2)</f>
        <v>25</v>
      </c>
      <c r="K2511" s="32">
        <f>INDEX(数值规划!$N$32:$Y$231,(((C2511-1)*2+(D2511-1))*4+(E2511-1))*5+F2511+1,(INDEX($T$3:$AI$3,B2511)-1)*3+3)</f>
        <v>0</v>
      </c>
      <c r="L2511" s="32">
        <f t="shared" si="79"/>
        <v>4</v>
      </c>
      <c r="M2511" s="32">
        <f>INDEX(数值规划!$AL$33:$AL$42,(特技天赋!C2511-1)*2+特技天赋!D2511)</f>
        <v>5</v>
      </c>
      <c r="N2511" s="31">
        <v>36</v>
      </c>
      <c r="Q2511" s="32">
        <f>IF(特技天赋!F2511&gt;0,INDEX(数值规划!$F$32:$F$63,(特技天赋!E2511-1)*4+特技天赋!F2511),E2511)</f>
        <v>36</v>
      </c>
    </row>
    <row r="2512" spans="1:17" ht="16.5" x14ac:dyDescent="0.2">
      <c r="A2512" s="31">
        <v>2509</v>
      </c>
      <c r="B2512" s="31">
        <v>15</v>
      </c>
      <c r="C2512" s="31">
        <v>3</v>
      </c>
      <c r="D2512" s="31">
        <v>2</v>
      </c>
      <c r="E2512" s="31">
        <v>2</v>
      </c>
      <c r="F2512" s="31">
        <v>3</v>
      </c>
      <c r="G2512" s="31" t="str">
        <f t="shared" si="78"/>
        <v>天蝎座技能2_2线2号天赋3级</v>
      </c>
      <c r="H2512" s="32">
        <f>INDEX(数值规划!$AH$33:$AK$42,(特技天赋!C2512-1)*2+特技天赋!D2512,特技天赋!E2512)</f>
        <v>49</v>
      </c>
      <c r="I2512" s="32">
        <f>INDEX(数值规划!$N$32:$Y$231,(((C2512-1)*2+(D2512-1))*4+(E2512-1))*5+F2512+1,(INDEX($T$3:$AI$3,B2512)-1)*3+1)</f>
        <v>60</v>
      </c>
      <c r="J2512" s="32">
        <f>INDEX(数值规划!$N$32:$Y$231,(((C2512-1)*2+(D2512-1))*4+(E2512-1))*5+F2512+1,(INDEX($T$3:$AI$3,B2512)-1)*3+2)</f>
        <v>30</v>
      </c>
      <c r="K2512" s="32">
        <f>INDEX(数值规划!$N$32:$Y$231,(((C2512-1)*2+(D2512-1))*4+(E2512-1))*5+F2512+1,(INDEX($T$3:$AI$3,B2512)-1)*3+3)</f>
        <v>0</v>
      </c>
      <c r="L2512" s="32">
        <f t="shared" si="79"/>
        <v>4</v>
      </c>
      <c r="M2512" s="32">
        <f>INDEX(数值规划!$AL$33:$AL$42,(特技天赋!C2512-1)*2+特技天赋!D2512)</f>
        <v>5</v>
      </c>
      <c r="N2512" s="31">
        <v>48</v>
      </c>
      <c r="Q2512" s="32">
        <f>IF(特技天赋!F2512&gt;0,INDEX(数值规划!$F$32:$F$63,(特技天赋!E2512-1)*4+特技天赋!F2512),E2512)</f>
        <v>48</v>
      </c>
    </row>
    <row r="2513" spans="1:17" ht="16.5" x14ac:dyDescent="0.2">
      <c r="A2513" s="31">
        <v>2510</v>
      </c>
      <c r="B2513" s="31">
        <v>15</v>
      </c>
      <c r="C2513" s="31">
        <v>3</v>
      </c>
      <c r="D2513" s="31">
        <v>2</v>
      </c>
      <c r="E2513" s="31">
        <v>2</v>
      </c>
      <c r="F2513" s="31">
        <v>4</v>
      </c>
      <c r="G2513" s="31" t="str">
        <f t="shared" si="78"/>
        <v>天蝎座技能2_2线2号天赋4级</v>
      </c>
      <c r="H2513" s="32">
        <f>INDEX(数值规划!$AH$33:$AK$42,(特技天赋!C2513-1)*2+特技天赋!D2513,特技天赋!E2513)</f>
        <v>49</v>
      </c>
      <c r="I2513" s="32">
        <f>INDEX(数值规划!$N$32:$Y$231,(((C2513-1)*2+(D2513-1))*4+(E2513-1))*5+F2513+1,(INDEX($T$3:$AI$3,B2513)-1)*3+1)</f>
        <v>70</v>
      </c>
      <c r="J2513" s="32">
        <f>INDEX(数值规划!$N$32:$Y$231,(((C2513-1)*2+(D2513-1))*4+(E2513-1))*5+F2513+1,(INDEX($T$3:$AI$3,B2513)-1)*3+2)</f>
        <v>35</v>
      </c>
      <c r="K2513" s="32">
        <f>INDEX(数值规划!$N$32:$Y$231,(((C2513-1)*2+(D2513-1))*4+(E2513-1))*5+F2513+1,(INDEX($T$3:$AI$3,B2513)-1)*3+3)</f>
        <v>0</v>
      </c>
      <c r="L2513" s="32">
        <f t="shared" si="79"/>
        <v>4</v>
      </c>
      <c r="M2513" s="32">
        <f>INDEX(数值规划!$AL$33:$AL$42,(特技天赋!C2513-1)*2+特技天赋!D2513)</f>
        <v>5</v>
      </c>
      <c r="N2513" s="31">
        <v>72</v>
      </c>
      <c r="Q2513" s="32">
        <f>IF(特技天赋!F2513&gt;0,INDEX(数值规划!$F$32:$F$63,(特技天赋!E2513-1)*4+特技天赋!F2513),E2513)</f>
        <v>72</v>
      </c>
    </row>
    <row r="2514" spans="1:17" ht="16.5" x14ac:dyDescent="0.2">
      <c r="A2514" s="31">
        <v>2511</v>
      </c>
      <c r="B2514" s="31">
        <v>15</v>
      </c>
      <c r="C2514" s="31">
        <v>3</v>
      </c>
      <c r="D2514" s="31">
        <v>2</v>
      </c>
      <c r="E2514" s="31">
        <v>3</v>
      </c>
      <c r="F2514" s="31">
        <v>0</v>
      </c>
      <c r="G2514" s="31" t="str">
        <f t="shared" si="78"/>
        <v>天蝎座技能2_2线3号天赋解锁</v>
      </c>
      <c r="H2514" s="32">
        <f>INDEX(数值规划!$AH$33:$AK$42,(特技天赋!C2514-1)*2+特技天赋!D2514,特技天赋!E2514)</f>
        <v>69</v>
      </c>
      <c r="I2514" s="32">
        <f>INDEX(数值规划!$N$32:$Y$231,(((C2514-1)*2+(D2514-1))*4+(E2514-1))*5+F2514+1,(INDEX($T$3:$AI$3,B2514)-1)*3+1)</f>
        <v>45</v>
      </c>
      <c r="J2514" s="32">
        <f>INDEX(数值规划!$N$32:$Y$231,(((C2514-1)*2+(D2514-1))*4+(E2514-1))*5+F2514+1,(INDEX($T$3:$AI$3,B2514)-1)*3+2)</f>
        <v>23</v>
      </c>
      <c r="K2514" s="32">
        <f>INDEX(数值规划!$N$32:$Y$231,(((C2514-1)*2+(D2514-1))*4+(E2514-1))*5+F2514+1,(INDEX($T$3:$AI$3,B2514)-1)*3+3)</f>
        <v>0</v>
      </c>
      <c r="L2514" s="32">
        <f t="shared" si="79"/>
        <v>6</v>
      </c>
      <c r="M2514" s="32">
        <f>INDEX(数值规划!$AL$33:$AL$42,(特技天赋!C2514-1)*2+特技天赋!D2514)</f>
        <v>5</v>
      </c>
      <c r="N2514" s="31">
        <v>3</v>
      </c>
      <c r="Q2514" s="32">
        <f>IF(特技天赋!F2514&gt;0,INDEX(数值规划!$F$32:$F$63,(特技天赋!E2514-1)*4+特技天赋!F2514),E2514)</f>
        <v>3</v>
      </c>
    </row>
    <row r="2515" spans="1:17" ht="16.5" x14ac:dyDescent="0.2">
      <c r="A2515" s="31">
        <v>2512</v>
      </c>
      <c r="B2515" s="31">
        <v>15</v>
      </c>
      <c r="C2515" s="31">
        <v>3</v>
      </c>
      <c r="D2515" s="31">
        <v>2</v>
      </c>
      <c r="E2515" s="31">
        <v>3</v>
      </c>
      <c r="F2515" s="31">
        <v>1</v>
      </c>
      <c r="G2515" s="31" t="str">
        <f t="shared" si="78"/>
        <v>天蝎座技能2_2线3号天赋1级</v>
      </c>
      <c r="H2515" s="32">
        <f>INDEX(数值规划!$AH$33:$AK$42,(特技天赋!C2515-1)*2+特技天赋!D2515,特技天赋!E2515)</f>
        <v>69</v>
      </c>
      <c r="I2515" s="32">
        <f>INDEX(数值规划!$N$32:$Y$231,(((C2515-1)*2+(D2515-1))*4+(E2515-1))*5+F2515+1,(INDEX($T$3:$AI$3,B2515)-1)*3+1)</f>
        <v>55</v>
      </c>
      <c r="J2515" s="32">
        <f>INDEX(数值规划!$N$32:$Y$231,(((C2515-1)*2+(D2515-1))*4+(E2515-1))*5+F2515+1,(INDEX($T$3:$AI$3,B2515)-1)*3+2)</f>
        <v>28</v>
      </c>
      <c r="K2515" s="32">
        <f>INDEX(数值规划!$N$32:$Y$231,(((C2515-1)*2+(D2515-1))*4+(E2515-1))*5+F2515+1,(INDEX($T$3:$AI$3,B2515)-1)*3+3)</f>
        <v>0</v>
      </c>
      <c r="L2515" s="32">
        <f t="shared" si="79"/>
        <v>6</v>
      </c>
      <c r="M2515" s="32">
        <f>INDEX(数值规划!$AL$33:$AL$42,(特技天赋!C2515-1)*2+特技天赋!D2515)</f>
        <v>5</v>
      </c>
      <c r="N2515" s="31">
        <v>29</v>
      </c>
      <c r="Q2515" s="32">
        <f>IF(特技天赋!F2515&gt;0,INDEX(数值规划!$F$32:$F$63,(特技天赋!E2515-1)*4+特技天赋!F2515),E2515)</f>
        <v>29</v>
      </c>
    </row>
    <row r="2516" spans="1:17" ht="16.5" x14ac:dyDescent="0.2">
      <c r="A2516" s="31">
        <v>2513</v>
      </c>
      <c r="B2516" s="31">
        <v>15</v>
      </c>
      <c r="C2516" s="31">
        <v>3</v>
      </c>
      <c r="D2516" s="31">
        <v>2</v>
      </c>
      <c r="E2516" s="31">
        <v>3</v>
      </c>
      <c r="F2516" s="31">
        <v>2</v>
      </c>
      <c r="G2516" s="31" t="str">
        <f t="shared" si="78"/>
        <v>天蝎座技能2_2线3号天赋2级</v>
      </c>
      <c r="H2516" s="32">
        <f>INDEX(数值规划!$AH$33:$AK$42,(特技天赋!C2516-1)*2+特技天赋!D2516,特技天赋!E2516)</f>
        <v>69</v>
      </c>
      <c r="I2516" s="32">
        <f>INDEX(数值规划!$N$32:$Y$231,(((C2516-1)*2+(D2516-1))*4+(E2516-1))*5+F2516+1,(INDEX($T$3:$AI$3,B2516)-1)*3+1)</f>
        <v>65</v>
      </c>
      <c r="J2516" s="32">
        <f>INDEX(数值规划!$N$32:$Y$231,(((C2516-1)*2+(D2516-1))*4+(E2516-1))*5+F2516+1,(INDEX($T$3:$AI$3,B2516)-1)*3+2)</f>
        <v>33</v>
      </c>
      <c r="K2516" s="32">
        <f>INDEX(数值规划!$N$32:$Y$231,(((C2516-1)*2+(D2516-1))*4+(E2516-1))*5+F2516+1,(INDEX($T$3:$AI$3,B2516)-1)*3+3)</f>
        <v>0</v>
      </c>
      <c r="L2516" s="32">
        <f t="shared" si="79"/>
        <v>6</v>
      </c>
      <c r="M2516" s="32">
        <f>INDEX(数值规划!$AL$33:$AL$42,(特技天赋!C2516-1)*2+特技天赋!D2516)</f>
        <v>5</v>
      </c>
      <c r="N2516" s="31">
        <v>43</v>
      </c>
      <c r="Q2516" s="32">
        <f>IF(特技天赋!F2516&gt;0,INDEX(数值规划!$F$32:$F$63,(特技天赋!E2516-1)*4+特技天赋!F2516),E2516)</f>
        <v>43</v>
      </c>
    </row>
    <row r="2517" spans="1:17" ht="16.5" x14ac:dyDescent="0.2">
      <c r="A2517" s="31">
        <v>2514</v>
      </c>
      <c r="B2517" s="31">
        <v>15</v>
      </c>
      <c r="C2517" s="31">
        <v>3</v>
      </c>
      <c r="D2517" s="31">
        <v>2</v>
      </c>
      <c r="E2517" s="31">
        <v>3</v>
      </c>
      <c r="F2517" s="31">
        <v>3</v>
      </c>
      <c r="G2517" s="31" t="str">
        <f t="shared" si="78"/>
        <v>天蝎座技能2_2线3号天赋3级</v>
      </c>
      <c r="H2517" s="32">
        <f>INDEX(数值规划!$AH$33:$AK$42,(特技天赋!C2517-1)*2+特技天赋!D2517,特技天赋!E2517)</f>
        <v>69</v>
      </c>
      <c r="I2517" s="32">
        <f>INDEX(数值规划!$N$32:$Y$231,(((C2517-1)*2+(D2517-1))*4+(E2517-1))*5+F2517+1,(INDEX($T$3:$AI$3,B2517)-1)*3+1)</f>
        <v>75</v>
      </c>
      <c r="J2517" s="32">
        <f>INDEX(数值规划!$N$32:$Y$231,(((C2517-1)*2+(D2517-1))*4+(E2517-1))*5+F2517+1,(INDEX($T$3:$AI$3,B2517)-1)*3+2)</f>
        <v>38</v>
      </c>
      <c r="K2517" s="32">
        <f>INDEX(数值规划!$N$32:$Y$231,(((C2517-1)*2+(D2517-1))*4+(E2517-1))*5+F2517+1,(INDEX($T$3:$AI$3,B2517)-1)*3+3)</f>
        <v>0</v>
      </c>
      <c r="L2517" s="32">
        <f t="shared" si="79"/>
        <v>6</v>
      </c>
      <c r="M2517" s="32">
        <f>INDEX(数值规划!$AL$33:$AL$42,(特技天赋!C2517-1)*2+特技天赋!D2517)</f>
        <v>5</v>
      </c>
      <c r="N2517" s="31">
        <v>58</v>
      </c>
      <c r="Q2517" s="32">
        <f>IF(特技天赋!F2517&gt;0,INDEX(数值规划!$F$32:$F$63,(特技天赋!E2517-1)*4+特技天赋!F2517),E2517)</f>
        <v>58</v>
      </c>
    </row>
    <row r="2518" spans="1:17" ht="16.5" x14ac:dyDescent="0.2">
      <c r="A2518" s="31">
        <v>2515</v>
      </c>
      <c r="B2518" s="31">
        <v>15</v>
      </c>
      <c r="C2518" s="31">
        <v>3</v>
      </c>
      <c r="D2518" s="31">
        <v>2</v>
      </c>
      <c r="E2518" s="31">
        <v>3</v>
      </c>
      <c r="F2518" s="31">
        <v>4</v>
      </c>
      <c r="G2518" s="31" t="str">
        <f t="shared" si="78"/>
        <v>天蝎座技能2_2线3号天赋4级</v>
      </c>
      <c r="H2518" s="32">
        <f>INDEX(数值规划!$AH$33:$AK$42,(特技天赋!C2518-1)*2+特技天赋!D2518,特技天赋!E2518)</f>
        <v>69</v>
      </c>
      <c r="I2518" s="32">
        <f>INDEX(数值规划!$N$32:$Y$231,(((C2518-1)*2+(D2518-1))*4+(E2518-1))*5+F2518+1,(INDEX($T$3:$AI$3,B2518)-1)*3+1)</f>
        <v>85</v>
      </c>
      <c r="J2518" s="32">
        <f>INDEX(数值规划!$N$32:$Y$231,(((C2518-1)*2+(D2518-1))*4+(E2518-1))*5+F2518+1,(INDEX($T$3:$AI$3,B2518)-1)*3+2)</f>
        <v>43</v>
      </c>
      <c r="K2518" s="32">
        <f>INDEX(数值规划!$N$32:$Y$231,(((C2518-1)*2+(D2518-1))*4+(E2518-1))*5+F2518+1,(INDEX($T$3:$AI$3,B2518)-1)*3+3)</f>
        <v>0</v>
      </c>
      <c r="L2518" s="32">
        <f t="shared" si="79"/>
        <v>6</v>
      </c>
      <c r="M2518" s="32">
        <f>INDEX(数值规划!$AL$33:$AL$42,(特技天赋!C2518-1)*2+特技天赋!D2518)</f>
        <v>5</v>
      </c>
      <c r="N2518" s="31">
        <v>87</v>
      </c>
      <c r="Q2518" s="32">
        <f>IF(特技天赋!F2518&gt;0,INDEX(数值规划!$F$32:$F$63,(特技天赋!E2518-1)*4+特技天赋!F2518),E2518)</f>
        <v>87</v>
      </c>
    </row>
    <row r="2519" spans="1:17" ht="16.5" x14ac:dyDescent="0.2">
      <c r="A2519" s="31">
        <v>2516</v>
      </c>
      <c r="B2519" s="31">
        <v>15</v>
      </c>
      <c r="C2519" s="31">
        <v>3</v>
      </c>
      <c r="D2519" s="31">
        <v>2</v>
      </c>
      <c r="E2519" s="31">
        <v>4</v>
      </c>
      <c r="F2519" s="31">
        <v>0</v>
      </c>
      <c r="G2519" s="31" t="str">
        <f t="shared" si="78"/>
        <v>天蝎座技能2_2线4号天赋解锁</v>
      </c>
      <c r="H2519" s="32">
        <f>INDEX(数值规划!$AH$33:$AK$42,(特技天赋!C2519-1)*2+特技天赋!D2519,特技天赋!E2519)</f>
        <v>89</v>
      </c>
      <c r="I2519" s="32">
        <f>INDEX(数值规划!$N$32:$Y$231,(((C2519-1)*2+(D2519-1))*4+(E2519-1))*5+F2519+1,(INDEX($T$3:$AI$3,B2519)-1)*3+1)</f>
        <v>60</v>
      </c>
      <c r="J2519" s="32">
        <f>INDEX(数值规划!$N$32:$Y$231,(((C2519-1)*2+(D2519-1))*4+(E2519-1))*5+F2519+1,(INDEX($T$3:$AI$3,B2519)-1)*3+2)</f>
        <v>30</v>
      </c>
      <c r="K2519" s="32">
        <f>INDEX(数值规划!$N$32:$Y$231,(((C2519-1)*2+(D2519-1))*4+(E2519-1))*5+F2519+1,(INDEX($T$3:$AI$3,B2519)-1)*3+3)</f>
        <v>0</v>
      </c>
      <c r="L2519" s="32">
        <f t="shared" si="79"/>
        <v>8</v>
      </c>
      <c r="M2519" s="32">
        <f>INDEX(数值规划!$AL$33:$AL$42,(特技天赋!C2519-1)*2+特技天赋!D2519)</f>
        <v>5</v>
      </c>
      <c r="N2519" s="31">
        <v>4</v>
      </c>
      <c r="Q2519" s="32">
        <f>IF(特技天赋!F2519&gt;0,INDEX(数值规划!$F$32:$F$63,(特技天赋!E2519-1)*4+特技天赋!F2519),E2519)</f>
        <v>4</v>
      </c>
    </row>
    <row r="2520" spans="1:17" ht="16.5" x14ac:dyDescent="0.2">
      <c r="A2520" s="31">
        <v>2517</v>
      </c>
      <c r="B2520" s="31">
        <v>15</v>
      </c>
      <c r="C2520" s="31">
        <v>3</v>
      </c>
      <c r="D2520" s="31">
        <v>2</v>
      </c>
      <c r="E2520" s="31">
        <v>4</v>
      </c>
      <c r="F2520" s="31">
        <v>1</v>
      </c>
      <c r="G2520" s="31" t="str">
        <f t="shared" si="78"/>
        <v>天蝎座技能2_2线4号天赋1级</v>
      </c>
      <c r="H2520" s="32">
        <f>INDEX(数值规划!$AH$33:$AK$42,(特技天赋!C2520-1)*2+特技天赋!D2520,特技天赋!E2520)</f>
        <v>89</v>
      </c>
      <c r="I2520" s="32">
        <f>INDEX(数值规划!$N$32:$Y$231,(((C2520-1)*2+(D2520-1))*4+(E2520-1))*5+F2520+1,(INDEX($T$3:$AI$3,B2520)-1)*3+1)</f>
        <v>70</v>
      </c>
      <c r="J2520" s="32">
        <f>INDEX(数值规划!$N$32:$Y$231,(((C2520-1)*2+(D2520-1))*4+(E2520-1))*5+F2520+1,(INDEX($T$3:$AI$3,B2520)-1)*3+2)</f>
        <v>35</v>
      </c>
      <c r="K2520" s="32">
        <f>INDEX(数值规划!$N$32:$Y$231,(((C2520-1)*2+(D2520-1))*4+(E2520-1))*5+F2520+1,(INDEX($T$3:$AI$3,B2520)-1)*3+3)</f>
        <v>0</v>
      </c>
      <c r="L2520" s="32">
        <f t="shared" si="79"/>
        <v>8</v>
      </c>
      <c r="M2520" s="32">
        <f>INDEX(数值规划!$AL$33:$AL$42,(特技天赋!C2520-1)*2+特技天赋!D2520)</f>
        <v>5</v>
      </c>
      <c r="N2520" s="31">
        <v>29</v>
      </c>
      <c r="Q2520" s="32">
        <f>IF(特技天赋!F2520&gt;0,INDEX(数值规划!$F$32:$F$63,(特技天赋!E2520-1)*4+特技天赋!F2520),E2520)</f>
        <v>29</v>
      </c>
    </row>
    <row r="2521" spans="1:17" ht="16.5" x14ac:dyDescent="0.2">
      <c r="A2521" s="31">
        <v>2518</v>
      </c>
      <c r="B2521" s="31">
        <v>15</v>
      </c>
      <c r="C2521" s="31">
        <v>3</v>
      </c>
      <c r="D2521" s="31">
        <v>2</v>
      </c>
      <c r="E2521" s="31">
        <v>4</v>
      </c>
      <c r="F2521" s="31">
        <v>2</v>
      </c>
      <c r="G2521" s="31" t="str">
        <f t="shared" si="78"/>
        <v>天蝎座技能2_2线4号天赋2级</v>
      </c>
      <c r="H2521" s="32">
        <f>INDEX(数值规划!$AH$33:$AK$42,(特技天赋!C2521-1)*2+特技天赋!D2521,特技天赋!E2521)</f>
        <v>89</v>
      </c>
      <c r="I2521" s="32">
        <f>INDEX(数值规划!$N$32:$Y$231,(((C2521-1)*2+(D2521-1))*4+(E2521-1))*5+F2521+1,(INDEX($T$3:$AI$3,B2521)-1)*3+1)</f>
        <v>80</v>
      </c>
      <c r="J2521" s="32">
        <f>INDEX(数值规划!$N$32:$Y$231,(((C2521-1)*2+(D2521-1))*4+(E2521-1))*5+F2521+1,(INDEX($T$3:$AI$3,B2521)-1)*3+2)</f>
        <v>40</v>
      </c>
      <c r="K2521" s="32">
        <f>INDEX(数值规划!$N$32:$Y$231,(((C2521-1)*2+(D2521-1))*4+(E2521-1))*5+F2521+1,(INDEX($T$3:$AI$3,B2521)-1)*3+3)</f>
        <v>0</v>
      </c>
      <c r="L2521" s="32">
        <f t="shared" si="79"/>
        <v>8</v>
      </c>
      <c r="M2521" s="32">
        <f>INDEX(数值规划!$AL$33:$AL$42,(特技天赋!C2521-1)*2+特技天赋!D2521)</f>
        <v>5</v>
      </c>
      <c r="N2521" s="31">
        <v>43</v>
      </c>
      <c r="Q2521" s="32">
        <f>IF(特技天赋!F2521&gt;0,INDEX(数值规划!$F$32:$F$63,(特技天赋!E2521-1)*4+特技天赋!F2521),E2521)</f>
        <v>43</v>
      </c>
    </row>
    <row r="2522" spans="1:17" ht="16.5" x14ac:dyDescent="0.2">
      <c r="A2522" s="31">
        <v>2519</v>
      </c>
      <c r="B2522" s="31">
        <v>15</v>
      </c>
      <c r="C2522" s="31">
        <v>3</v>
      </c>
      <c r="D2522" s="31">
        <v>2</v>
      </c>
      <c r="E2522" s="31">
        <v>4</v>
      </c>
      <c r="F2522" s="31">
        <v>3</v>
      </c>
      <c r="G2522" s="31" t="str">
        <f t="shared" si="78"/>
        <v>天蝎座技能2_2线4号天赋3级</v>
      </c>
      <c r="H2522" s="32">
        <f>INDEX(数值规划!$AH$33:$AK$42,(特技天赋!C2522-1)*2+特技天赋!D2522,特技天赋!E2522)</f>
        <v>89</v>
      </c>
      <c r="I2522" s="32">
        <f>INDEX(数值规划!$N$32:$Y$231,(((C2522-1)*2+(D2522-1))*4+(E2522-1))*5+F2522+1,(INDEX($T$3:$AI$3,B2522)-1)*3+1)</f>
        <v>90</v>
      </c>
      <c r="J2522" s="32">
        <f>INDEX(数值规划!$N$32:$Y$231,(((C2522-1)*2+(D2522-1))*4+(E2522-1))*5+F2522+1,(INDEX($T$3:$AI$3,B2522)-1)*3+2)</f>
        <v>45</v>
      </c>
      <c r="K2522" s="32">
        <f>INDEX(数值规划!$N$32:$Y$231,(((C2522-1)*2+(D2522-1))*4+(E2522-1))*5+F2522+1,(INDEX($T$3:$AI$3,B2522)-1)*3+3)</f>
        <v>0</v>
      </c>
      <c r="L2522" s="32">
        <f t="shared" si="79"/>
        <v>8</v>
      </c>
      <c r="M2522" s="32">
        <f>INDEX(数值规划!$AL$33:$AL$42,(特技天赋!C2522-1)*2+特技天赋!D2522)</f>
        <v>5</v>
      </c>
      <c r="N2522" s="31">
        <v>58</v>
      </c>
      <c r="Q2522" s="32">
        <f>IF(特技天赋!F2522&gt;0,INDEX(数值规划!$F$32:$F$63,(特技天赋!E2522-1)*4+特技天赋!F2522),E2522)</f>
        <v>58</v>
      </c>
    </row>
    <row r="2523" spans="1:17" ht="16.5" x14ac:dyDescent="0.2">
      <c r="A2523" s="31">
        <v>2520</v>
      </c>
      <c r="B2523" s="31">
        <v>15</v>
      </c>
      <c r="C2523" s="31">
        <v>3</v>
      </c>
      <c r="D2523" s="31">
        <v>2</v>
      </c>
      <c r="E2523" s="31">
        <v>4</v>
      </c>
      <c r="F2523" s="31">
        <v>4</v>
      </c>
      <c r="G2523" s="31" t="str">
        <f t="shared" si="78"/>
        <v>天蝎座技能2_2线4号天赋4级</v>
      </c>
      <c r="H2523" s="32">
        <f>INDEX(数值规划!$AH$33:$AK$42,(特技天赋!C2523-1)*2+特技天赋!D2523,特技天赋!E2523)</f>
        <v>89</v>
      </c>
      <c r="I2523" s="32">
        <f>INDEX(数值规划!$N$32:$Y$231,(((C2523-1)*2+(D2523-1))*4+(E2523-1))*5+F2523+1,(INDEX($T$3:$AI$3,B2523)-1)*3+1)</f>
        <v>100</v>
      </c>
      <c r="J2523" s="32">
        <f>INDEX(数值规划!$N$32:$Y$231,(((C2523-1)*2+(D2523-1))*4+(E2523-1))*5+F2523+1,(INDEX($T$3:$AI$3,B2523)-1)*3+2)</f>
        <v>50</v>
      </c>
      <c r="K2523" s="32">
        <f>INDEX(数值规划!$N$32:$Y$231,(((C2523-1)*2+(D2523-1))*4+(E2523-1))*5+F2523+1,(INDEX($T$3:$AI$3,B2523)-1)*3+3)</f>
        <v>0</v>
      </c>
      <c r="L2523" s="32">
        <f t="shared" si="79"/>
        <v>8</v>
      </c>
      <c r="M2523" s="32">
        <f>INDEX(数值规划!$AL$33:$AL$42,(特技天赋!C2523-1)*2+特技天赋!D2523)</f>
        <v>5</v>
      </c>
      <c r="N2523" s="31">
        <v>87</v>
      </c>
      <c r="Q2523" s="32">
        <f>IF(特技天赋!F2523&gt;0,INDEX(数值规划!$F$32:$F$63,(特技天赋!E2523-1)*4+特技天赋!F2523),E2523)</f>
        <v>87</v>
      </c>
    </row>
    <row r="2524" spans="1:17" ht="16.5" x14ac:dyDescent="0.2">
      <c r="A2524" s="31">
        <v>2521</v>
      </c>
      <c r="B2524" s="31">
        <v>15</v>
      </c>
      <c r="C2524" s="31">
        <v>4</v>
      </c>
      <c r="D2524" s="31">
        <v>1</v>
      </c>
      <c r="E2524" s="31">
        <v>1</v>
      </c>
      <c r="F2524" s="31">
        <v>0</v>
      </c>
      <c r="G2524" s="31" t="str">
        <f t="shared" si="78"/>
        <v>天蝎座技能3_1线1号天赋解锁</v>
      </c>
      <c r="H2524" s="32">
        <f>INDEX(数值规划!$AH$33:$AK$42,(特技天赋!C2524-1)*2+特技天赋!D2524,特技天赋!E2524)</f>
        <v>21</v>
      </c>
      <c r="I2524" s="32">
        <f>INDEX(数值规划!$N$32:$Y$231,(((C2524-1)*2+(D2524-1))*4+(E2524-1))*5+F2524+1,(INDEX($T$3:$AI$3,B2524)-1)*3+1)</f>
        <v>16</v>
      </c>
      <c r="J2524" s="32">
        <f>INDEX(数值规划!$N$32:$Y$231,(((C2524-1)*2+(D2524-1))*4+(E2524-1))*5+F2524+1,(INDEX($T$3:$AI$3,B2524)-1)*3+2)</f>
        <v>10</v>
      </c>
      <c r="K2524" s="32">
        <f>INDEX(数值规划!$N$32:$Y$231,(((C2524-1)*2+(D2524-1))*4+(E2524-1))*5+F2524+1,(INDEX($T$3:$AI$3,B2524)-1)*3+3)</f>
        <v>4</v>
      </c>
      <c r="L2524" s="32">
        <f t="shared" si="79"/>
        <v>1</v>
      </c>
      <c r="M2524" s="32">
        <f>INDEX(数值规划!$AL$33:$AL$42,(特技天赋!C2524-1)*2+特技天赋!D2524)</f>
        <v>5</v>
      </c>
      <c r="N2524" s="31">
        <v>1</v>
      </c>
      <c r="Q2524" s="32">
        <f>IF(特技天赋!F2524&gt;0,INDEX(数值规划!$F$32:$F$63,(特技天赋!E2524-1)*4+特技天赋!F2524),E2524)</f>
        <v>1</v>
      </c>
    </row>
    <row r="2525" spans="1:17" ht="16.5" x14ac:dyDescent="0.2">
      <c r="A2525" s="31">
        <v>2522</v>
      </c>
      <c r="B2525" s="31">
        <v>15</v>
      </c>
      <c r="C2525" s="31">
        <v>4</v>
      </c>
      <c r="D2525" s="31">
        <v>1</v>
      </c>
      <c r="E2525" s="31">
        <v>1</v>
      </c>
      <c r="F2525" s="31">
        <v>1</v>
      </c>
      <c r="G2525" s="31" t="str">
        <f t="shared" si="78"/>
        <v>天蝎座技能3_1线1号天赋1级</v>
      </c>
      <c r="H2525" s="32">
        <f>INDEX(数值规划!$AH$33:$AK$42,(特技天赋!C2525-1)*2+特技天赋!D2525,特技天赋!E2525)</f>
        <v>21</v>
      </c>
      <c r="I2525" s="32">
        <f>INDEX(数值规划!$N$32:$Y$231,(((C2525-1)*2+(D2525-1))*4+(E2525-1))*5+F2525+1,(INDEX($T$3:$AI$3,B2525)-1)*3+1)</f>
        <v>24</v>
      </c>
      <c r="J2525" s="32">
        <f>INDEX(数值规划!$N$32:$Y$231,(((C2525-1)*2+(D2525-1))*4+(E2525-1))*5+F2525+1,(INDEX($T$3:$AI$3,B2525)-1)*3+2)</f>
        <v>15</v>
      </c>
      <c r="K2525" s="32">
        <f>INDEX(数值规划!$N$32:$Y$231,(((C2525-1)*2+(D2525-1))*4+(E2525-1))*5+F2525+1,(INDEX($T$3:$AI$3,B2525)-1)*3+3)</f>
        <v>6</v>
      </c>
      <c r="L2525" s="32">
        <f t="shared" si="79"/>
        <v>1</v>
      </c>
      <c r="M2525" s="32">
        <f>INDEX(数值规划!$AL$33:$AL$42,(特技天赋!C2525-1)*2+特技天赋!D2525)</f>
        <v>5</v>
      </c>
      <c r="N2525" s="31">
        <v>19</v>
      </c>
      <c r="Q2525" s="32">
        <f>IF(特技天赋!F2525&gt;0,INDEX(数值规划!$F$32:$F$63,(特技天赋!E2525-1)*4+特技天赋!F2525),E2525)</f>
        <v>19</v>
      </c>
    </row>
    <row r="2526" spans="1:17" ht="16.5" x14ac:dyDescent="0.2">
      <c r="A2526" s="31">
        <v>2523</v>
      </c>
      <c r="B2526" s="31">
        <v>15</v>
      </c>
      <c r="C2526" s="31">
        <v>4</v>
      </c>
      <c r="D2526" s="31">
        <v>1</v>
      </c>
      <c r="E2526" s="31">
        <v>1</v>
      </c>
      <c r="F2526" s="31">
        <v>2</v>
      </c>
      <c r="G2526" s="31" t="str">
        <f t="shared" si="78"/>
        <v>天蝎座技能3_1线1号天赋2级</v>
      </c>
      <c r="H2526" s="32">
        <f>INDEX(数值规划!$AH$33:$AK$42,(特技天赋!C2526-1)*2+特技天赋!D2526,特技天赋!E2526)</f>
        <v>21</v>
      </c>
      <c r="I2526" s="32">
        <f>INDEX(数值规划!$N$32:$Y$231,(((C2526-1)*2+(D2526-1))*4+(E2526-1))*5+F2526+1,(INDEX($T$3:$AI$3,B2526)-1)*3+1)</f>
        <v>32</v>
      </c>
      <c r="J2526" s="32">
        <f>INDEX(数值规划!$N$32:$Y$231,(((C2526-1)*2+(D2526-1))*4+(E2526-1))*5+F2526+1,(INDEX($T$3:$AI$3,B2526)-1)*3+2)</f>
        <v>20</v>
      </c>
      <c r="K2526" s="32">
        <f>INDEX(数值规划!$N$32:$Y$231,(((C2526-1)*2+(D2526-1))*4+(E2526-1))*5+F2526+1,(INDEX($T$3:$AI$3,B2526)-1)*3+3)</f>
        <v>8</v>
      </c>
      <c r="L2526" s="32">
        <f t="shared" si="79"/>
        <v>1</v>
      </c>
      <c r="M2526" s="32">
        <f>INDEX(数值规划!$AL$33:$AL$42,(特技天赋!C2526-1)*2+特技天赋!D2526)</f>
        <v>5</v>
      </c>
      <c r="N2526" s="31">
        <v>29</v>
      </c>
      <c r="Q2526" s="32">
        <f>IF(特技天赋!F2526&gt;0,INDEX(数值规划!$F$32:$F$63,(特技天赋!E2526-1)*4+特技天赋!F2526),E2526)</f>
        <v>29</v>
      </c>
    </row>
    <row r="2527" spans="1:17" ht="16.5" x14ac:dyDescent="0.2">
      <c r="A2527" s="31">
        <v>2524</v>
      </c>
      <c r="B2527" s="31">
        <v>15</v>
      </c>
      <c r="C2527" s="31">
        <v>4</v>
      </c>
      <c r="D2527" s="31">
        <v>1</v>
      </c>
      <c r="E2527" s="31">
        <v>1</v>
      </c>
      <c r="F2527" s="31">
        <v>3</v>
      </c>
      <c r="G2527" s="31" t="str">
        <f t="shared" si="78"/>
        <v>天蝎座技能3_1线1号天赋3级</v>
      </c>
      <c r="H2527" s="32">
        <f>INDEX(数值规划!$AH$33:$AK$42,(特技天赋!C2527-1)*2+特技天赋!D2527,特技天赋!E2527)</f>
        <v>21</v>
      </c>
      <c r="I2527" s="32">
        <f>INDEX(数值规划!$N$32:$Y$231,(((C2527-1)*2+(D2527-1))*4+(E2527-1))*5+F2527+1,(INDEX($T$3:$AI$3,B2527)-1)*3+1)</f>
        <v>40</v>
      </c>
      <c r="J2527" s="32">
        <f>INDEX(数值规划!$N$32:$Y$231,(((C2527-1)*2+(D2527-1))*4+(E2527-1))*5+F2527+1,(INDEX($T$3:$AI$3,B2527)-1)*3+2)</f>
        <v>25</v>
      </c>
      <c r="K2527" s="32">
        <f>INDEX(数值规划!$N$32:$Y$231,(((C2527-1)*2+(D2527-1))*4+(E2527-1))*5+F2527+1,(INDEX($T$3:$AI$3,B2527)-1)*3+3)</f>
        <v>10</v>
      </c>
      <c r="L2527" s="32">
        <f t="shared" si="79"/>
        <v>1</v>
      </c>
      <c r="M2527" s="32">
        <f>INDEX(数值规划!$AL$33:$AL$42,(特技天赋!C2527-1)*2+特技天赋!D2527)</f>
        <v>5</v>
      </c>
      <c r="N2527" s="31">
        <v>38</v>
      </c>
      <c r="Q2527" s="32">
        <f>IF(特技天赋!F2527&gt;0,INDEX(数值规划!$F$32:$F$63,(特技天赋!E2527-1)*4+特技天赋!F2527),E2527)</f>
        <v>38</v>
      </c>
    </row>
    <row r="2528" spans="1:17" ht="16.5" x14ac:dyDescent="0.2">
      <c r="A2528" s="31">
        <v>2525</v>
      </c>
      <c r="B2528" s="31">
        <v>15</v>
      </c>
      <c r="C2528" s="31">
        <v>4</v>
      </c>
      <c r="D2528" s="31">
        <v>1</v>
      </c>
      <c r="E2528" s="31">
        <v>1</v>
      </c>
      <c r="F2528" s="31">
        <v>4</v>
      </c>
      <c r="G2528" s="31" t="str">
        <f t="shared" si="78"/>
        <v>天蝎座技能3_1线1号天赋4级</v>
      </c>
      <c r="H2528" s="32">
        <f>INDEX(数值规划!$AH$33:$AK$42,(特技天赋!C2528-1)*2+特技天赋!D2528,特技天赋!E2528)</f>
        <v>21</v>
      </c>
      <c r="I2528" s="32">
        <f>INDEX(数值规划!$N$32:$Y$231,(((C2528-1)*2+(D2528-1))*4+(E2528-1))*5+F2528+1,(INDEX($T$3:$AI$3,B2528)-1)*3+1)</f>
        <v>48</v>
      </c>
      <c r="J2528" s="32">
        <f>INDEX(数值规划!$N$32:$Y$231,(((C2528-1)*2+(D2528-1))*4+(E2528-1))*5+F2528+1,(INDEX($T$3:$AI$3,B2528)-1)*3+2)</f>
        <v>30</v>
      </c>
      <c r="K2528" s="32">
        <f>INDEX(数值规划!$N$32:$Y$231,(((C2528-1)*2+(D2528-1))*4+(E2528-1))*5+F2528+1,(INDEX($T$3:$AI$3,B2528)-1)*3+3)</f>
        <v>12</v>
      </c>
      <c r="L2528" s="32">
        <f t="shared" si="79"/>
        <v>1</v>
      </c>
      <c r="M2528" s="32">
        <f>INDEX(数值规划!$AL$33:$AL$42,(特技天赋!C2528-1)*2+特技天赋!D2528)</f>
        <v>5</v>
      </c>
      <c r="N2528" s="31">
        <v>58</v>
      </c>
      <c r="Q2528" s="32">
        <f>IF(特技天赋!F2528&gt;0,INDEX(数值规划!$F$32:$F$63,(特技天赋!E2528-1)*4+特技天赋!F2528),E2528)</f>
        <v>58</v>
      </c>
    </row>
    <row r="2529" spans="1:17" ht="16.5" x14ac:dyDescent="0.2">
      <c r="A2529" s="31">
        <v>2526</v>
      </c>
      <c r="B2529" s="31">
        <v>15</v>
      </c>
      <c r="C2529" s="31">
        <v>4</v>
      </c>
      <c r="D2529" s="31">
        <v>1</v>
      </c>
      <c r="E2529" s="31">
        <v>2</v>
      </c>
      <c r="F2529" s="31">
        <v>0</v>
      </c>
      <c r="G2529" s="31" t="str">
        <f t="shared" si="78"/>
        <v>天蝎座技能3_1线2号天赋解锁</v>
      </c>
      <c r="H2529" s="32">
        <f>INDEX(数值规划!$AH$33:$AK$42,(特技天赋!C2529-1)*2+特技天赋!D2529,特技天赋!E2529)</f>
        <v>41</v>
      </c>
      <c r="I2529" s="32">
        <f>INDEX(数值规划!$N$32:$Y$231,(((C2529-1)*2+(D2529-1))*4+(E2529-1))*5+F2529+1,(INDEX($T$3:$AI$3,B2529)-1)*3+1)</f>
        <v>24</v>
      </c>
      <c r="J2529" s="32">
        <f>INDEX(数值规划!$N$32:$Y$231,(((C2529-1)*2+(D2529-1))*4+(E2529-1))*5+F2529+1,(INDEX($T$3:$AI$3,B2529)-1)*3+2)</f>
        <v>15</v>
      </c>
      <c r="K2529" s="32">
        <f>INDEX(数值规划!$N$32:$Y$231,(((C2529-1)*2+(D2529-1))*4+(E2529-1))*5+F2529+1,(INDEX($T$3:$AI$3,B2529)-1)*3+3)</f>
        <v>6</v>
      </c>
      <c r="L2529" s="32">
        <f t="shared" si="79"/>
        <v>3</v>
      </c>
      <c r="M2529" s="32">
        <f>INDEX(数值规划!$AL$33:$AL$42,(特技天赋!C2529-1)*2+特技天赋!D2529)</f>
        <v>5</v>
      </c>
      <c r="N2529" s="31">
        <v>2</v>
      </c>
      <c r="Q2529" s="32">
        <f>IF(特技天赋!F2529&gt;0,INDEX(数值规划!$F$32:$F$63,(特技天赋!E2529-1)*4+特技天赋!F2529),E2529)</f>
        <v>2</v>
      </c>
    </row>
    <row r="2530" spans="1:17" ht="16.5" x14ac:dyDescent="0.2">
      <c r="A2530" s="31">
        <v>2527</v>
      </c>
      <c r="B2530" s="31">
        <v>15</v>
      </c>
      <c r="C2530" s="31">
        <v>4</v>
      </c>
      <c r="D2530" s="31">
        <v>1</v>
      </c>
      <c r="E2530" s="31">
        <v>2</v>
      </c>
      <c r="F2530" s="31">
        <v>1</v>
      </c>
      <c r="G2530" s="31" t="str">
        <f t="shared" si="78"/>
        <v>天蝎座技能3_1线2号天赋1级</v>
      </c>
      <c r="H2530" s="32">
        <f>INDEX(数值规划!$AH$33:$AK$42,(特技天赋!C2530-1)*2+特技天赋!D2530,特技天赋!E2530)</f>
        <v>41</v>
      </c>
      <c r="I2530" s="32">
        <f>INDEX(数值规划!$N$32:$Y$231,(((C2530-1)*2+(D2530-1))*4+(E2530-1))*5+F2530+1,(INDEX($T$3:$AI$3,B2530)-1)*3+1)</f>
        <v>32</v>
      </c>
      <c r="J2530" s="32">
        <f>INDEX(数值规划!$N$32:$Y$231,(((C2530-1)*2+(D2530-1))*4+(E2530-1))*5+F2530+1,(INDEX($T$3:$AI$3,B2530)-1)*3+2)</f>
        <v>20</v>
      </c>
      <c r="K2530" s="32">
        <f>INDEX(数值规划!$N$32:$Y$231,(((C2530-1)*2+(D2530-1))*4+(E2530-1))*5+F2530+1,(INDEX($T$3:$AI$3,B2530)-1)*3+3)</f>
        <v>8</v>
      </c>
      <c r="L2530" s="32">
        <f t="shared" si="79"/>
        <v>3</v>
      </c>
      <c r="M2530" s="32">
        <f>INDEX(数值规划!$AL$33:$AL$42,(特技天赋!C2530-1)*2+特技天赋!D2530)</f>
        <v>5</v>
      </c>
      <c r="N2530" s="31">
        <v>24</v>
      </c>
      <c r="Q2530" s="32">
        <f>IF(特技天赋!F2530&gt;0,INDEX(数值规划!$F$32:$F$63,(特技天赋!E2530-1)*4+特技天赋!F2530),E2530)</f>
        <v>24</v>
      </c>
    </row>
    <row r="2531" spans="1:17" ht="16.5" x14ac:dyDescent="0.2">
      <c r="A2531" s="31">
        <v>2528</v>
      </c>
      <c r="B2531" s="31">
        <v>15</v>
      </c>
      <c r="C2531" s="31">
        <v>4</v>
      </c>
      <c r="D2531" s="31">
        <v>1</v>
      </c>
      <c r="E2531" s="31">
        <v>2</v>
      </c>
      <c r="F2531" s="31">
        <v>2</v>
      </c>
      <c r="G2531" s="31" t="str">
        <f t="shared" si="78"/>
        <v>天蝎座技能3_1线2号天赋2级</v>
      </c>
      <c r="H2531" s="32">
        <f>INDEX(数值规划!$AH$33:$AK$42,(特技天赋!C2531-1)*2+特技天赋!D2531,特技天赋!E2531)</f>
        <v>41</v>
      </c>
      <c r="I2531" s="32">
        <f>INDEX(数值规划!$N$32:$Y$231,(((C2531-1)*2+(D2531-1))*4+(E2531-1))*5+F2531+1,(INDEX($T$3:$AI$3,B2531)-1)*3+1)</f>
        <v>40</v>
      </c>
      <c r="J2531" s="32">
        <f>INDEX(数值规划!$N$32:$Y$231,(((C2531-1)*2+(D2531-1))*4+(E2531-1))*5+F2531+1,(INDEX($T$3:$AI$3,B2531)-1)*3+2)</f>
        <v>25</v>
      </c>
      <c r="K2531" s="32">
        <f>INDEX(数值规划!$N$32:$Y$231,(((C2531-1)*2+(D2531-1))*4+(E2531-1))*5+F2531+1,(INDEX($T$3:$AI$3,B2531)-1)*3+3)</f>
        <v>10</v>
      </c>
      <c r="L2531" s="32">
        <f t="shared" si="79"/>
        <v>3</v>
      </c>
      <c r="M2531" s="32">
        <f>INDEX(数值规划!$AL$33:$AL$42,(特技天赋!C2531-1)*2+特技天赋!D2531)</f>
        <v>5</v>
      </c>
      <c r="N2531" s="31">
        <v>36</v>
      </c>
      <c r="Q2531" s="32">
        <f>IF(特技天赋!F2531&gt;0,INDEX(数值规划!$F$32:$F$63,(特技天赋!E2531-1)*4+特技天赋!F2531),E2531)</f>
        <v>36</v>
      </c>
    </row>
    <row r="2532" spans="1:17" ht="16.5" x14ac:dyDescent="0.2">
      <c r="A2532" s="31">
        <v>2529</v>
      </c>
      <c r="B2532" s="31">
        <v>15</v>
      </c>
      <c r="C2532" s="31">
        <v>4</v>
      </c>
      <c r="D2532" s="31">
        <v>1</v>
      </c>
      <c r="E2532" s="31">
        <v>2</v>
      </c>
      <c r="F2532" s="31">
        <v>3</v>
      </c>
      <c r="G2532" s="31" t="str">
        <f t="shared" si="78"/>
        <v>天蝎座技能3_1线2号天赋3级</v>
      </c>
      <c r="H2532" s="32">
        <f>INDEX(数值规划!$AH$33:$AK$42,(特技天赋!C2532-1)*2+特技天赋!D2532,特技天赋!E2532)</f>
        <v>41</v>
      </c>
      <c r="I2532" s="32">
        <f>INDEX(数值规划!$N$32:$Y$231,(((C2532-1)*2+(D2532-1))*4+(E2532-1))*5+F2532+1,(INDEX($T$3:$AI$3,B2532)-1)*3+1)</f>
        <v>48</v>
      </c>
      <c r="J2532" s="32">
        <f>INDEX(数值规划!$N$32:$Y$231,(((C2532-1)*2+(D2532-1))*4+(E2532-1))*5+F2532+1,(INDEX($T$3:$AI$3,B2532)-1)*3+2)</f>
        <v>30</v>
      </c>
      <c r="K2532" s="32">
        <f>INDEX(数值规划!$N$32:$Y$231,(((C2532-1)*2+(D2532-1))*4+(E2532-1))*5+F2532+1,(INDEX($T$3:$AI$3,B2532)-1)*3+3)</f>
        <v>12</v>
      </c>
      <c r="L2532" s="32">
        <f t="shared" si="79"/>
        <v>3</v>
      </c>
      <c r="M2532" s="32">
        <f>INDEX(数值规划!$AL$33:$AL$42,(特技天赋!C2532-1)*2+特技天赋!D2532)</f>
        <v>5</v>
      </c>
      <c r="N2532" s="31">
        <v>48</v>
      </c>
      <c r="Q2532" s="32">
        <f>IF(特技天赋!F2532&gt;0,INDEX(数值规划!$F$32:$F$63,(特技天赋!E2532-1)*4+特技天赋!F2532),E2532)</f>
        <v>48</v>
      </c>
    </row>
    <row r="2533" spans="1:17" ht="16.5" x14ac:dyDescent="0.2">
      <c r="A2533" s="31">
        <v>2530</v>
      </c>
      <c r="B2533" s="31">
        <v>15</v>
      </c>
      <c r="C2533" s="31">
        <v>4</v>
      </c>
      <c r="D2533" s="31">
        <v>1</v>
      </c>
      <c r="E2533" s="31">
        <v>2</v>
      </c>
      <c r="F2533" s="31">
        <v>4</v>
      </c>
      <c r="G2533" s="31" t="str">
        <f t="shared" si="78"/>
        <v>天蝎座技能3_1线2号天赋4级</v>
      </c>
      <c r="H2533" s="32">
        <f>INDEX(数值规划!$AH$33:$AK$42,(特技天赋!C2533-1)*2+特技天赋!D2533,特技天赋!E2533)</f>
        <v>41</v>
      </c>
      <c r="I2533" s="32">
        <f>INDEX(数值规划!$N$32:$Y$231,(((C2533-1)*2+(D2533-1))*4+(E2533-1))*5+F2533+1,(INDEX($T$3:$AI$3,B2533)-1)*3+1)</f>
        <v>56</v>
      </c>
      <c r="J2533" s="32">
        <f>INDEX(数值规划!$N$32:$Y$231,(((C2533-1)*2+(D2533-1))*4+(E2533-1))*5+F2533+1,(INDEX($T$3:$AI$3,B2533)-1)*3+2)</f>
        <v>35</v>
      </c>
      <c r="K2533" s="32">
        <f>INDEX(数值规划!$N$32:$Y$231,(((C2533-1)*2+(D2533-1))*4+(E2533-1))*5+F2533+1,(INDEX($T$3:$AI$3,B2533)-1)*3+3)</f>
        <v>14</v>
      </c>
      <c r="L2533" s="32">
        <f t="shared" si="79"/>
        <v>3</v>
      </c>
      <c r="M2533" s="32">
        <f>INDEX(数值规划!$AL$33:$AL$42,(特技天赋!C2533-1)*2+特技天赋!D2533)</f>
        <v>5</v>
      </c>
      <c r="N2533" s="31">
        <v>72</v>
      </c>
      <c r="Q2533" s="32">
        <f>IF(特技天赋!F2533&gt;0,INDEX(数值规划!$F$32:$F$63,(特技天赋!E2533-1)*4+特技天赋!F2533),E2533)</f>
        <v>72</v>
      </c>
    </row>
    <row r="2534" spans="1:17" ht="16.5" x14ac:dyDescent="0.2">
      <c r="A2534" s="31">
        <v>2531</v>
      </c>
      <c r="B2534" s="31">
        <v>15</v>
      </c>
      <c r="C2534" s="31">
        <v>4</v>
      </c>
      <c r="D2534" s="31">
        <v>1</v>
      </c>
      <c r="E2534" s="31">
        <v>3</v>
      </c>
      <c r="F2534" s="31">
        <v>0</v>
      </c>
      <c r="G2534" s="31" t="str">
        <f t="shared" si="78"/>
        <v>天蝎座技能3_1线3号天赋解锁</v>
      </c>
      <c r="H2534" s="32">
        <f>INDEX(数值规划!$AH$33:$AK$42,(特技天赋!C2534-1)*2+特技天赋!D2534,特技天赋!E2534)</f>
        <v>61</v>
      </c>
      <c r="I2534" s="32">
        <f>INDEX(数值规划!$N$32:$Y$231,(((C2534-1)*2+(D2534-1))*4+(E2534-1))*5+F2534+1,(INDEX($T$3:$AI$3,B2534)-1)*3+1)</f>
        <v>36</v>
      </c>
      <c r="J2534" s="32">
        <f>INDEX(数值规划!$N$32:$Y$231,(((C2534-1)*2+(D2534-1))*4+(E2534-1))*5+F2534+1,(INDEX($T$3:$AI$3,B2534)-1)*3+2)</f>
        <v>23</v>
      </c>
      <c r="K2534" s="32">
        <f>INDEX(数值规划!$N$32:$Y$231,(((C2534-1)*2+(D2534-1))*4+(E2534-1))*5+F2534+1,(INDEX($T$3:$AI$3,B2534)-1)*3+3)</f>
        <v>9</v>
      </c>
      <c r="L2534" s="32">
        <f t="shared" si="79"/>
        <v>5</v>
      </c>
      <c r="M2534" s="32">
        <f>INDEX(数值规划!$AL$33:$AL$42,(特技天赋!C2534-1)*2+特技天赋!D2534)</f>
        <v>5</v>
      </c>
      <c r="N2534" s="31">
        <v>3</v>
      </c>
      <c r="Q2534" s="32">
        <f>IF(特技天赋!F2534&gt;0,INDEX(数值规划!$F$32:$F$63,(特技天赋!E2534-1)*4+特技天赋!F2534),E2534)</f>
        <v>3</v>
      </c>
    </row>
    <row r="2535" spans="1:17" ht="16.5" x14ac:dyDescent="0.2">
      <c r="A2535" s="31">
        <v>2532</v>
      </c>
      <c r="B2535" s="31">
        <v>15</v>
      </c>
      <c r="C2535" s="31">
        <v>4</v>
      </c>
      <c r="D2535" s="31">
        <v>1</v>
      </c>
      <c r="E2535" s="31">
        <v>3</v>
      </c>
      <c r="F2535" s="31">
        <v>1</v>
      </c>
      <c r="G2535" s="31" t="str">
        <f t="shared" si="78"/>
        <v>天蝎座技能3_1线3号天赋1级</v>
      </c>
      <c r="H2535" s="32">
        <f>INDEX(数值规划!$AH$33:$AK$42,(特技天赋!C2535-1)*2+特技天赋!D2535,特技天赋!E2535)</f>
        <v>61</v>
      </c>
      <c r="I2535" s="32">
        <f>INDEX(数值规划!$N$32:$Y$231,(((C2535-1)*2+(D2535-1))*4+(E2535-1))*5+F2535+1,(INDEX($T$3:$AI$3,B2535)-1)*3+1)</f>
        <v>44</v>
      </c>
      <c r="J2535" s="32">
        <f>INDEX(数值规划!$N$32:$Y$231,(((C2535-1)*2+(D2535-1))*4+(E2535-1))*5+F2535+1,(INDEX($T$3:$AI$3,B2535)-1)*3+2)</f>
        <v>28</v>
      </c>
      <c r="K2535" s="32">
        <f>INDEX(数值规划!$N$32:$Y$231,(((C2535-1)*2+(D2535-1))*4+(E2535-1))*5+F2535+1,(INDEX($T$3:$AI$3,B2535)-1)*3+3)</f>
        <v>11</v>
      </c>
      <c r="L2535" s="32">
        <f t="shared" si="79"/>
        <v>5</v>
      </c>
      <c r="M2535" s="32">
        <f>INDEX(数值规划!$AL$33:$AL$42,(特技天赋!C2535-1)*2+特技天赋!D2535)</f>
        <v>5</v>
      </c>
      <c r="N2535" s="31">
        <v>29</v>
      </c>
      <c r="Q2535" s="32">
        <f>IF(特技天赋!F2535&gt;0,INDEX(数值规划!$F$32:$F$63,(特技天赋!E2535-1)*4+特技天赋!F2535),E2535)</f>
        <v>29</v>
      </c>
    </row>
    <row r="2536" spans="1:17" ht="16.5" x14ac:dyDescent="0.2">
      <c r="A2536" s="31">
        <v>2533</v>
      </c>
      <c r="B2536" s="31">
        <v>15</v>
      </c>
      <c r="C2536" s="31">
        <v>4</v>
      </c>
      <c r="D2536" s="31">
        <v>1</v>
      </c>
      <c r="E2536" s="31">
        <v>3</v>
      </c>
      <c r="F2536" s="31">
        <v>2</v>
      </c>
      <c r="G2536" s="31" t="str">
        <f t="shared" si="78"/>
        <v>天蝎座技能3_1线3号天赋2级</v>
      </c>
      <c r="H2536" s="32">
        <f>INDEX(数值规划!$AH$33:$AK$42,(特技天赋!C2536-1)*2+特技天赋!D2536,特技天赋!E2536)</f>
        <v>61</v>
      </c>
      <c r="I2536" s="32">
        <f>INDEX(数值规划!$N$32:$Y$231,(((C2536-1)*2+(D2536-1))*4+(E2536-1))*5+F2536+1,(INDEX($T$3:$AI$3,B2536)-1)*3+1)</f>
        <v>52</v>
      </c>
      <c r="J2536" s="32">
        <f>INDEX(数值规划!$N$32:$Y$231,(((C2536-1)*2+(D2536-1))*4+(E2536-1))*5+F2536+1,(INDEX($T$3:$AI$3,B2536)-1)*3+2)</f>
        <v>33</v>
      </c>
      <c r="K2536" s="32">
        <f>INDEX(数值规划!$N$32:$Y$231,(((C2536-1)*2+(D2536-1))*4+(E2536-1))*5+F2536+1,(INDEX($T$3:$AI$3,B2536)-1)*3+3)</f>
        <v>13</v>
      </c>
      <c r="L2536" s="32">
        <f t="shared" si="79"/>
        <v>5</v>
      </c>
      <c r="M2536" s="32">
        <f>INDEX(数值规划!$AL$33:$AL$42,(特技天赋!C2536-1)*2+特技天赋!D2536)</f>
        <v>5</v>
      </c>
      <c r="N2536" s="31">
        <v>43</v>
      </c>
      <c r="Q2536" s="32">
        <f>IF(特技天赋!F2536&gt;0,INDEX(数值规划!$F$32:$F$63,(特技天赋!E2536-1)*4+特技天赋!F2536),E2536)</f>
        <v>43</v>
      </c>
    </row>
    <row r="2537" spans="1:17" ht="16.5" x14ac:dyDescent="0.2">
      <c r="A2537" s="31">
        <v>2534</v>
      </c>
      <c r="B2537" s="31">
        <v>15</v>
      </c>
      <c r="C2537" s="31">
        <v>4</v>
      </c>
      <c r="D2537" s="31">
        <v>1</v>
      </c>
      <c r="E2537" s="31">
        <v>3</v>
      </c>
      <c r="F2537" s="31">
        <v>3</v>
      </c>
      <c r="G2537" s="31" t="str">
        <f t="shared" si="78"/>
        <v>天蝎座技能3_1线3号天赋3级</v>
      </c>
      <c r="H2537" s="32">
        <f>INDEX(数值规划!$AH$33:$AK$42,(特技天赋!C2537-1)*2+特技天赋!D2537,特技天赋!E2537)</f>
        <v>61</v>
      </c>
      <c r="I2537" s="32">
        <f>INDEX(数值规划!$N$32:$Y$231,(((C2537-1)*2+(D2537-1))*4+(E2537-1))*5+F2537+1,(INDEX($T$3:$AI$3,B2537)-1)*3+1)</f>
        <v>60</v>
      </c>
      <c r="J2537" s="32">
        <f>INDEX(数值规划!$N$32:$Y$231,(((C2537-1)*2+(D2537-1))*4+(E2537-1))*5+F2537+1,(INDEX($T$3:$AI$3,B2537)-1)*3+2)</f>
        <v>38</v>
      </c>
      <c r="K2537" s="32">
        <f>INDEX(数值规划!$N$32:$Y$231,(((C2537-1)*2+(D2537-1))*4+(E2537-1))*5+F2537+1,(INDEX($T$3:$AI$3,B2537)-1)*3+3)</f>
        <v>15</v>
      </c>
      <c r="L2537" s="32">
        <f t="shared" si="79"/>
        <v>5</v>
      </c>
      <c r="M2537" s="32">
        <f>INDEX(数值规划!$AL$33:$AL$42,(特技天赋!C2537-1)*2+特技天赋!D2537)</f>
        <v>5</v>
      </c>
      <c r="N2537" s="31">
        <v>58</v>
      </c>
      <c r="Q2537" s="32">
        <f>IF(特技天赋!F2537&gt;0,INDEX(数值规划!$F$32:$F$63,(特技天赋!E2537-1)*4+特技天赋!F2537),E2537)</f>
        <v>58</v>
      </c>
    </row>
    <row r="2538" spans="1:17" ht="16.5" x14ac:dyDescent="0.2">
      <c r="A2538" s="31">
        <v>2535</v>
      </c>
      <c r="B2538" s="31">
        <v>15</v>
      </c>
      <c r="C2538" s="31">
        <v>4</v>
      </c>
      <c r="D2538" s="31">
        <v>1</v>
      </c>
      <c r="E2538" s="31">
        <v>3</v>
      </c>
      <c r="F2538" s="31">
        <v>4</v>
      </c>
      <c r="G2538" s="31" t="str">
        <f t="shared" si="78"/>
        <v>天蝎座技能3_1线3号天赋4级</v>
      </c>
      <c r="H2538" s="32">
        <f>INDEX(数值规划!$AH$33:$AK$42,(特技天赋!C2538-1)*2+特技天赋!D2538,特技天赋!E2538)</f>
        <v>61</v>
      </c>
      <c r="I2538" s="32">
        <f>INDEX(数值规划!$N$32:$Y$231,(((C2538-1)*2+(D2538-1))*4+(E2538-1))*5+F2538+1,(INDEX($T$3:$AI$3,B2538)-1)*3+1)</f>
        <v>68</v>
      </c>
      <c r="J2538" s="32">
        <f>INDEX(数值规划!$N$32:$Y$231,(((C2538-1)*2+(D2538-1))*4+(E2538-1))*5+F2538+1,(INDEX($T$3:$AI$3,B2538)-1)*3+2)</f>
        <v>43</v>
      </c>
      <c r="K2538" s="32">
        <f>INDEX(数值规划!$N$32:$Y$231,(((C2538-1)*2+(D2538-1))*4+(E2538-1))*5+F2538+1,(INDEX($T$3:$AI$3,B2538)-1)*3+3)</f>
        <v>17</v>
      </c>
      <c r="L2538" s="32">
        <f t="shared" si="79"/>
        <v>5</v>
      </c>
      <c r="M2538" s="32">
        <f>INDEX(数值规划!$AL$33:$AL$42,(特技天赋!C2538-1)*2+特技天赋!D2538)</f>
        <v>5</v>
      </c>
      <c r="N2538" s="31">
        <v>87</v>
      </c>
      <c r="Q2538" s="32">
        <f>IF(特技天赋!F2538&gt;0,INDEX(数值规划!$F$32:$F$63,(特技天赋!E2538-1)*4+特技天赋!F2538),E2538)</f>
        <v>87</v>
      </c>
    </row>
    <row r="2539" spans="1:17" ht="16.5" x14ac:dyDescent="0.2">
      <c r="A2539" s="31">
        <v>2536</v>
      </c>
      <c r="B2539" s="31">
        <v>15</v>
      </c>
      <c r="C2539" s="31">
        <v>4</v>
      </c>
      <c r="D2539" s="31">
        <v>1</v>
      </c>
      <c r="E2539" s="31">
        <v>4</v>
      </c>
      <c r="F2539" s="31">
        <v>0</v>
      </c>
      <c r="G2539" s="31" t="str">
        <f t="shared" si="78"/>
        <v>天蝎座技能3_1线4号天赋解锁</v>
      </c>
      <c r="H2539" s="32">
        <f>INDEX(数值规划!$AH$33:$AK$42,(特技天赋!C2539-1)*2+特技天赋!D2539,特技天赋!E2539)</f>
        <v>81</v>
      </c>
      <c r="I2539" s="32">
        <f>INDEX(数值规划!$N$32:$Y$231,(((C2539-1)*2+(D2539-1))*4+(E2539-1))*5+F2539+1,(INDEX($T$3:$AI$3,B2539)-1)*3+1)</f>
        <v>48</v>
      </c>
      <c r="J2539" s="32">
        <f>INDEX(数值规划!$N$32:$Y$231,(((C2539-1)*2+(D2539-1))*4+(E2539-1))*5+F2539+1,(INDEX($T$3:$AI$3,B2539)-1)*3+2)</f>
        <v>30</v>
      </c>
      <c r="K2539" s="32">
        <f>INDEX(数值规划!$N$32:$Y$231,(((C2539-1)*2+(D2539-1))*4+(E2539-1))*5+F2539+1,(INDEX($T$3:$AI$3,B2539)-1)*3+3)</f>
        <v>12</v>
      </c>
      <c r="L2539" s="32">
        <f t="shared" si="79"/>
        <v>7</v>
      </c>
      <c r="M2539" s="32">
        <f>INDEX(数值规划!$AL$33:$AL$42,(特技天赋!C2539-1)*2+特技天赋!D2539)</f>
        <v>5</v>
      </c>
      <c r="N2539" s="31">
        <v>4</v>
      </c>
      <c r="Q2539" s="32">
        <f>IF(特技天赋!F2539&gt;0,INDEX(数值规划!$F$32:$F$63,(特技天赋!E2539-1)*4+特技天赋!F2539),E2539)</f>
        <v>4</v>
      </c>
    </row>
    <row r="2540" spans="1:17" ht="16.5" x14ac:dyDescent="0.2">
      <c r="A2540" s="31">
        <v>2537</v>
      </c>
      <c r="B2540" s="31">
        <v>15</v>
      </c>
      <c r="C2540" s="31">
        <v>4</v>
      </c>
      <c r="D2540" s="31">
        <v>1</v>
      </c>
      <c r="E2540" s="31">
        <v>4</v>
      </c>
      <c r="F2540" s="31">
        <v>1</v>
      </c>
      <c r="G2540" s="31" t="str">
        <f t="shared" si="78"/>
        <v>天蝎座技能3_1线4号天赋1级</v>
      </c>
      <c r="H2540" s="32">
        <f>INDEX(数值规划!$AH$33:$AK$42,(特技天赋!C2540-1)*2+特技天赋!D2540,特技天赋!E2540)</f>
        <v>81</v>
      </c>
      <c r="I2540" s="32">
        <f>INDEX(数值规划!$N$32:$Y$231,(((C2540-1)*2+(D2540-1))*4+(E2540-1))*5+F2540+1,(INDEX($T$3:$AI$3,B2540)-1)*3+1)</f>
        <v>56</v>
      </c>
      <c r="J2540" s="32">
        <f>INDEX(数值规划!$N$32:$Y$231,(((C2540-1)*2+(D2540-1))*4+(E2540-1))*5+F2540+1,(INDEX($T$3:$AI$3,B2540)-1)*3+2)</f>
        <v>35</v>
      </c>
      <c r="K2540" s="32">
        <f>INDEX(数值规划!$N$32:$Y$231,(((C2540-1)*2+(D2540-1))*4+(E2540-1))*5+F2540+1,(INDEX($T$3:$AI$3,B2540)-1)*3+3)</f>
        <v>14</v>
      </c>
      <c r="L2540" s="32">
        <f t="shared" si="79"/>
        <v>7</v>
      </c>
      <c r="M2540" s="32">
        <f>INDEX(数值规划!$AL$33:$AL$42,(特技天赋!C2540-1)*2+特技天赋!D2540)</f>
        <v>5</v>
      </c>
      <c r="N2540" s="31">
        <v>29</v>
      </c>
      <c r="Q2540" s="32">
        <f>IF(特技天赋!F2540&gt;0,INDEX(数值规划!$F$32:$F$63,(特技天赋!E2540-1)*4+特技天赋!F2540),E2540)</f>
        <v>29</v>
      </c>
    </row>
    <row r="2541" spans="1:17" ht="16.5" x14ac:dyDescent="0.2">
      <c r="A2541" s="31">
        <v>2538</v>
      </c>
      <c r="B2541" s="31">
        <v>15</v>
      </c>
      <c r="C2541" s="31">
        <v>4</v>
      </c>
      <c r="D2541" s="31">
        <v>1</v>
      </c>
      <c r="E2541" s="31">
        <v>4</v>
      </c>
      <c r="F2541" s="31">
        <v>2</v>
      </c>
      <c r="G2541" s="31" t="str">
        <f t="shared" si="78"/>
        <v>天蝎座技能3_1线4号天赋2级</v>
      </c>
      <c r="H2541" s="32">
        <f>INDEX(数值规划!$AH$33:$AK$42,(特技天赋!C2541-1)*2+特技天赋!D2541,特技天赋!E2541)</f>
        <v>81</v>
      </c>
      <c r="I2541" s="32">
        <f>INDEX(数值规划!$N$32:$Y$231,(((C2541-1)*2+(D2541-1))*4+(E2541-1))*5+F2541+1,(INDEX($T$3:$AI$3,B2541)-1)*3+1)</f>
        <v>64</v>
      </c>
      <c r="J2541" s="32">
        <f>INDEX(数值规划!$N$32:$Y$231,(((C2541-1)*2+(D2541-1))*4+(E2541-1))*5+F2541+1,(INDEX($T$3:$AI$3,B2541)-1)*3+2)</f>
        <v>40</v>
      </c>
      <c r="K2541" s="32">
        <f>INDEX(数值规划!$N$32:$Y$231,(((C2541-1)*2+(D2541-1))*4+(E2541-1))*5+F2541+1,(INDEX($T$3:$AI$3,B2541)-1)*3+3)</f>
        <v>16</v>
      </c>
      <c r="L2541" s="32">
        <f t="shared" si="79"/>
        <v>7</v>
      </c>
      <c r="M2541" s="32">
        <f>INDEX(数值规划!$AL$33:$AL$42,(特技天赋!C2541-1)*2+特技天赋!D2541)</f>
        <v>5</v>
      </c>
      <c r="N2541" s="31">
        <v>43</v>
      </c>
      <c r="Q2541" s="32">
        <f>IF(特技天赋!F2541&gt;0,INDEX(数值规划!$F$32:$F$63,(特技天赋!E2541-1)*4+特技天赋!F2541),E2541)</f>
        <v>43</v>
      </c>
    </row>
    <row r="2542" spans="1:17" ht="16.5" x14ac:dyDescent="0.2">
      <c r="A2542" s="31">
        <v>2539</v>
      </c>
      <c r="B2542" s="31">
        <v>15</v>
      </c>
      <c r="C2542" s="31">
        <v>4</v>
      </c>
      <c r="D2542" s="31">
        <v>1</v>
      </c>
      <c r="E2542" s="31">
        <v>4</v>
      </c>
      <c r="F2542" s="31">
        <v>3</v>
      </c>
      <c r="G2542" s="31" t="str">
        <f t="shared" si="78"/>
        <v>天蝎座技能3_1线4号天赋3级</v>
      </c>
      <c r="H2542" s="32">
        <f>INDEX(数值规划!$AH$33:$AK$42,(特技天赋!C2542-1)*2+特技天赋!D2542,特技天赋!E2542)</f>
        <v>81</v>
      </c>
      <c r="I2542" s="32">
        <f>INDEX(数值规划!$N$32:$Y$231,(((C2542-1)*2+(D2542-1))*4+(E2542-1))*5+F2542+1,(INDEX($T$3:$AI$3,B2542)-1)*3+1)</f>
        <v>72</v>
      </c>
      <c r="J2542" s="32">
        <f>INDEX(数值规划!$N$32:$Y$231,(((C2542-1)*2+(D2542-1))*4+(E2542-1))*5+F2542+1,(INDEX($T$3:$AI$3,B2542)-1)*3+2)</f>
        <v>45</v>
      </c>
      <c r="K2542" s="32">
        <f>INDEX(数值规划!$N$32:$Y$231,(((C2542-1)*2+(D2542-1))*4+(E2542-1))*5+F2542+1,(INDEX($T$3:$AI$3,B2542)-1)*3+3)</f>
        <v>18</v>
      </c>
      <c r="L2542" s="32">
        <f t="shared" si="79"/>
        <v>7</v>
      </c>
      <c r="M2542" s="32">
        <f>INDEX(数值规划!$AL$33:$AL$42,(特技天赋!C2542-1)*2+特技天赋!D2542)</f>
        <v>5</v>
      </c>
      <c r="N2542" s="31">
        <v>58</v>
      </c>
      <c r="Q2542" s="32">
        <f>IF(特技天赋!F2542&gt;0,INDEX(数值规划!$F$32:$F$63,(特技天赋!E2542-1)*4+特技天赋!F2542),E2542)</f>
        <v>58</v>
      </c>
    </row>
    <row r="2543" spans="1:17" ht="16.5" x14ac:dyDescent="0.2">
      <c r="A2543" s="31">
        <v>2540</v>
      </c>
      <c r="B2543" s="31">
        <v>15</v>
      </c>
      <c r="C2543" s="31">
        <v>4</v>
      </c>
      <c r="D2543" s="31">
        <v>1</v>
      </c>
      <c r="E2543" s="31">
        <v>4</v>
      </c>
      <c r="F2543" s="31">
        <v>4</v>
      </c>
      <c r="G2543" s="31" t="str">
        <f t="shared" si="78"/>
        <v>天蝎座技能3_1线4号天赋4级</v>
      </c>
      <c r="H2543" s="32">
        <f>INDEX(数值规划!$AH$33:$AK$42,(特技天赋!C2543-1)*2+特技天赋!D2543,特技天赋!E2543)</f>
        <v>81</v>
      </c>
      <c r="I2543" s="32">
        <f>INDEX(数值规划!$N$32:$Y$231,(((C2543-1)*2+(D2543-1))*4+(E2543-1))*5+F2543+1,(INDEX($T$3:$AI$3,B2543)-1)*3+1)</f>
        <v>80</v>
      </c>
      <c r="J2543" s="32">
        <f>INDEX(数值规划!$N$32:$Y$231,(((C2543-1)*2+(D2543-1))*4+(E2543-1))*5+F2543+1,(INDEX($T$3:$AI$3,B2543)-1)*3+2)</f>
        <v>50</v>
      </c>
      <c r="K2543" s="32">
        <f>INDEX(数值规划!$N$32:$Y$231,(((C2543-1)*2+(D2543-1))*4+(E2543-1))*5+F2543+1,(INDEX($T$3:$AI$3,B2543)-1)*3+3)</f>
        <v>20</v>
      </c>
      <c r="L2543" s="32">
        <f t="shared" si="79"/>
        <v>7</v>
      </c>
      <c r="M2543" s="32">
        <f>INDEX(数值规划!$AL$33:$AL$42,(特技天赋!C2543-1)*2+特技天赋!D2543)</f>
        <v>5</v>
      </c>
      <c r="N2543" s="31">
        <v>87</v>
      </c>
      <c r="Q2543" s="32">
        <f>IF(特技天赋!F2543&gt;0,INDEX(数值规划!$F$32:$F$63,(特技天赋!E2543-1)*4+特技天赋!F2543),E2543)</f>
        <v>87</v>
      </c>
    </row>
    <row r="2544" spans="1:17" ht="16.5" x14ac:dyDescent="0.2">
      <c r="A2544" s="31">
        <v>2541</v>
      </c>
      <c r="B2544" s="31">
        <v>15</v>
      </c>
      <c r="C2544" s="31">
        <v>4</v>
      </c>
      <c r="D2544" s="31">
        <v>2</v>
      </c>
      <c r="E2544" s="31">
        <v>1</v>
      </c>
      <c r="F2544" s="31">
        <v>0</v>
      </c>
      <c r="G2544" s="31" t="str">
        <f t="shared" si="78"/>
        <v>天蝎座技能3_2线1号天赋解锁</v>
      </c>
      <c r="H2544" s="32">
        <f>INDEX(数值规划!$AH$33:$AK$42,(特技天赋!C2544-1)*2+特技天赋!D2544,特技天赋!E2544)</f>
        <v>31</v>
      </c>
      <c r="I2544" s="32">
        <f>INDEX(数值规划!$N$32:$Y$231,(((C2544-1)*2+(D2544-1))*4+(E2544-1))*5+F2544+1,(INDEX($T$3:$AI$3,B2544)-1)*3+1)</f>
        <v>0</v>
      </c>
      <c r="J2544" s="32">
        <f>INDEX(数值规划!$N$32:$Y$231,(((C2544-1)*2+(D2544-1))*4+(E2544-1))*5+F2544+1,(INDEX($T$3:$AI$3,B2544)-1)*3+2)</f>
        <v>10</v>
      </c>
      <c r="K2544" s="32">
        <f>INDEX(数值规划!$N$32:$Y$231,(((C2544-1)*2+(D2544-1))*4+(E2544-1))*5+F2544+1,(INDEX($T$3:$AI$3,B2544)-1)*3+3)</f>
        <v>20</v>
      </c>
      <c r="L2544" s="32">
        <f t="shared" si="79"/>
        <v>2</v>
      </c>
      <c r="M2544" s="32">
        <f>INDEX(数值规划!$AL$33:$AL$42,(特技天赋!C2544-1)*2+特技天赋!D2544)</f>
        <v>6</v>
      </c>
      <c r="N2544" s="31">
        <v>1</v>
      </c>
      <c r="Q2544" s="32">
        <f>IF(特技天赋!F2544&gt;0,INDEX(数值规划!$F$32:$F$63,(特技天赋!E2544-1)*4+特技天赋!F2544),E2544)</f>
        <v>1</v>
      </c>
    </row>
    <row r="2545" spans="1:17" ht="16.5" x14ac:dyDescent="0.2">
      <c r="A2545" s="31">
        <v>2542</v>
      </c>
      <c r="B2545" s="31">
        <v>15</v>
      </c>
      <c r="C2545" s="31">
        <v>4</v>
      </c>
      <c r="D2545" s="31">
        <v>2</v>
      </c>
      <c r="E2545" s="31">
        <v>1</v>
      </c>
      <c r="F2545" s="31">
        <v>1</v>
      </c>
      <c r="G2545" s="31" t="str">
        <f t="shared" si="78"/>
        <v>天蝎座技能3_2线1号天赋1级</v>
      </c>
      <c r="H2545" s="32">
        <f>INDEX(数值规划!$AH$33:$AK$42,(特技天赋!C2545-1)*2+特技天赋!D2545,特技天赋!E2545)</f>
        <v>31</v>
      </c>
      <c r="I2545" s="32">
        <f>INDEX(数值规划!$N$32:$Y$231,(((C2545-1)*2+(D2545-1))*4+(E2545-1))*5+F2545+1,(INDEX($T$3:$AI$3,B2545)-1)*3+1)</f>
        <v>0</v>
      </c>
      <c r="J2545" s="32">
        <f>INDEX(数值规划!$N$32:$Y$231,(((C2545-1)*2+(D2545-1))*4+(E2545-1))*5+F2545+1,(INDEX($T$3:$AI$3,B2545)-1)*3+2)</f>
        <v>15</v>
      </c>
      <c r="K2545" s="32">
        <f>INDEX(数值规划!$N$32:$Y$231,(((C2545-1)*2+(D2545-1))*4+(E2545-1))*5+F2545+1,(INDEX($T$3:$AI$3,B2545)-1)*3+3)</f>
        <v>30</v>
      </c>
      <c r="L2545" s="32">
        <f t="shared" si="79"/>
        <v>2</v>
      </c>
      <c r="M2545" s="32">
        <f>INDEX(数值规划!$AL$33:$AL$42,(特技天赋!C2545-1)*2+特技天赋!D2545)</f>
        <v>6</v>
      </c>
      <c r="N2545" s="31">
        <v>19</v>
      </c>
      <c r="Q2545" s="32">
        <f>IF(特技天赋!F2545&gt;0,INDEX(数值规划!$F$32:$F$63,(特技天赋!E2545-1)*4+特技天赋!F2545),E2545)</f>
        <v>19</v>
      </c>
    </row>
    <row r="2546" spans="1:17" ht="16.5" x14ac:dyDescent="0.2">
      <c r="A2546" s="31">
        <v>2543</v>
      </c>
      <c r="B2546" s="31">
        <v>15</v>
      </c>
      <c r="C2546" s="31">
        <v>4</v>
      </c>
      <c r="D2546" s="31">
        <v>2</v>
      </c>
      <c r="E2546" s="31">
        <v>1</v>
      </c>
      <c r="F2546" s="31">
        <v>2</v>
      </c>
      <c r="G2546" s="31" t="str">
        <f t="shared" si="78"/>
        <v>天蝎座技能3_2线1号天赋2级</v>
      </c>
      <c r="H2546" s="32">
        <f>INDEX(数值规划!$AH$33:$AK$42,(特技天赋!C2546-1)*2+特技天赋!D2546,特技天赋!E2546)</f>
        <v>31</v>
      </c>
      <c r="I2546" s="32">
        <f>INDEX(数值规划!$N$32:$Y$231,(((C2546-1)*2+(D2546-1))*4+(E2546-1))*5+F2546+1,(INDEX($T$3:$AI$3,B2546)-1)*3+1)</f>
        <v>0</v>
      </c>
      <c r="J2546" s="32">
        <f>INDEX(数值规划!$N$32:$Y$231,(((C2546-1)*2+(D2546-1))*4+(E2546-1))*5+F2546+1,(INDEX($T$3:$AI$3,B2546)-1)*3+2)</f>
        <v>20</v>
      </c>
      <c r="K2546" s="32">
        <f>INDEX(数值规划!$N$32:$Y$231,(((C2546-1)*2+(D2546-1))*4+(E2546-1))*5+F2546+1,(INDEX($T$3:$AI$3,B2546)-1)*3+3)</f>
        <v>40</v>
      </c>
      <c r="L2546" s="32">
        <f t="shared" si="79"/>
        <v>2</v>
      </c>
      <c r="M2546" s="32">
        <f>INDEX(数值规划!$AL$33:$AL$42,(特技天赋!C2546-1)*2+特技天赋!D2546)</f>
        <v>6</v>
      </c>
      <c r="N2546" s="31">
        <v>29</v>
      </c>
      <c r="Q2546" s="32">
        <f>IF(特技天赋!F2546&gt;0,INDEX(数值规划!$F$32:$F$63,(特技天赋!E2546-1)*4+特技天赋!F2546),E2546)</f>
        <v>29</v>
      </c>
    </row>
    <row r="2547" spans="1:17" ht="16.5" x14ac:dyDescent="0.2">
      <c r="A2547" s="31">
        <v>2544</v>
      </c>
      <c r="B2547" s="31">
        <v>15</v>
      </c>
      <c r="C2547" s="31">
        <v>4</v>
      </c>
      <c r="D2547" s="31">
        <v>2</v>
      </c>
      <c r="E2547" s="31">
        <v>1</v>
      </c>
      <c r="F2547" s="31">
        <v>3</v>
      </c>
      <c r="G2547" s="31" t="str">
        <f t="shared" si="78"/>
        <v>天蝎座技能3_2线1号天赋3级</v>
      </c>
      <c r="H2547" s="32">
        <f>INDEX(数值规划!$AH$33:$AK$42,(特技天赋!C2547-1)*2+特技天赋!D2547,特技天赋!E2547)</f>
        <v>31</v>
      </c>
      <c r="I2547" s="32">
        <f>INDEX(数值规划!$N$32:$Y$231,(((C2547-1)*2+(D2547-1))*4+(E2547-1))*5+F2547+1,(INDEX($T$3:$AI$3,B2547)-1)*3+1)</f>
        <v>0</v>
      </c>
      <c r="J2547" s="32">
        <f>INDEX(数值规划!$N$32:$Y$231,(((C2547-1)*2+(D2547-1))*4+(E2547-1))*5+F2547+1,(INDEX($T$3:$AI$3,B2547)-1)*3+2)</f>
        <v>25</v>
      </c>
      <c r="K2547" s="32">
        <f>INDEX(数值规划!$N$32:$Y$231,(((C2547-1)*2+(D2547-1))*4+(E2547-1))*5+F2547+1,(INDEX($T$3:$AI$3,B2547)-1)*3+3)</f>
        <v>50</v>
      </c>
      <c r="L2547" s="32">
        <f t="shared" si="79"/>
        <v>2</v>
      </c>
      <c r="M2547" s="32">
        <f>INDEX(数值规划!$AL$33:$AL$42,(特技天赋!C2547-1)*2+特技天赋!D2547)</f>
        <v>6</v>
      </c>
      <c r="N2547" s="31">
        <v>38</v>
      </c>
      <c r="Q2547" s="32">
        <f>IF(特技天赋!F2547&gt;0,INDEX(数值规划!$F$32:$F$63,(特技天赋!E2547-1)*4+特技天赋!F2547),E2547)</f>
        <v>38</v>
      </c>
    </row>
    <row r="2548" spans="1:17" ht="16.5" x14ac:dyDescent="0.2">
      <c r="A2548" s="31">
        <v>2545</v>
      </c>
      <c r="B2548" s="31">
        <v>15</v>
      </c>
      <c r="C2548" s="31">
        <v>4</v>
      </c>
      <c r="D2548" s="31">
        <v>2</v>
      </c>
      <c r="E2548" s="31">
        <v>1</v>
      </c>
      <c r="F2548" s="31">
        <v>4</v>
      </c>
      <c r="G2548" s="31" t="str">
        <f t="shared" si="78"/>
        <v>天蝎座技能3_2线1号天赋4级</v>
      </c>
      <c r="H2548" s="32">
        <f>INDEX(数值规划!$AH$33:$AK$42,(特技天赋!C2548-1)*2+特技天赋!D2548,特技天赋!E2548)</f>
        <v>31</v>
      </c>
      <c r="I2548" s="32">
        <f>INDEX(数值规划!$N$32:$Y$231,(((C2548-1)*2+(D2548-1))*4+(E2548-1))*5+F2548+1,(INDEX($T$3:$AI$3,B2548)-1)*3+1)</f>
        <v>0</v>
      </c>
      <c r="J2548" s="32">
        <f>INDEX(数值规划!$N$32:$Y$231,(((C2548-1)*2+(D2548-1))*4+(E2548-1))*5+F2548+1,(INDEX($T$3:$AI$3,B2548)-1)*3+2)</f>
        <v>30</v>
      </c>
      <c r="K2548" s="32">
        <f>INDEX(数值规划!$N$32:$Y$231,(((C2548-1)*2+(D2548-1))*4+(E2548-1))*5+F2548+1,(INDEX($T$3:$AI$3,B2548)-1)*3+3)</f>
        <v>60</v>
      </c>
      <c r="L2548" s="32">
        <f t="shared" si="79"/>
        <v>2</v>
      </c>
      <c r="M2548" s="32">
        <f>INDEX(数值规划!$AL$33:$AL$42,(特技天赋!C2548-1)*2+特技天赋!D2548)</f>
        <v>6</v>
      </c>
      <c r="N2548" s="31">
        <v>58</v>
      </c>
      <c r="Q2548" s="32">
        <f>IF(特技天赋!F2548&gt;0,INDEX(数值规划!$F$32:$F$63,(特技天赋!E2548-1)*4+特技天赋!F2548),E2548)</f>
        <v>58</v>
      </c>
    </row>
    <row r="2549" spans="1:17" ht="16.5" x14ac:dyDescent="0.2">
      <c r="A2549" s="31">
        <v>2546</v>
      </c>
      <c r="B2549" s="31">
        <v>15</v>
      </c>
      <c r="C2549" s="31">
        <v>4</v>
      </c>
      <c r="D2549" s="31">
        <v>2</v>
      </c>
      <c r="E2549" s="31">
        <v>2</v>
      </c>
      <c r="F2549" s="31">
        <v>0</v>
      </c>
      <c r="G2549" s="31" t="str">
        <f t="shared" si="78"/>
        <v>天蝎座技能3_2线2号天赋解锁</v>
      </c>
      <c r="H2549" s="32">
        <f>INDEX(数值规划!$AH$33:$AK$42,(特技天赋!C2549-1)*2+特技天赋!D2549,特技天赋!E2549)</f>
        <v>51</v>
      </c>
      <c r="I2549" s="32">
        <f>INDEX(数值规划!$N$32:$Y$231,(((C2549-1)*2+(D2549-1))*4+(E2549-1))*5+F2549+1,(INDEX($T$3:$AI$3,B2549)-1)*3+1)</f>
        <v>0</v>
      </c>
      <c r="J2549" s="32">
        <f>INDEX(数值规划!$N$32:$Y$231,(((C2549-1)*2+(D2549-1))*4+(E2549-1))*5+F2549+1,(INDEX($T$3:$AI$3,B2549)-1)*3+2)</f>
        <v>15</v>
      </c>
      <c r="K2549" s="32">
        <f>INDEX(数值规划!$N$32:$Y$231,(((C2549-1)*2+(D2549-1))*4+(E2549-1))*5+F2549+1,(INDEX($T$3:$AI$3,B2549)-1)*3+3)</f>
        <v>30</v>
      </c>
      <c r="L2549" s="32">
        <f t="shared" si="79"/>
        <v>4</v>
      </c>
      <c r="M2549" s="32">
        <f>INDEX(数值规划!$AL$33:$AL$42,(特技天赋!C2549-1)*2+特技天赋!D2549)</f>
        <v>6</v>
      </c>
      <c r="N2549" s="31">
        <v>2</v>
      </c>
      <c r="Q2549" s="32">
        <f>IF(特技天赋!F2549&gt;0,INDEX(数值规划!$F$32:$F$63,(特技天赋!E2549-1)*4+特技天赋!F2549),E2549)</f>
        <v>2</v>
      </c>
    </row>
    <row r="2550" spans="1:17" ht="16.5" x14ac:dyDescent="0.2">
      <c r="A2550" s="31">
        <v>2547</v>
      </c>
      <c r="B2550" s="31">
        <v>15</v>
      </c>
      <c r="C2550" s="31">
        <v>4</v>
      </c>
      <c r="D2550" s="31">
        <v>2</v>
      </c>
      <c r="E2550" s="31">
        <v>2</v>
      </c>
      <c r="F2550" s="31">
        <v>1</v>
      </c>
      <c r="G2550" s="31" t="str">
        <f t="shared" si="78"/>
        <v>天蝎座技能3_2线2号天赋1级</v>
      </c>
      <c r="H2550" s="32">
        <f>INDEX(数值规划!$AH$33:$AK$42,(特技天赋!C2550-1)*2+特技天赋!D2550,特技天赋!E2550)</f>
        <v>51</v>
      </c>
      <c r="I2550" s="32">
        <f>INDEX(数值规划!$N$32:$Y$231,(((C2550-1)*2+(D2550-1))*4+(E2550-1))*5+F2550+1,(INDEX($T$3:$AI$3,B2550)-1)*3+1)</f>
        <v>0</v>
      </c>
      <c r="J2550" s="32">
        <f>INDEX(数值规划!$N$32:$Y$231,(((C2550-1)*2+(D2550-1))*4+(E2550-1))*5+F2550+1,(INDEX($T$3:$AI$3,B2550)-1)*3+2)</f>
        <v>20</v>
      </c>
      <c r="K2550" s="32">
        <f>INDEX(数值规划!$N$32:$Y$231,(((C2550-1)*2+(D2550-1))*4+(E2550-1))*5+F2550+1,(INDEX($T$3:$AI$3,B2550)-1)*3+3)</f>
        <v>40</v>
      </c>
      <c r="L2550" s="32">
        <f t="shared" si="79"/>
        <v>4</v>
      </c>
      <c r="M2550" s="32">
        <f>INDEX(数值规划!$AL$33:$AL$42,(特技天赋!C2550-1)*2+特技天赋!D2550)</f>
        <v>6</v>
      </c>
      <c r="N2550" s="31">
        <v>24</v>
      </c>
      <c r="Q2550" s="32">
        <f>IF(特技天赋!F2550&gt;0,INDEX(数值规划!$F$32:$F$63,(特技天赋!E2550-1)*4+特技天赋!F2550),E2550)</f>
        <v>24</v>
      </c>
    </row>
    <row r="2551" spans="1:17" ht="16.5" x14ac:dyDescent="0.2">
      <c r="A2551" s="31">
        <v>2548</v>
      </c>
      <c r="B2551" s="31">
        <v>15</v>
      </c>
      <c r="C2551" s="31">
        <v>4</v>
      </c>
      <c r="D2551" s="31">
        <v>2</v>
      </c>
      <c r="E2551" s="31">
        <v>2</v>
      </c>
      <c r="F2551" s="31">
        <v>2</v>
      </c>
      <c r="G2551" s="31" t="str">
        <f t="shared" si="78"/>
        <v>天蝎座技能3_2线2号天赋2级</v>
      </c>
      <c r="H2551" s="32">
        <f>INDEX(数值规划!$AH$33:$AK$42,(特技天赋!C2551-1)*2+特技天赋!D2551,特技天赋!E2551)</f>
        <v>51</v>
      </c>
      <c r="I2551" s="32">
        <f>INDEX(数值规划!$N$32:$Y$231,(((C2551-1)*2+(D2551-1))*4+(E2551-1))*5+F2551+1,(INDEX($T$3:$AI$3,B2551)-1)*3+1)</f>
        <v>0</v>
      </c>
      <c r="J2551" s="32">
        <f>INDEX(数值规划!$N$32:$Y$231,(((C2551-1)*2+(D2551-1))*4+(E2551-1))*5+F2551+1,(INDEX($T$3:$AI$3,B2551)-1)*3+2)</f>
        <v>25</v>
      </c>
      <c r="K2551" s="32">
        <f>INDEX(数值规划!$N$32:$Y$231,(((C2551-1)*2+(D2551-1))*4+(E2551-1))*5+F2551+1,(INDEX($T$3:$AI$3,B2551)-1)*3+3)</f>
        <v>50</v>
      </c>
      <c r="L2551" s="32">
        <f t="shared" si="79"/>
        <v>4</v>
      </c>
      <c r="M2551" s="32">
        <f>INDEX(数值规划!$AL$33:$AL$42,(特技天赋!C2551-1)*2+特技天赋!D2551)</f>
        <v>6</v>
      </c>
      <c r="N2551" s="31">
        <v>36</v>
      </c>
      <c r="Q2551" s="32">
        <f>IF(特技天赋!F2551&gt;0,INDEX(数值规划!$F$32:$F$63,(特技天赋!E2551-1)*4+特技天赋!F2551),E2551)</f>
        <v>36</v>
      </c>
    </row>
    <row r="2552" spans="1:17" ht="16.5" x14ac:dyDescent="0.2">
      <c r="A2552" s="31">
        <v>2549</v>
      </c>
      <c r="B2552" s="31">
        <v>15</v>
      </c>
      <c r="C2552" s="31">
        <v>4</v>
      </c>
      <c r="D2552" s="31">
        <v>2</v>
      </c>
      <c r="E2552" s="31">
        <v>2</v>
      </c>
      <c r="F2552" s="31">
        <v>3</v>
      </c>
      <c r="G2552" s="31" t="str">
        <f t="shared" si="78"/>
        <v>天蝎座技能3_2线2号天赋3级</v>
      </c>
      <c r="H2552" s="32">
        <f>INDEX(数值规划!$AH$33:$AK$42,(特技天赋!C2552-1)*2+特技天赋!D2552,特技天赋!E2552)</f>
        <v>51</v>
      </c>
      <c r="I2552" s="32">
        <f>INDEX(数值规划!$N$32:$Y$231,(((C2552-1)*2+(D2552-1))*4+(E2552-1))*5+F2552+1,(INDEX($T$3:$AI$3,B2552)-1)*3+1)</f>
        <v>0</v>
      </c>
      <c r="J2552" s="32">
        <f>INDEX(数值规划!$N$32:$Y$231,(((C2552-1)*2+(D2552-1))*4+(E2552-1))*5+F2552+1,(INDEX($T$3:$AI$3,B2552)-1)*3+2)</f>
        <v>30</v>
      </c>
      <c r="K2552" s="32">
        <f>INDEX(数值规划!$N$32:$Y$231,(((C2552-1)*2+(D2552-1))*4+(E2552-1))*5+F2552+1,(INDEX($T$3:$AI$3,B2552)-1)*3+3)</f>
        <v>60</v>
      </c>
      <c r="L2552" s="32">
        <f t="shared" si="79"/>
        <v>4</v>
      </c>
      <c r="M2552" s="32">
        <f>INDEX(数值规划!$AL$33:$AL$42,(特技天赋!C2552-1)*2+特技天赋!D2552)</f>
        <v>6</v>
      </c>
      <c r="N2552" s="31">
        <v>48</v>
      </c>
      <c r="Q2552" s="32">
        <f>IF(特技天赋!F2552&gt;0,INDEX(数值规划!$F$32:$F$63,(特技天赋!E2552-1)*4+特技天赋!F2552),E2552)</f>
        <v>48</v>
      </c>
    </row>
    <row r="2553" spans="1:17" ht="16.5" x14ac:dyDescent="0.2">
      <c r="A2553" s="31">
        <v>2550</v>
      </c>
      <c r="B2553" s="31">
        <v>15</v>
      </c>
      <c r="C2553" s="31">
        <v>4</v>
      </c>
      <c r="D2553" s="31">
        <v>2</v>
      </c>
      <c r="E2553" s="31">
        <v>2</v>
      </c>
      <c r="F2553" s="31">
        <v>4</v>
      </c>
      <c r="G2553" s="31" t="str">
        <f t="shared" si="78"/>
        <v>天蝎座技能3_2线2号天赋4级</v>
      </c>
      <c r="H2553" s="32">
        <f>INDEX(数值规划!$AH$33:$AK$42,(特技天赋!C2553-1)*2+特技天赋!D2553,特技天赋!E2553)</f>
        <v>51</v>
      </c>
      <c r="I2553" s="32">
        <f>INDEX(数值规划!$N$32:$Y$231,(((C2553-1)*2+(D2553-1))*4+(E2553-1))*5+F2553+1,(INDEX($T$3:$AI$3,B2553)-1)*3+1)</f>
        <v>0</v>
      </c>
      <c r="J2553" s="32">
        <f>INDEX(数值规划!$N$32:$Y$231,(((C2553-1)*2+(D2553-1))*4+(E2553-1))*5+F2553+1,(INDEX($T$3:$AI$3,B2553)-1)*3+2)</f>
        <v>35</v>
      </c>
      <c r="K2553" s="32">
        <f>INDEX(数值规划!$N$32:$Y$231,(((C2553-1)*2+(D2553-1))*4+(E2553-1))*5+F2553+1,(INDEX($T$3:$AI$3,B2553)-1)*3+3)</f>
        <v>70</v>
      </c>
      <c r="L2553" s="32">
        <f t="shared" si="79"/>
        <v>4</v>
      </c>
      <c r="M2553" s="32">
        <f>INDEX(数值规划!$AL$33:$AL$42,(特技天赋!C2553-1)*2+特技天赋!D2553)</f>
        <v>6</v>
      </c>
      <c r="N2553" s="31">
        <v>72</v>
      </c>
      <c r="Q2553" s="32">
        <f>IF(特技天赋!F2553&gt;0,INDEX(数值规划!$F$32:$F$63,(特技天赋!E2553-1)*4+特技天赋!F2553),E2553)</f>
        <v>72</v>
      </c>
    </row>
    <row r="2554" spans="1:17" ht="16.5" x14ac:dyDescent="0.2">
      <c r="A2554" s="31">
        <v>2551</v>
      </c>
      <c r="B2554" s="31">
        <v>15</v>
      </c>
      <c r="C2554" s="31">
        <v>4</v>
      </c>
      <c r="D2554" s="31">
        <v>2</v>
      </c>
      <c r="E2554" s="31">
        <v>3</v>
      </c>
      <c r="F2554" s="31">
        <v>0</v>
      </c>
      <c r="G2554" s="31" t="str">
        <f t="shared" si="78"/>
        <v>天蝎座技能3_2线3号天赋解锁</v>
      </c>
      <c r="H2554" s="32">
        <f>INDEX(数值规划!$AH$33:$AK$42,(特技天赋!C2554-1)*2+特技天赋!D2554,特技天赋!E2554)</f>
        <v>71</v>
      </c>
      <c r="I2554" s="32">
        <f>INDEX(数值规划!$N$32:$Y$231,(((C2554-1)*2+(D2554-1))*4+(E2554-1))*5+F2554+1,(INDEX($T$3:$AI$3,B2554)-1)*3+1)</f>
        <v>0</v>
      </c>
      <c r="J2554" s="32">
        <f>INDEX(数值规划!$N$32:$Y$231,(((C2554-1)*2+(D2554-1))*4+(E2554-1))*5+F2554+1,(INDEX($T$3:$AI$3,B2554)-1)*3+2)</f>
        <v>23</v>
      </c>
      <c r="K2554" s="32">
        <f>INDEX(数值规划!$N$32:$Y$231,(((C2554-1)*2+(D2554-1))*4+(E2554-1))*5+F2554+1,(INDEX($T$3:$AI$3,B2554)-1)*3+3)</f>
        <v>45</v>
      </c>
      <c r="L2554" s="32">
        <f t="shared" si="79"/>
        <v>6</v>
      </c>
      <c r="M2554" s="32">
        <f>INDEX(数值规划!$AL$33:$AL$42,(特技天赋!C2554-1)*2+特技天赋!D2554)</f>
        <v>6</v>
      </c>
      <c r="N2554" s="31">
        <v>3</v>
      </c>
      <c r="Q2554" s="32">
        <f>IF(特技天赋!F2554&gt;0,INDEX(数值规划!$F$32:$F$63,(特技天赋!E2554-1)*4+特技天赋!F2554),E2554)</f>
        <v>3</v>
      </c>
    </row>
    <row r="2555" spans="1:17" ht="16.5" x14ac:dyDescent="0.2">
      <c r="A2555" s="31">
        <v>2552</v>
      </c>
      <c r="B2555" s="31">
        <v>15</v>
      </c>
      <c r="C2555" s="31">
        <v>4</v>
      </c>
      <c r="D2555" s="31">
        <v>2</v>
      </c>
      <c r="E2555" s="31">
        <v>3</v>
      </c>
      <c r="F2555" s="31">
        <v>1</v>
      </c>
      <c r="G2555" s="31" t="str">
        <f t="shared" si="78"/>
        <v>天蝎座技能3_2线3号天赋1级</v>
      </c>
      <c r="H2555" s="32">
        <f>INDEX(数值规划!$AH$33:$AK$42,(特技天赋!C2555-1)*2+特技天赋!D2555,特技天赋!E2555)</f>
        <v>71</v>
      </c>
      <c r="I2555" s="32">
        <f>INDEX(数值规划!$N$32:$Y$231,(((C2555-1)*2+(D2555-1))*4+(E2555-1))*5+F2555+1,(INDEX($T$3:$AI$3,B2555)-1)*3+1)</f>
        <v>0</v>
      </c>
      <c r="J2555" s="32">
        <f>INDEX(数值规划!$N$32:$Y$231,(((C2555-1)*2+(D2555-1))*4+(E2555-1))*5+F2555+1,(INDEX($T$3:$AI$3,B2555)-1)*3+2)</f>
        <v>28</v>
      </c>
      <c r="K2555" s="32">
        <f>INDEX(数值规划!$N$32:$Y$231,(((C2555-1)*2+(D2555-1))*4+(E2555-1))*5+F2555+1,(INDEX($T$3:$AI$3,B2555)-1)*3+3)</f>
        <v>55</v>
      </c>
      <c r="L2555" s="32">
        <f t="shared" si="79"/>
        <v>6</v>
      </c>
      <c r="M2555" s="32">
        <f>INDEX(数值规划!$AL$33:$AL$42,(特技天赋!C2555-1)*2+特技天赋!D2555)</f>
        <v>6</v>
      </c>
      <c r="N2555" s="31">
        <v>29</v>
      </c>
      <c r="Q2555" s="32">
        <f>IF(特技天赋!F2555&gt;0,INDEX(数值规划!$F$32:$F$63,(特技天赋!E2555-1)*4+特技天赋!F2555),E2555)</f>
        <v>29</v>
      </c>
    </row>
    <row r="2556" spans="1:17" ht="16.5" x14ac:dyDescent="0.2">
      <c r="A2556" s="31">
        <v>2553</v>
      </c>
      <c r="B2556" s="31">
        <v>15</v>
      </c>
      <c r="C2556" s="31">
        <v>4</v>
      </c>
      <c r="D2556" s="31">
        <v>2</v>
      </c>
      <c r="E2556" s="31">
        <v>3</v>
      </c>
      <c r="F2556" s="31">
        <v>2</v>
      </c>
      <c r="G2556" s="31" t="str">
        <f t="shared" si="78"/>
        <v>天蝎座技能3_2线3号天赋2级</v>
      </c>
      <c r="H2556" s="32">
        <f>INDEX(数值规划!$AH$33:$AK$42,(特技天赋!C2556-1)*2+特技天赋!D2556,特技天赋!E2556)</f>
        <v>71</v>
      </c>
      <c r="I2556" s="32">
        <f>INDEX(数值规划!$N$32:$Y$231,(((C2556-1)*2+(D2556-1))*4+(E2556-1))*5+F2556+1,(INDEX($T$3:$AI$3,B2556)-1)*3+1)</f>
        <v>0</v>
      </c>
      <c r="J2556" s="32">
        <f>INDEX(数值规划!$N$32:$Y$231,(((C2556-1)*2+(D2556-1))*4+(E2556-1))*5+F2556+1,(INDEX($T$3:$AI$3,B2556)-1)*3+2)</f>
        <v>33</v>
      </c>
      <c r="K2556" s="32">
        <f>INDEX(数值规划!$N$32:$Y$231,(((C2556-1)*2+(D2556-1))*4+(E2556-1))*5+F2556+1,(INDEX($T$3:$AI$3,B2556)-1)*3+3)</f>
        <v>65</v>
      </c>
      <c r="L2556" s="32">
        <f t="shared" si="79"/>
        <v>6</v>
      </c>
      <c r="M2556" s="32">
        <f>INDEX(数值规划!$AL$33:$AL$42,(特技天赋!C2556-1)*2+特技天赋!D2556)</f>
        <v>6</v>
      </c>
      <c r="N2556" s="31">
        <v>43</v>
      </c>
      <c r="Q2556" s="32">
        <f>IF(特技天赋!F2556&gt;0,INDEX(数值规划!$F$32:$F$63,(特技天赋!E2556-1)*4+特技天赋!F2556),E2556)</f>
        <v>43</v>
      </c>
    </row>
    <row r="2557" spans="1:17" ht="16.5" x14ac:dyDescent="0.2">
      <c r="A2557" s="31">
        <v>2554</v>
      </c>
      <c r="B2557" s="31">
        <v>15</v>
      </c>
      <c r="C2557" s="31">
        <v>4</v>
      </c>
      <c r="D2557" s="31">
        <v>2</v>
      </c>
      <c r="E2557" s="31">
        <v>3</v>
      </c>
      <c r="F2557" s="31">
        <v>3</v>
      </c>
      <c r="G2557" s="31" t="str">
        <f t="shared" si="78"/>
        <v>天蝎座技能3_2线3号天赋3级</v>
      </c>
      <c r="H2557" s="32">
        <f>INDEX(数值规划!$AH$33:$AK$42,(特技天赋!C2557-1)*2+特技天赋!D2557,特技天赋!E2557)</f>
        <v>71</v>
      </c>
      <c r="I2557" s="32">
        <f>INDEX(数值规划!$N$32:$Y$231,(((C2557-1)*2+(D2557-1))*4+(E2557-1))*5+F2557+1,(INDEX($T$3:$AI$3,B2557)-1)*3+1)</f>
        <v>0</v>
      </c>
      <c r="J2557" s="32">
        <f>INDEX(数值规划!$N$32:$Y$231,(((C2557-1)*2+(D2557-1))*4+(E2557-1))*5+F2557+1,(INDEX($T$3:$AI$3,B2557)-1)*3+2)</f>
        <v>38</v>
      </c>
      <c r="K2557" s="32">
        <f>INDEX(数值规划!$N$32:$Y$231,(((C2557-1)*2+(D2557-1))*4+(E2557-1))*5+F2557+1,(INDEX($T$3:$AI$3,B2557)-1)*3+3)</f>
        <v>75</v>
      </c>
      <c r="L2557" s="32">
        <f t="shared" si="79"/>
        <v>6</v>
      </c>
      <c r="M2557" s="32">
        <f>INDEX(数值规划!$AL$33:$AL$42,(特技天赋!C2557-1)*2+特技天赋!D2557)</f>
        <v>6</v>
      </c>
      <c r="N2557" s="31">
        <v>58</v>
      </c>
      <c r="Q2557" s="32">
        <f>IF(特技天赋!F2557&gt;0,INDEX(数值规划!$F$32:$F$63,(特技天赋!E2557-1)*4+特技天赋!F2557),E2557)</f>
        <v>58</v>
      </c>
    </row>
    <row r="2558" spans="1:17" ht="16.5" x14ac:dyDescent="0.2">
      <c r="A2558" s="31">
        <v>2555</v>
      </c>
      <c r="B2558" s="31">
        <v>15</v>
      </c>
      <c r="C2558" s="31">
        <v>4</v>
      </c>
      <c r="D2558" s="31">
        <v>2</v>
      </c>
      <c r="E2558" s="31">
        <v>3</v>
      </c>
      <c r="F2558" s="31">
        <v>4</v>
      </c>
      <c r="G2558" s="31" t="str">
        <f t="shared" si="78"/>
        <v>天蝎座技能3_2线3号天赋4级</v>
      </c>
      <c r="H2558" s="32">
        <f>INDEX(数值规划!$AH$33:$AK$42,(特技天赋!C2558-1)*2+特技天赋!D2558,特技天赋!E2558)</f>
        <v>71</v>
      </c>
      <c r="I2558" s="32">
        <f>INDEX(数值规划!$N$32:$Y$231,(((C2558-1)*2+(D2558-1))*4+(E2558-1))*5+F2558+1,(INDEX($T$3:$AI$3,B2558)-1)*3+1)</f>
        <v>0</v>
      </c>
      <c r="J2558" s="32">
        <f>INDEX(数值规划!$N$32:$Y$231,(((C2558-1)*2+(D2558-1))*4+(E2558-1))*5+F2558+1,(INDEX($T$3:$AI$3,B2558)-1)*3+2)</f>
        <v>43</v>
      </c>
      <c r="K2558" s="32">
        <f>INDEX(数值规划!$N$32:$Y$231,(((C2558-1)*2+(D2558-1))*4+(E2558-1))*5+F2558+1,(INDEX($T$3:$AI$3,B2558)-1)*3+3)</f>
        <v>85</v>
      </c>
      <c r="L2558" s="32">
        <f t="shared" si="79"/>
        <v>6</v>
      </c>
      <c r="M2558" s="32">
        <f>INDEX(数值规划!$AL$33:$AL$42,(特技天赋!C2558-1)*2+特技天赋!D2558)</f>
        <v>6</v>
      </c>
      <c r="N2558" s="31">
        <v>87</v>
      </c>
      <c r="Q2558" s="32">
        <f>IF(特技天赋!F2558&gt;0,INDEX(数值规划!$F$32:$F$63,(特技天赋!E2558-1)*4+特技天赋!F2558),E2558)</f>
        <v>87</v>
      </c>
    </row>
    <row r="2559" spans="1:17" ht="16.5" x14ac:dyDescent="0.2">
      <c r="A2559" s="31">
        <v>2556</v>
      </c>
      <c r="B2559" s="31">
        <v>15</v>
      </c>
      <c r="C2559" s="31">
        <v>4</v>
      </c>
      <c r="D2559" s="31">
        <v>2</v>
      </c>
      <c r="E2559" s="31">
        <v>4</v>
      </c>
      <c r="F2559" s="31">
        <v>0</v>
      </c>
      <c r="G2559" s="31" t="str">
        <f t="shared" si="78"/>
        <v>天蝎座技能3_2线4号天赋解锁</v>
      </c>
      <c r="H2559" s="32">
        <f>INDEX(数值规划!$AH$33:$AK$42,(特技天赋!C2559-1)*2+特技天赋!D2559,特技天赋!E2559)</f>
        <v>91</v>
      </c>
      <c r="I2559" s="32">
        <f>INDEX(数值规划!$N$32:$Y$231,(((C2559-1)*2+(D2559-1))*4+(E2559-1))*5+F2559+1,(INDEX($T$3:$AI$3,B2559)-1)*3+1)</f>
        <v>0</v>
      </c>
      <c r="J2559" s="32">
        <f>INDEX(数值规划!$N$32:$Y$231,(((C2559-1)*2+(D2559-1))*4+(E2559-1))*5+F2559+1,(INDEX($T$3:$AI$3,B2559)-1)*3+2)</f>
        <v>30</v>
      </c>
      <c r="K2559" s="32">
        <f>INDEX(数值规划!$N$32:$Y$231,(((C2559-1)*2+(D2559-1))*4+(E2559-1))*5+F2559+1,(INDEX($T$3:$AI$3,B2559)-1)*3+3)</f>
        <v>60</v>
      </c>
      <c r="L2559" s="32">
        <f t="shared" si="79"/>
        <v>8</v>
      </c>
      <c r="M2559" s="32">
        <f>INDEX(数值规划!$AL$33:$AL$42,(特技天赋!C2559-1)*2+特技天赋!D2559)</f>
        <v>6</v>
      </c>
      <c r="N2559" s="31">
        <v>4</v>
      </c>
      <c r="Q2559" s="32">
        <f>IF(特技天赋!F2559&gt;0,INDEX(数值规划!$F$32:$F$63,(特技天赋!E2559-1)*4+特技天赋!F2559),E2559)</f>
        <v>4</v>
      </c>
    </row>
    <row r="2560" spans="1:17" ht="16.5" x14ac:dyDescent="0.2">
      <c r="A2560" s="31">
        <v>2557</v>
      </c>
      <c r="B2560" s="31">
        <v>15</v>
      </c>
      <c r="C2560" s="31">
        <v>4</v>
      </c>
      <c r="D2560" s="31">
        <v>2</v>
      </c>
      <c r="E2560" s="31">
        <v>4</v>
      </c>
      <c r="F2560" s="31">
        <v>1</v>
      </c>
      <c r="G2560" s="31" t="str">
        <f t="shared" si="78"/>
        <v>天蝎座技能3_2线4号天赋1级</v>
      </c>
      <c r="H2560" s="32">
        <f>INDEX(数值规划!$AH$33:$AK$42,(特技天赋!C2560-1)*2+特技天赋!D2560,特技天赋!E2560)</f>
        <v>91</v>
      </c>
      <c r="I2560" s="32">
        <f>INDEX(数值规划!$N$32:$Y$231,(((C2560-1)*2+(D2560-1))*4+(E2560-1))*5+F2560+1,(INDEX($T$3:$AI$3,B2560)-1)*3+1)</f>
        <v>0</v>
      </c>
      <c r="J2560" s="32">
        <f>INDEX(数值规划!$N$32:$Y$231,(((C2560-1)*2+(D2560-1))*4+(E2560-1))*5+F2560+1,(INDEX($T$3:$AI$3,B2560)-1)*3+2)</f>
        <v>35</v>
      </c>
      <c r="K2560" s="32">
        <f>INDEX(数值规划!$N$32:$Y$231,(((C2560-1)*2+(D2560-1))*4+(E2560-1))*5+F2560+1,(INDEX($T$3:$AI$3,B2560)-1)*3+3)</f>
        <v>70</v>
      </c>
      <c r="L2560" s="32">
        <f t="shared" si="79"/>
        <v>8</v>
      </c>
      <c r="M2560" s="32">
        <f>INDEX(数值规划!$AL$33:$AL$42,(特技天赋!C2560-1)*2+特技天赋!D2560)</f>
        <v>6</v>
      </c>
      <c r="N2560" s="31">
        <v>29</v>
      </c>
      <c r="Q2560" s="32">
        <f>IF(特技天赋!F2560&gt;0,INDEX(数值规划!$F$32:$F$63,(特技天赋!E2560-1)*4+特技天赋!F2560),E2560)</f>
        <v>29</v>
      </c>
    </row>
    <row r="2561" spans="1:17" ht="16.5" x14ac:dyDescent="0.2">
      <c r="A2561" s="31">
        <v>2558</v>
      </c>
      <c r="B2561" s="31">
        <v>15</v>
      </c>
      <c r="C2561" s="31">
        <v>4</v>
      </c>
      <c r="D2561" s="31">
        <v>2</v>
      </c>
      <c r="E2561" s="31">
        <v>4</v>
      </c>
      <c r="F2561" s="31">
        <v>2</v>
      </c>
      <c r="G2561" s="31" t="str">
        <f t="shared" si="78"/>
        <v>天蝎座技能3_2线4号天赋2级</v>
      </c>
      <c r="H2561" s="32">
        <f>INDEX(数值规划!$AH$33:$AK$42,(特技天赋!C2561-1)*2+特技天赋!D2561,特技天赋!E2561)</f>
        <v>91</v>
      </c>
      <c r="I2561" s="32">
        <f>INDEX(数值规划!$N$32:$Y$231,(((C2561-1)*2+(D2561-1))*4+(E2561-1))*5+F2561+1,(INDEX($T$3:$AI$3,B2561)-1)*3+1)</f>
        <v>0</v>
      </c>
      <c r="J2561" s="32">
        <f>INDEX(数值规划!$N$32:$Y$231,(((C2561-1)*2+(D2561-1))*4+(E2561-1))*5+F2561+1,(INDEX($T$3:$AI$3,B2561)-1)*3+2)</f>
        <v>40</v>
      </c>
      <c r="K2561" s="32">
        <f>INDEX(数值规划!$N$32:$Y$231,(((C2561-1)*2+(D2561-1))*4+(E2561-1))*5+F2561+1,(INDEX($T$3:$AI$3,B2561)-1)*3+3)</f>
        <v>80</v>
      </c>
      <c r="L2561" s="32">
        <f t="shared" si="79"/>
        <v>8</v>
      </c>
      <c r="M2561" s="32">
        <f>INDEX(数值规划!$AL$33:$AL$42,(特技天赋!C2561-1)*2+特技天赋!D2561)</f>
        <v>6</v>
      </c>
      <c r="N2561" s="31">
        <v>43</v>
      </c>
      <c r="Q2561" s="32">
        <f>IF(特技天赋!F2561&gt;0,INDEX(数值规划!$F$32:$F$63,(特技天赋!E2561-1)*4+特技天赋!F2561),E2561)</f>
        <v>43</v>
      </c>
    </row>
    <row r="2562" spans="1:17" ht="16.5" x14ac:dyDescent="0.2">
      <c r="A2562" s="31">
        <v>2559</v>
      </c>
      <c r="B2562" s="31">
        <v>15</v>
      </c>
      <c r="C2562" s="31">
        <v>4</v>
      </c>
      <c r="D2562" s="31">
        <v>2</v>
      </c>
      <c r="E2562" s="31">
        <v>4</v>
      </c>
      <c r="F2562" s="31">
        <v>3</v>
      </c>
      <c r="G2562" s="31" t="str">
        <f t="shared" si="78"/>
        <v>天蝎座技能3_2线4号天赋3级</v>
      </c>
      <c r="H2562" s="32">
        <f>INDEX(数值规划!$AH$33:$AK$42,(特技天赋!C2562-1)*2+特技天赋!D2562,特技天赋!E2562)</f>
        <v>91</v>
      </c>
      <c r="I2562" s="32">
        <f>INDEX(数值规划!$N$32:$Y$231,(((C2562-1)*2+(D2562-1))*4+(E2562-1))*5+F2562+1,(INDEX($T$3:$AI$3,B2562)-1)*3+1)</f>
        <v>0</v>
      </c>
      <c r="J2562" s="32">
        <f>INDEX(数值规划!$N$32:$Y$231,(((C2562-1)*2+(D2562-1))*4+(E2562-1))*5+F2562+1,(INDEX($T$3:$AI$3,B2562)-1)*3+2)</f>
        <v>45</v>
      </c>
      <c r="K2562" s="32">
        <f>INDEX(数值规划!$N$32:$Y$231,(((C2562-1)*2+(D2562-1))*4+(E2562-1))*5+F2562+1,(INDEX($T$3:$AI$3,B2562)-1)*3+3)</f>
        <v>90</v>
      </c>
      <c r="L2562" s="32">
        <f t="shared" si="79"/>
        <v>8</v>
      </c>
      <c r="M2562" s="32">
        <f>INDEX(数值规划!$AL$33:$AL$42,(特技天赋!C2562-1)*2+特技天赋!D2562)</f>
        <v>6</v>
      </c>
      <c r="N2562" s="31">
        <v>58</v>
      </c>
      <c r="Q2562" s="32">
        <f>IF(特技天赋!F2562&gt;0,INDEX(数值规划!$F$32:$F$63,(特技天赋!E2562-1)*4+特技天赋!F2562),E2562)</f>
        <v>58</v>
      </c>
    </row>
    <row r="2563" spans="1:17" ht="16.5" x14ac:dyDescent="0.2">
      <c r="A2563" s="31">
        <v>2560</v>
      </c>
      <c r="B2563" s="31">
        <v>15</v>
      </c>
      <c r="C2563" s="31">
        <v>4</v>
      </c>
      <c r="D2563" s="31">
        <v>2</v>
      </c>
      <c r="E2563" s="31">
        <v>4</v>
      </c>
      <c r="F2563" s="31">
        <v>4</v>
      </c>
      <c r="G2563" s="31" t="str">
        <f t="shared" si="78"/>
        <v>天蝎座技能3_2线4号天赋4级</v>
      </c>
      <c r="H2563" s="32">
        <f>INDEX(数值规划!$AH$33:$AK$42,(特技天赋!C2563-1)*2+特技天赋!D2563,特技天赋!E2563)</f>
        <v>91</v>
      </c>
      <c r="I2563" s="32">
        <f>INDEX(数值规划!$N$32:$Y$231,(((C2563-1)*2+(D2563-1))*4+(E2563-1))*5+F2563+1,(INDEX($T$3:$AI$3,B2563)-1)*3+1)</f>
        <v>0</v>
      </c>
      <c r="J2563" s="32">
        <f>INDEX(数值规划!$N$32:$Y$231,(((C2563-1)*2+(D2563-1))*4+(E2563-1))*5+F2563+1,(INDEX($T$3:$AI$3,B2563)-1)*3+2)</f>
        <v>50</v>
      </c>
      <c r="K2563" s="32">
        <f>INDEX(数值规划!$N$32:$Y$231,(((C2563-1)*2+(D2563-1))*4+(E2563-1))*5+F2563+1,(INDEX($T$3:$AI$3,B2563)-1)*3+3)</f>
        <v>100</v>
      </c>
      <c r="L2563" s="32">
        <f t="shared" si="79"/>
        <v>8</v>
      </c>
      <c r="M2563" s="32">
        <f>INDEX(数值规划!$AL$33:$AL$42,(特技天赋!C2563-1)*2+特技天赋!D2563)</f>
        <v>6</v>
      </c>
      <c r="N2563" s="31">
        <v>87</v>
      </c>
      <c r="Q2563" s="32">
        <f>IF(特技天赋!F2563&gt;0,INDEX(数值规划!$F$32:$F$63,(特技天赋!E2563-1)*4+特技天赋!F2563),E2563)</f>
        <v>87</v>
      </c>
    </row>
    <row r="2564" spans="1:17" ht="16.5" x14ac:dyDescent="0.2">
      <c r="A2564" s="31">
        <v>2561</v>
      </c>
      <c r="B2564" s="31">
        <v>15</v>
      </c>
      <c r="C2564" s="31">
        <v>5</v>
      </c>
      <c r="D2564" s="31">
        <v>1</v>
      </c>
      <c r="E2564" s="31">
        <v>1</v>
      </c>
      <c r="F2564" s="31">
        <v>0</v>
      </c>
      <c r="G2564" s="31" t="str">
        <f t="shared" si="78"/>
        <v>天蝎座大招_1线1号天赋解锁</v>
      </c>
      <c r="H2564" s="32">
        <f>INDEX(数值规划!$AH$33:$AK$42,(特技天赋!C2564-1)*2+特技天赋!D2564,特技天赋!E2564)</f>
        <v>23</v>
      </c>
      <c r="I2564" s="32">
        <f>INDEX(数值规划!$N$32:$Y$231,(((C2564-1)*2+(D2564-1))*4+(E2564-1))*5+F2564+1,(INDEX($T$3:$AI$3,B2564)-1)*3+1)</f>
        <v>6</v>
      </c>
      <c r="J2564" s="32">
        <f>INDEX(数值规划!$N$32:$Y$231,(((C2564-1)*2+(D2564-1))*4+(E2564-1))*5+F2564+1,(INDEX($T$3:$AI$3,B2564)-1)*3+2)</f>
        <v>24</v>
      </c>
      <c r="K2564" s="32">
        <f>INDEX(数值规划!$N$32:$Y$231,(((C2564-1)*2+(D2564-1))*4+(E2564-1))*5+F2564+1,(INDEX($T$3:$AI$3,B2564)-1)*3+3)</f>
        <v>6</v>
      </c>
      <c r="L2564" s="32">
        <f t="shared" si="79"/>
        <v>1</v>
      </c>
      <c r="M2564" s="32">
        <f>INDEX(数值规划!$AL$33:$AL$42,(特技天赋!C2564-1)*2+特技天赋!D2564)</f>
        <v>6</v>
      </c>
      <c r="N2564" s="31">
        <v>1</v>
      </c>
      <c r="Q2564" s="32">
        <f>IF(特技天赋!F2564&gt;0,INDEX(数值规划!$F$32:$F$63,(特技天赋!E2564-1)*4+特技天赋!F2564),E2564)</f>
        <v>1</v>
      </c>
    </row>
    <row r="2565" spans="1:17" ht="16.5" x14ac:dyDescent="0.2">
      <c r="A2565" s="31">
        <v>2562</v>
      </c>
      <c r="B2565" s="31">
        <v>15</v>
      </c>
      <c r="C2565" s="31">
        <v>5</v>
      </c>
      <c r="D2565" s="31">
        <v>1</v>
      </c>
      <c r="E2565" s="31">
        <v>1</v>
      </c>
      <c r="F2565" s="31">
        <v>1</v>
      </c>
      <c r="G2565" s="31" t="str">
        <f t="shared" ref="G2565:G2628" si="80">INDEX($T$4:$AI$4,B2565)&amp;INDEX($T$5:$X$5,C2565)&amp;"_"&amp;D2565&amp;"线"&amp;E2565&amp;"号天赋"&amp;IF(F2565&gt;0,F2565&amp;"级","解锁")</f>
        <v>天蝎座大招_1线1号天赋1级</v>
      </c>
      <c r="H2565" s="32">
        <f>INDEX(数值规划!$AH$33:$AK$42,(特技天赋!C2565-1)*2+特技天赋!D2565,特技天赋!E2565)</f>
        <v>23</v>
      </c>
      <c r="I2565" s="32">
        <f>INDEX(数值规划!$N$32:$Y$231,(((C2565-1)*2+(D2565-1))*4+(E2565-1))*5+F2565+1,(INDEX($T$3:$AI$3,B2565)-1)*3+1)</f>
        <v>9</v>
      </c>
      <c r="J2565" s="32">
        <f>INDEX(数值规划!$N$32:$Y$231,(((C2565-1)*2+(D2565-1))*4+(E2565-1))*5+F2565+1,(INDEX($T$3:$AI$3,B2565)-1)*3+2)</f>
        <v>36</v>
      </c>
      <c r="K2565" s="32">
        <f>INDEX(数值规划!$N$32:$Y$231,(((C2565-1)*2+(D2565-1))*4+(E2565-1))*5+F2565+1,(INDEX($T$3:$AI$3,B2565)-1)*3+3)</f>
        <v>9</v>
      </c>
      <c r="L2565" s="32">
        <f t="shared" ref="L2565:L2628" si="81">(E2565-1)*2+D2565</f>
        <v>1</v>
      </c>
      <c r="M2565" s="32">
        <f>INDEX(数值规划!$AL$33:$AL$42,(特技天赋!C2565-1)*2+特技天赋!D2565)</f>
        <v>6</v>
      </c>
      <c r="N2565" s="31">
        <v>19</v>
      </c>
      <c r="Q2565" s="32">
        <f>IF(特技天赋!F2565&gt;0,INDEX(数值规划!$F$32:$F$63,(特技天赋!E2565-1)*4+特技天赋!F2565),E2565)</f>
        <v>19</v>
      </c>
    </row>
    <row r="2566" spans="1:17" ht="16.5" x14ac:dyDescent="0.2">
      <c r="A2566" s="31">
        <v>2563</v>
      </c>
      <c r="B2566" s="31">
        <v>15</v>
      </c>
      <c r="C2566" s="31">
        <v>5</v>
      </c>
      <c r="D2566" s="31">
        <v>1</v>
      </c>
      <c r="E2566" s="31">
        <v>1</v>
      </c>
      <c r="F2566" s="31">
        <v>2</v>
      </c>
      <c r="G2566" s="31" t="str">
        <f t="shared" si="80"/>
        <v>天蝎座大招_1线1号天赋2级</v>
      </c>
      <c r="H2566" s="32">
        <f>INDEX(数值规划!$AH$33:$AK$42,(特技天赋!C2566-1)*2+特技天赋!D2566,特技天赋!E2566)</f>
        <v>23</v>
      </c>
      <c r="I2566" s="32">
        <f>INDEX(数值规划!$N$32:$Y$231,(((C2566-1)*2+(D2566-1))*4+(E2566-1))*5+F2566+1,(INDEX($T$3:$AI$3,B2566)-1)*3+1)</f>
        <v>12</v>
      </c>
      <c r="J2566" s="32">
        <f>INDEX(数值规划!$N$32:$Y$231,(((C2566-1)*2+(D2566-1))*4+(E2566-1))*5+F2566+1,(INDEX($T$3:$AI$3,B2566)-1)*3+2)</f>
        <v>48</v>
      </c>
      <c r="K2566" s="32">
        <f>INDEX(数值规划!$N$32:$Y$231,(((C2566-1)*2+(D2566-1))*4+(E2566-1))*5+F2566+1,(INDEX($T$3:$AI$3,B2566)-1)*3+3)</f>
        <v>12</v>
      </c>
      <c r="L2566" s="32">
        <f t="shared" si="81"/>
        <v>1</v>
      </c>
      <c r="M2566" s="32">
        <f>INDEX(数值规划!$AL$33:$AL$42,(特技天赋!C2566-1)*2+特技天赋!D2566)</f>
        <v>6</v>
      </c>
      <c r="N2566" s="31">
        <v>29</v>
      </c>
      <c r="Q2566" s="32">
        <f>IF(特技天赋!F2566&gt;0,INDEX(数值规划!$F$32:$F$63,(特技天赋!E2566-1)*4+特技天赋!F2566),E2566)</f>
        <v>29</v>
      </c>
    </row>
    <row r="2567" spans="1:17" ht="16.5" x14ac:dyDescent="0.2">
      <c r="A2567" s="31">
        <v>2564</v>
      </c>
      <c r="B2567" s="31">
        <v>15</v>
      </c>
      <c r="C2567" s="31">
        <v>5</v>
      </c>
      <c r="D2567" s="31">
        <v>1</v>
      </c>
      <c r="E2567" s="31">
        <v>1</v>
      </c>
      <c r="F2567" s="31">
        <v>3</v>
      </c>
      <c r="G2567" s="31" t="str">
        <f t="shared" si="80"/>
        <v>天蝎座大招_1线1号天赋3级</v>
      </c>
      <c r="H2567" s="32">
        <f>INDEX(数值规划!$AH$33:$AK$42,(特技天赋!C2567-1)*2+特技天赋!D2567,特技天赋!E2567)</f>
        <v>23</v>
      </c>
      <c r="I2567" s="32">
        <f>INDEX(数值规划!$N$32:$Y$231,(((C2567-1)*2+(D2567-1))*4+(E2567-1))*5+F2567+1,(INDEX($T$3:$AI$3,B2567)-1)*3+1)</f>
        <v>15</v>
      </c>
      <c r="J2567" s="32">
        <f>INDEX(数值规划!$N$32:$Y$231,(((C2567-1)*2+(D2567-1))*4+(E2567-1))*5+F2567+1,(INDEX($T$3:$AI$3,B2567)-1)*3+2)</f>
        <v>60</v>
      </c>
      <c r="K2567" s="32">
        <f>INDEX(数值规划!$N$32:$Y$231,(((C2567-1)*2+(D2567-1))*4+(E2567-1))*5+F2567+1,(INDEX($T$3:$AI$3,B2567)-1)*3+3)</f>
        <v>15</v>
      </c>
      <c r="L2567" s="32">
        <f t="shared" si="81"/>
        <v>1</v>
      </c>
      <c r="M2567" s="32">
        <f>INDEX(数值规划!$AL$33:$AL$42,(特技天赋!C2567-1)*2+特技天赋!D2567)</f>
        <v>6</v>
      </c>
      <c r="N2567" s="31">
        <v>38</v>
      </c>
      <c r="Q2567" s="32">
        <f>IF(特技天赋!F2567&gt;0,INDEX(数值规划!$F$32:$F$63,(特技天赋!E2567-1)*4+特技天赋!F2567),E2567)</f>
        <v>38</v>
      </c>
    </row>
    <row r="2568" spans="1:17" ht="16.5" x14ac:dyDescent="0.2">
      <c r="A2568" s="31">
        <v>2565</v>
      </c>
      <c r="B2568" s="31">
        <v>15</v>
      </c>
      <c r="C2568" s="31">
        <v>5</v>
      </c>
      <c r="D2568" s="31">
        <v>1</v>
      </c>
      <c r="E2568" s="31">
        <v>1</v>
      </c>
      <c r="F2568" s="31">
        <v>4</v>
      </c>
      <c r="G2568" s="31" t="str">
        <f t="shared" si="80"/>
        <v>天蝎座大招_1线1号天赋4级</v>
      </c>
      <c r="H2568" s="32">
        <f>INDEX(数值规划!$AH$33:$AK$42,(特技天赋!C2568-1)*2+特技天赋!D2568,特技天赋!E2568)</f>
        <v>23</v>
      </c>
      <c r="I2568" s="32">
        <f>INDEX(数值规划!$N$32:$Y$231,(((C2568-1)*2+(D2568-1))*4+(E2568-1))*5+F2568+1,(INDEX($T$3:$AI$3,B2568)-1)*3+1)</f>
        <v>18</v>
      </c>
      <c r="J2568" s="32">
        <f>INDEX(数值规划!$N$32:$Y$231,(((C2568-1)*2+(D2568-1))*4+(E2568-1))*5+F2568+1,(INDEX($T$3:$AI$3,B2568)-1)*3+2)</f>
        <v>72</v>
      </c>
      <c r="K2568" s="32">
        <f>INDEX(数值规划!$N$32:$Y$231,(((C2568-1)*2+(D2568-1))*4+(E2568-1))*5+F2568+1,(INDEX($T$3:$AI$3,B2568)-1)*3+3)</f>
        <v>18</v>
      </c>
      <c r="L2568" s="32">
        <f t="shared" si="81"/>
        <v>1</v>
      </c>
      <c r="M2568" s="32">
        <f>INDEX(数值规划!$AL$33:$AL$42,(特技天赋!C2568-1)*2+特技天赋!D2568)</f>
        <v>6</v>
      </c>
      <c r="N2568" s="31">
        <v>58</v>
      </c>
      <c r="Q2568" s="32">
        <f>IF(特技天赋!F2568&gt;0,INDEX(数值规划!$F$32:$F$63,(特技天赋!E2568-1)*4+特技天赋!F2568),E2568)</f>
        <v>58</v>
      </c>
    </row>
    <row r="2569" spans="1:17" ht="16.5" x14ac:dyDescent="0.2">
      <c r="A2569" s="31">
        <v>2566</v>
      </c>
      <c r="B2569" s="31">
        <v>15</v>
      </c>
      <c r="C2569" s="31">
        <v>5</v>
      </c>
      <c r="D2569" s="31">
        <v>1</v>
      </c>
      <c r="E2569" s="31">
        <v>2</v>
      </c>
      <c r="F2569" s="31">
        <v>0</v>
      </c>
      <c r="G2569" s="31" t="str">
        <f t="shared" si="80"/>
        <v>天蝎座大招_1线2号天赋解锁</v>
      </c>
      <c r="H2569" s="32">
        <f>INDEX(数值规划!$AH$33:$AK$42,(特技天赋!C2569-1)*2+特技天赋!D2569,特技天赋!E2569)</f>
        <v>43</v>
      </c>
      <c r="I2569" s="32">
        <f>INDEX(数值规划!$N$32:$Y$231,(((C2569-1)*2+(D2569-1))*4+(E2569-1))*5+F2569+1,(INDEX($T$3:$AI$3,B2569)-1)*3+1)</f>
        <v>9</v>
      </c>
      <c r="J2569" s="32">
        <f>INDEX(数值规划!$N$32:$Y$231,(((C2569-1)*2+(D2569-1))*4+(E2569-1))*5+F2569+1,(INDEX($T$3:$AI$3,B2569)-1)*3+2)</f>
        <v>36</v>
      </c>
      <c r="K2569" s="32">
        <f>INDEX(数值规划!$N$32:$Y$231,(((C2569-1)*2+(D2569-1))*4+(E2569-1))*5+F2569+1,(INDEX($T$3:$AI$3,B2569)-1)*3+3)</f>
        <v>9</v>
      </c>
      <c r="L2569" s="32">
        <f t="shared" si="81"/>
        <v>3</v>
      </c>
      <c r="M2569" s="32">
        <f>INDEX(数值规划!$AL$33:$AL$42,(特技天赋!C2569-1)*2+特技天赋!D2569)</f>
        <v>6</v>
      </c>
      <c r="N2569" s="31">
        <v>2</v>
      </c>
      <c r="Q2569" s="32">
        <f>IF(特技天赋!F2569&gt;0,INDEX(数值规划!$F$32:$F$63,(特技天赋!E2569-1)*4+特技天赋!F2569),E2569)</f>
        <v>2</v>
      </c>
    </row>
    <row r="2570" spans="1:17" ht="16.5" x14ac:dyDescent="0.2">
      <c r="A2570" s="31">
        <v>2567</v>
      </c>
      <c r="B2570" s="31">
        <v>15</v>
      </c>
      <c r="C2570" s="31">
        <v>5</v>
      </c>
      <c r="D2570" s="31">
        <v>1</v>
      </c>
      <c r="E2570" s="31">
        <v>2</v>
      </c>
      <c r="F2570" s="31">
        <v>1</v>
      </c>
      <c r="G2570" s="31" t="str">
        <f t="shared" si="80"/>
        <v>天蝎座大招_1线2号天赋1级</v>
      </c>
      <c r="H2570" s="32">
        <f>INDEX(数值规划!$AH$33:$AK$42,(特技天赋!C2570-1)*2+特技天赋!D2570,特技天赋!E2570)</f>
        <v>43</v>
      </c>
      <c r="I2570" s="32">
        <f>INDEX(数值规划!$N$32:$Y$231,(((C2570-1)*2+(D2570-1))*4+(E2570-1))*5+F2570+1,(INDEX($T$3:$AI$3,B2570)-1)*3+1)</f>
        <v>12</v>
      </c>
      <c r="J2570" s="32">
        <f>INDEX(数值规划!$N$32:$Y$231,(((C2570-1)*2+(D2570-1))*4+(E2570-1))*5+F2570+1,(INDEX($T$3:$AI$3,B2570)-1)*3+2)</f>
        <v>48</v>
      </c>
      <c r="K2570" s="32">
        <f>INDEX(数值规划!$N$32:$Y$231,(((C2570-1)*2+(D2570-1))*4+(E2570-1))*5+F2570+1,(INDEX($T$3:$AI$3,B2570)-1)*3+3)</f>
        <v>12</v>
      </c>
      <c r="L2570" s="32">
        <f t="shared" si="81"/>
        <v>3</v>
      </c>
      <c r="M2570" s="32">
        <f>INDEX(数值规划!$AL$33:$AL$42,(特技天赋!C2570-1)*2+特技天赋!D2570)</f>
        <v>6</v>
      </c>
      <c r="N2570" s="31">
        <v>24</v>
      </c>
      <c r="Q2570" s="32">
        <f>IF(特技天赋!F2570&gt;0,INDEX(数值规划!$F$32:$F$63,(特技天赋!E2570-1)*4+特技天赋!F2570),E2570)</f>
        <v>24</v>
      </c>
    </row>
    <row r="2571" spans="1:17" ht="16.5" x14ac:dyDescent="0.2">
      <c r="A2571" s="31">
        <v>2568</v>
      </c>
      <c r="B2571" s="31">
        <v>15</v>
      </c>
      <c r="C2571" s="31">
        <v>5</v>
      </c>
      <c r="D2571" s="31">
        <v>1</v>
      </c>
      <c r="E2571" s="31">
        <v>2</v>
      </c>
      <c r="F2571" s="31">
        <v>2</v>
      </c>
      <c r="G2571" s="31" t="str">
        <f t="shared" si="80"/>
        <v>天蝎座大招_1线2号天赋2级</v>
      </c>
      <c r="H2571" s="32">
        <f>INDEX(数值规划!$AH$33:$AK$42,(特技天赋!C2571-1)*2+特技天赋!D2571,特技天赋!E2571)</f>
        <v>43</v>
      </c>
      <c r="I2571" s="32">
        <f>INDEX(数值规划!$N$32:$Y$231,(((C2571-1)*2+(D2571-1))*4+(E2571-1))*5+F2571+1,(INDEX($T$3:$AI$3,B2571)-1)*3+1)</f>
        <v>15</v>
      </c>
      <c r="J2571" s="32">
        <f>INDEX(数值规划!$N$32:$Y$231,(((C2571-1)*2+(D2571-1))*4+(E2571-1))*5+F2571+1,(INDEX($T$3:$AI$3,B2571)-1)*3+2)</f>
        <v>60</v>
      </c>
      <c r="K2571" s="32">
        <f>INDEX(数值规划!$N$32:$Y$231,(((C2571-1)*2+(D2571-1))*4+(E2571-1))*5+F2571+1,(INDEX($T$3:$AI$3,B2571)-1)*3+3)</f>
        <v>15</v>
      </c>
      <c r="L2571" s="32">
        <f t="shared" si="81"/>
        <v>3</v>
      </c>
      <c r="M2571" s="32">
        <f>INDEX(数值规划!$AL$33:$AL$42,(特技天赋!C2571-1)*2+特技天赋!D2571)</f>
        <v>6</v>
      </c>
      <c r="N2571" s="31">
        <v>36</v>
      </c>
      <c r="Q2571" s="32">
        <f>IF(特技天赋!F2571&gt;0,INDEX(数值规划!$F$32:$F$63,(特技天赋!E2571-1)*4+特技天赋!F2571),E2571)</f>
        <v>36</v>
      </c>
    </row>
    <row r="2572" spans="1:17" ht="16.5" x14ac:dyDescent="0.2">
      <c r="A2572" s="31">
        <v>2569</v>
      </c>
      <c r="B2572" s="31">
        <v>15</v>
      </c>
      <c r="C2572" s="31">
        <v>5</v>
      </c>
      <c r="D2572" s="31">
        <v>1</v>
      </c>
      <c r="E2572" s="31">
        <v>2</v>
      </c>
      <c r="F2572" s="31">
        <v>3</v>
      </c>
      <c r="G2572" s="31" t="str">
        <f t="shared" si="80"/>
        <v>天蝎座大招_1线2号天赋3级</v>
      </c>
      <c r="H2572" s="32">
        <f>INDEX(数值规划!$AH$33:$AK$42,(特技天赋!C2572-1)*2+特技天赋!D2572,特技天赋!E2572)</f>
        <v>43</v>
      </c>
      <c r="I2572" s="32">
        <f>INDEX(数值规划!$N$32:$Y$231,(((C2572-1)*2+(D2572-1))*4+(E2572-1))*5+F2572+1,(INDEX($T$3:$AI$3,B2572)-1)*3+1)</f>
        <v>18</v>
      </c>
      <c r="J2572" s="32">
        <f>INDEX(数值规划!$N$32:$Y$231,(((C2572-1)*2+(D2572-1))*4+(E2572-1))*5+F2572+1,(INDEX($T$3:$AI$3,B2572)-1)*3+2)</f>
        <v>72</v>
      </c>
      <c r="K2572" s="32">
        <f>INDEX(数值规划!$N$32:$Y$231,(((C2572-1)*2+(D2572-1))*4+(E2572-1))*5+F2572+1,(INDEX($T$3:$AI$3,B2572)-1)*3+3)</f>
        <v>18</v>
      </c>
      <c r="L2572" s="32">
        <f t="shared" si="81"/>
        <v>3</v>
      </c>
      <c r="M2572" s="32">
        <f>INDEX(数值规划!$AL$33:$AL$42,(特技天赋!C2572-1)*2+特技天赋!D2572)</f>
        <v>6</v>
      </c>
      <c r="N2572" s="31">
        <v>48</v>
      </c>
      <c r="Q2572" s="32">
        <f>IF(特技天赋!F2572&gt;0,INDEX(数值规划!$F$32:$F$63,(特技天赋!E2572-1)*4+特技天赋!F2572),E2572)</f>
        <v>48</v>
      </c>
    </row>
    <row r="2573" spans="1:17" ht="16.5" x14ac:dyDescent="0.2">
      <c r="A2573" s="31">
        <v>2570</v>
      </c>
      <c r="B2573" s="31">
        <v>15</v>
      </c>
      <c r="C2573" s="31">
        <v>5</v>
      </c>
      <c r="D2573" s="31">
        <v>1</v>
      </c>
      <c r="E2573" s="31">
        <v>2</v>
      </c>
      <c r="F2573" s="31">
        <v>4</v>
      </c>
      <c r="G2573" s="31" t="str">
        <f t="shared" si="80"/>
        <v>天蝎座大招_1线2号天赋4级</v>
      </c>
      <c r="H2573" s="32">
        <f>INDEX(数值规划!$AH$33:$AK$42,(特技天赋!C2573-1)*2+特技天赋!D2573,特技天赋!E2573)</f>
        <v>43</v>
      </c>
      <c r="I2573" s="32">
        <f>INDEX(数值规划!$N$32:$Y$231,(((C2573-1)*2+(D2573-1))*4+(E2573-1))*5+F2573+1,(INDEX($T$3:$AI$3,B2573)-1)*3+1)</f>
        <v>21</v>
      </c>
      <c r="J2573" s="32">
        <f>INDEX(数值规划!$N$32:$Y$231,(((C2573-1)*2+(D2573-1))*4+(E2573-1))*5+F2573+1,(INDEX($T$3:$AI$3,B2573)-1)*3+2)</f>
        <v>84</v>
      </c>
      <c r="K2573" s="32">
        <f>INDEX(数值规划!$N$32:$Y$231,(((C2573-1)*2+(D2573-1))*4+(E2573-1))*5+F2573+1,(INDEX($T$3:$AI$3,B2573)-1)*3+3)</f>
        <v>21</v>
      </c>
      <c r="L2573" s="32">
        <f t="shared" si="81"/>
        <v>3</v>
      </c>
      <c r="M2573" s="32">
        <f>INDEX(数值规划!$AL$33:$AL$42,(特技天赋!C2573-1)*2+特技天赋!D2573)</f>
        <v>6</v>
      </c>
      <c r="N2573" s="31">
        <v>72</v>
      </c>
      <c r="Q2573" s="32">
        <f>IF(特技天赋!F2573&gt;0,INDEX(数值规划!$F$32:$F$63,(特技天赋!E2573-1)*4+特技天赋!F2573),E2573)</f>
        <v>72</v>
      </c>
    </row>
    <row r="2574" spans="1:17" ht="16.5" x14ac:dyDescent="0.2">
      <c r="A2574" s="31">
        <v>2571</v>
      </c>
      <c r="B2574" s="31">
        <v>15</v>
      </c>
      <c r="C2574" s="31">
        <v>5</v>
      </c>
      <c r="D2574" s="31">
        <v>1</v>
      </c>
      <c r="E2574" s="31">
        <v>3</v>
      </c>
      <c r="F2574" s="31">
        <v>0</v>
      </c>
      <c r="G2574" s="31" t="str">
        <f t="shared" si="80"/>
        <v>天蝎座大招_1线3号天赋解锁</v>
      </c>
      <c r="H2574" s="32">
        <f>INDEX(数值规划!$AH$33:$AK$42,(特技天赋!C2574-1)*2+特技天赋!D2574,特技天赋!E2574)</f>
        <v>63</v>
      </c>
      <c r="I2574" s="32">
        <f>INDEX(数值规划!$N$32:$Y$231,(((C2574-1)*2+(D2574-1))*4+(E2574-1))*5+F2574+1,(INDEX($T$3:$AI$3,B2574)-1)*3+1)</f>
        <v>14</v>
      </c>
      <c r="J2574" s="32">
        <f>INDEX(数值规划!$N$32:$Y$231,(((C2574-1)*2+(D2574-1))*4+(E2574-1))*5+F2574+1,(INDEX($T$3:$AI$3,B2574)-1)*3+2)</f>
        <v>54</v>
      </c>
      <c r="K2574" s="32">
        <f>INDEX(数值规划!$N$32:$Y$231,(((C2574-1)*2+(D2574-1))*4+(E2574-1))*5+F2574+1,(INDEX($T$3:$AI$3,B2574)-1)*3+3)</f>
        <v>14</v>
      </c>
      <c r="L2574" s="32">
        <f t="shared" si="81"/>
        <v>5</v>
      </c>
      <c r="M2574" s="32">
        <f>INDEX(数值规划!$AL$33:$AL$42,(特技天赋!C2574-1)*2+特技天赋!D2574)</f>
        <v>6</v>
      </c>
      <c r="N2574" s="31">
        <v>3</v>
      </c>
      <c r="Q2574" s="32">
        <f>IF(特技天赋!F2574&gt;0,INDEX(数值规划!$F$32:$F$63,(特技天赋!E2574-1)*4+特技天赋!F2574),E2574)</f>
        <v>3</v>
      </c>
    </row>
    <row r="2575" spans="1:17" ht="16.5" x14ac:dyDescent="0.2">
      <c r="A2575" s="31">
        <v>2572</v>
      </c>
      <c r="B2575" s="31">
        <v>15</v>
      </c>
      <c r="C2575" s="31">
        <v>5</v>
      </c>
      <c r="D2575" s="31">
        <v>1</v>
      </c>
      <c r="E2575" s="31">
        <v>3</v>
      </c>
      <c r="F2575" s="31">
        <v>1</v>
      </c>
      <c r="G2575" s="31" t="str">
        <f t="shared" si="80"/>
        <v>天蝎座大招_1线3号天赋1级</v>
      </c>
      <c r="H2575" s="32">
        <f>INDEX(数值规划!$AH$33:$AK$42,(特技天赋!C2575-1)*2+特技天赋!D2575,特技天赋!E2575)</f>
        <v>63</v>
      </c>
      <c r="I2575" s="32">
        <f>INDEX(数值规划!$N$32:$Y$231,(((C2575-1)*2+(D2575-1))*4+(E2575-1))*5+F2575+1,(INDEX($T$3:$AI$3,B2575)-1)*3+1)</f>
        <v>17</v>
      </c>
      <c r="J2575" s="32">
        <f>INDEX(数值规划!$N$32:$Y$231,(((C2575-1)*2+(D2575-1))*4+(E2575-1))*5+F2575+1,(INDEX($T$3:$AI$3,B2575)-1)*3+2)</f>
        <v>66</v>
      </c>
      <c r="K2575" s="32">
        <f>INDEX(数值规划!$N$32:$Y$231,(((C2575-1)*2+(D2575-1))*4+(E2575-1))*5+F2575+1,(INDEX($T$3:$AI$3,B2575)-1)*3+3)</f>
        <v>17</v>
      </c>
      <c r="L2575" s="32">
        <f t="shared" si="81"/>
        <v>5</v>
      </c>
      <c r="M2575" s="32">
        <f>INDEX(数值规划!$AL$33:$AL$42,(特技天赋!C2575-1)*2+特技天赋!D2575)</f>
        <v>6</v>
      </c>
      <c r="N2575" s="31">
        <v>29</v>
      </c>
      <c r="Q2575" s="32">
        <f>IF(特技天赋!F2575&gt;0,INDEX(数值规划!$F$32:$F$63,(特技天赋!E2575-1)*4+特技天赋!F2575),E2575)</f>
        <v>29</v>
      </c>
    </row>
    <row r="2576" spans="1:17" ht="16.5" x14ac:dyDescent="0.2">
      <c r="A2576" s="31">
        <v>2573</v>
      </c>
      <c r="B2576" s="31">
        <v>15</v>
      </c>
      <c r="C2576" s="31">
        <v>5</v>
      </c>
      <c r="D2576" s="31">
        <v>1</v>
      </c>
      <c r="E2576" s="31">
        <v>3</v>
      </c>
      <c r="F2576" s="31">
        <v>2</v>
      </c>
      <c r="G2576" s="31" t="str">
        <f t="shared" si="80"/>
        <v>天蝎座大招_1线3号天赋2级</v>
      </c>
      <c r="H2576" s="32">
        <f>INDEX(数值规划!$AH$33:$AK$42,(特技天赋!C2576-1)*2+特技天赋!D2576,特技天赋!E2576)</f>
        <v>63</v>
      </c>
      <c r="I2576" s="32">
        <f>INDEX(数值规划!$N$32:$Y$231,(((C2576-1)*2+(D2576-1))*4+(E2576-1))*5+F2576+1,(INDEX($T$3:$AI$3,B2576)-1)*3+1)</f>
        <v>20</v>
      </c>
      <c r="J2576" s="32">
        <f>INDEX(数值规划!$N$32:$Y$231,(((C2576-1)*2+(D2576-1))*4+(E2576-1))*5+F2576+1,(INDEX($T$3:$AI$3,B2576)-1)*3+2)</f>
        <v>78</v>
      </c>
      <c r="K2576" s="32">
        <f>INDEX(数值规划!$N$32:$Y$231,(((C2576-1)*2+(D2576-1))*4+(E2576-1))*5+F2576+1,(INDEX($T$3:$AI$3,B2576)-1)*3+3)</f>
        <v>20</v>
      </c>
      <c r="L2576" s="32">
        <f t="shared" si="81"/>
        <v>5</v>
      </c>
      <c r="M2576" s="32">
        <f>INDEX(数值规划!$AL$33:$AL$42,(特技天赋!C2576-1)*2+特技天赋!D2576)</f>
        <v>6</v>
      </c>
      <c r="N2576" s="31">
        <v>43</v>
      </c>
      <c r="Q2576" s="32">
        <f>IF(特技天赋!F2576&gt;0,INDEX(数值规划!$F$32:$F$63,(特技天赋!E2576-1)*4+特技天赋!F2576),E2576)</f>
        <v>43</v>
      </c>
    </row>
    <row r="2577" spans="1:17" ht="16.5" x14ac:dyDescent="0.2">
      <c r="A2577" s="31">
        <v>2574</v>
      </c>
      <c r="B2577" s="31">
        <v>15</v>
      </c>
      <c r="C2577" s="31">
        <v>5</v>
      </c>
      <c r="D2577" s="31">
        <v>1</v>
      </c>
      <c r="E2577" s="31">
        <v>3</v>
      </c>
      <c r="F2577" s="31">
        <v>3</v>
      </c>
      <c r="G2577" s="31" t="str">
        <f t="shared" si="80"/>
        <v>天蝎座大招_1线3号天赋3级</v>
      </c>
      <c r="H2577" s="32">
        <f>INDEX(数值规划!$AH$33:$AK$42,(特技天赋!C2577-1)*2+特技天赋!D2577,特技天赋!E2577)</f>
        <v>63</v>
      </c>
      <c r="I2577" s="32">
        <f>INDEX(数值规划!$N$32:$Y$231,(((C2577-1)*2+(D2577-1))*4+(E2577-1))*5+F2577+1,(INDEX($T$3:$AI$3,B2577)-1)*3+1)</f>
        <v>23</v>
      </c>
      <c r="J2577" s="32">
        <f>INDEX(数值规划!$N$32:$Y$231,(((C2577-1)*2+(D2577-1))*4+(E2577-1))*5+F2577+1,(INDEX($T$3:$AI$3,B2577)-1)*3+2)</f>
        <v>90</v>
      </c>
      <c r="K2577" s="32">
        <f>INDEX(数值规划!$N$32:$Y$231,(((C2577-1)*2+(D2577-1))*4+(E2577-1))*5+F2577+1,(INDEX($T$3:$AI$3,B2577)-1)*3+3)</f>
        <v>23</v>
      </c>
      <c r="L2577" s="32">
        <f t="shared" si="81"/>
        <v>5</v>
      </c>
      <c r="M2577" s="32">
        <f>INDEX(数值规划!$AL$33:$AL$42,(特技天赋!C2577-1)*2+特技天赋!D2577)</f>
        <v>6</v>
      </c>
      <c r="N2577" s="31">
        <v>58</v>
      </c>
      <c r="Q2577" s="32">
        <f>IF(特技天赋!F2577&gt;0,INDEX(数值规划!$F$32:$F$63,(特技天赋!E2577-1)*4+特技天赋!F2577),E2577)</f>
        <v>58</v>
      </c>
    </row>
    <row r="2578" spans="1:17" ht="16.5" x14ac:dyDescent="0.2">
      <c r="A2578" s="31">
        <v>2575</v>
      </c>
      <c r="B2578" s="31">
        <v>15</v>
      </c>
      <c r="C2578" s="31">
        <v>5</v>
      </c>
      <c r="D2578" s="31">
        <v>1</v>
      </c>
      <c r="E2578" s="31">
        <v>3</v>
      </c>
      <c r="F2578" s="31">
        <v>4</v>
      </c>
      <c r="G2578" s="31" t="str">
        <f t="shared" si="80"/>
        <v>天蝎座大招_1线3号天赋4级</v>
      </c>
      <c r="H2578" s="32">
        <f>INDEX(数值规划!$AH$33:$AK$42,(特技天赋!C2578-1)*2+特技天赋!D2578,特技天赋!E2578)</f>
        <v>63</v>
      </c>
      <c r="I2578" s="32">
        <f>INDEX(数值规划!$N$32:$Y$231,(((C2578-1)*2+(D2578-1))*4+(E2578-1))*5+F2578+1,(INDEX($T$3:$AI$3,B2578)-1)*3+1)</f>
        <v>26</v>
      </c>
      <c r="J2578" s="32">
        <f>INDEX(数值规划!$N$32:$Y$231,(((C2578-1)*2+(D2578-1))*4+(E2578-1))*5+F2578+1,(INDEX($T$3:$AI$3,B2578)-1)*3+2)</f>
        <v>102</v>
      </c>
      <c r="K2578" s="32">
        <f>INDEX(数值规划!$N$32:$Y$231,(((C2578-1)*2+(D2578-1))*4+(E2578-1))*5+F2578+1,(INDEX($T$3:$AI$3,B2578)-1)*3+3)</f>
        <v>26</v>
      </c>
      <c r="L2578" s="32">
        <f t="shared" si="81"/>
        <v>5</v>
      </c>
      <c r="M2578" s="32">
        <f>INDEX(数值规划!$AL$33:$AL$42,(特技天赋!C2578-1)*2+特技天赋!D2578)</f>
        <v>6</v>
      </c>
      <c r="N2578" s="31">
        <v>87</v>
      </c>
      <c r="Q2578" s="32">
        <f>IF(特技天赋!F2578&gt;0,INDEX(数值规划!$F$32:$F$63,(特技天赋!E2578-1)*4+特技天赋!F2578),E2578)</f>
        <v>87</v>
      </c>
    </row>
    <row r="2579" spans="1:17" ht="16.5" x14ac:dyDescent="0.2">
      <c r="A2579" s="31">
        <v>2576</v>
      </c>
      <c r="B2579" s="31">
        <v>15</v>
      </c>
      <c r="C2579" s="31">
        <v>5</v>
      </c>
      <c r="D2579" s="31">
        <v>1</v>
      </c>
      <c r="E2579" s="31">
        <v>4</v>
      </c>
      <c r="F2579" s="31">
        <v>0</v>
      </c>
      <c r="G2579" s="31" t="str">
        <f t="shared" si="80"/>
        <v>天蝎座大招_1线4号天赋解锁</v>
      </c>
      <c r="H2579" s="32">
        <f>INDEX(数值规划!$AH$33:$AK$42,(特技天赋!C2579-1)*2+特技天赋!D2579,特技天赋!E2579)</f>
        <v>83</v>
      </c>
      <c r="I2579" s="32">
        <f>INDEX(数值规划!$N$32:$Y$231,(((C2579-1)*2+(D2579-1))*4+(E2579-1))*5+F2579+1,(INDEX($T$3:$AI$3,B2579)-1)*3+1)</f>
        <v>18</v>
      </c>
      <c r="J2579" s="32">
        <f>INDEX(数值规划!$N$32:$Y$231,(((C2579-1)*2+(D2579-1))*4+(E2579-1))*5+F2579+1,(INDEX($T$3:$AI$3,B2579)-1)*3+2)</f>
        <v>72</v>
      </c>
      <c r="K2579" s="32">
        <f>INDEX(数值规划!$N$32:$Y$231,(((C2579-1)*2+(D2579-1))*4+(E2579-1))*5+F2579+1,(INDEX($T$3:$AI$3,B2579)-1)*3+3)</f>
        <v>18</v>
      </c>
      <c r="L2579" s="32">
        <f t="shared" si="81"/>
        <v>7</v>
      </c>
      <c r="M2579" s="32">
        <f>INDEX(数值规划!$AL$33:$AL$42,(特技天赋!C2579-1)*2+特技天赋!D2579)</f>
        <v>6</v>
      </c>
      <c r="N2579" s="31">
        <v>4</v>
      </c>
      <c r="Q2579" s="32">
        <f>IF(特技天赋!F2579&gt;0,INDEX(数值规划!$F$32:$F$63,(特技天赋!E2579-1)*4+特技天赋!F2579),E2579)</f>
        <v>4</v>
      </c>
    </row>
    <row r="2580" spans="1:17" ht="16.5" x14ac:dyDescent="0.2">
      <c r="A2580" s="31">
        <v>2577</v>
      </c>
      <c r="B2580" s="31">
        <v>15</v>
      </c>
      <c r="C2580" s="31">
        <v>5</v>
      </c>
      <c r="D2580" s="31">
        <v>1</v>
      </c>
      <c r="E2580" s="31">
        <v>4</v>
      </c>
      <c r="F2580" s="31">
        <v>1</v>
      </c>
      <c r="G2580" s="31" t="str">
        <f t="shared" si="80"/>
        <v>天蝎座大招_1线4号天赋1级</v>
      </c>
      <c r="H2580" s="32">
        <f>INDEX(数值规划!$AH$33:$AK$42,(特技天赋!C2580-1)*2+特技天赋!D2580,特技天赋!E2580)</f>
        <v>83</v>
      </c>
      <c r="I2580" s="32">
        <f>INDEX(数值规划!$N$32:$Y$231,(((C2580-1)*2+(D2580-1))*4+(E2580-1))*5+F2580+1,(INDEX($T$3:$AI$3,B2580)-1)*3+1)</f>
        <v>21</v>
      </c>
      <c r="J2580" s="32">
        <f>INDEX(数值规划!$N$32:$Y$231,(((C2580-1)*2+(D2580-1))*4+(E2580-1))*5+F2580+1,(INDEX($T$3:$AI$3,B2580)-1)*3+2)</f>
        <v>84</v>
      </c>
      <c r="K2580" s="32">
        <f>INDEX(数值规划!$N$32:$Y$231,(((C2580-1)*2+(D2580-1))*4+(E2580-1))*5+F2580+1,(INDEX($T$3:$AI$3,B2580)-1)*3+3)</f>
        <v>21</v>
      </c>
      <c r="L2580" s="32">
        <f t="shared" si="81"/>
        <v>7</v>
      </c>
      <c r="M2580" s="32">
        <f>INDEX(数值规划!$AL$33:$AL$42,(特技天赋!C2580-1)*2+特技天赋!D2580)</f>
        <v>6</v>
      </c>
      <c r="N2580" s="31">
        <v>29</v>
      </c>
      <c r="Q2580" s="32">
        <f>IF(特技天赋!F2580&gt;0,INDEX(数值规划!$F$32:$F$63,(特技天赋!E2580-1)*4+特技天赋!F2580),E2580)</f>
        <v>29</v>
      </c>
    </row>
    <row r="2581" spans="1:17" ht="16.5" x14ac:dyDescent="0.2">
      <c r="A2581" s="31">
        <v>2578</v>
      </c>
      <c r="B2581" s="31">
        <v>15</v>
      </c>
      <c r="C2581" s="31">
        <v>5</v>
      </c>
      <c r="D2581" s="31">
        <v>1</v>
      </c>
      <c r="E2581" s="31">
        <v>4</v>
      </c>
      <c r="F2581" s="31">
        <v>2</v>
      </c>
      <c r="G2581" s="31" t="str">
        <f t="shared" si="80"/>
        <v>天蝎座大招_1线4号天赋2级</v>
      </c>
      <c r="H2581" s="32">
        <f>INDEX(数值规划!$AH$33:$AK$42,(特技天赋!C2581-1)*2+特技天赋!D2581,特技天赋!E2581)</f>
        <v>83</v>
      </c>
      <c r="I2581" s="32">
        <f>INDEX(数值规划!$N$32:$Y$231,(((C2581-1)*2+(D2581-1))*4+(E2581-1))*5+F2581+1,(INDEX($T$3:$AI$3,B2581)-1)*3+1)</f>
        <v>24</v>
      </c>
      <c r="J2581" s="32">
        <f>INDEX(数值规划!$N$32:$Y$231,(((C2581-1)*2+(D2581-1))*4+(E2581-1))*5+F2581+1,(INDEX($T$3:$AI$3,B2581)-1)*3+2)</f>
        <v>96</v>
      </c>
      <c r="K2581" s="32">
        <f>INDEX(数值规划!$N$32:$Y$231,(((C2581-1)*2+(D2581-1))*4+(E2581-1))*5+F2581+1,(INDEX($T$3:$AI$3,B2581)-1)*3+3)</f>
        <v>24</v>
      </c>
      <c r="L2581" s="32">
        <f t="shared" si="81"/>
        <v>7</v>
      </c>
      <c r="M2581" s="32">
        <f>INDEX(数值规划!$AL$33:$AL$42,(特技天赋!C2581-1)*2+特技天赋!D2581)</f>
        <v>6</v>
      </c>
      <c r="N2581" s="31">
        <v>43</v>
      </c>
      <c r="Q2581" s="32">
        <f>IF(特技天赋!F2581&gt;0,INDEX(数值规划!$F$32:$F$63,(特技天赋!E2581-1)*4+特技天赋!F2581),E2581)</f>
        <v>43</v>
      </c>
    </row>
    <row r="2582" spans="1:17" ht="16.5" x14ac:dyDescent="0.2">
      <c r="A2582" s="31">
        <v>2579</v>
      </c>
      <c r="B2582" s="31">
        <v>15</v>
      </c>
      <c r="C2582" s="31">
        <v>5</v>
      </c>
      <c r="D2582" s="31">
        <v>1</v>
      </c>
      <c r="E2582" s="31">
        <v>4</v>
      </c>
      <c r="F2582" s="31">
        <v>3</v>
      </c>
      <c r="G2582" s="31" t="str">
        <f t="shared" si="80"/>
        <v>天蝎座大招_1线4号天赋3级</v>
      </c>
      <c r="H2582" s="32">
        <f>INDEX(数值规划!$AH$33:$AK$42,(特技天赋!C2582-1)*2+特技天赋!D2582,特技天赋!E2582)</f>
        <v>83</v>
      </c>
      <c r="I2582" s="32">
        <f>INDEX(数值规划!$N$32:$Y$231,(((C2582-1)*2+(D2582-1))*4+(E2582-1))*5+F2582+1,(INDEX($T$3:$AI$3,B2582)-1)*3+1)</f>
        <v>27</v>
      </c>
      <c r="J2582" s="32">
        <f>INDEX(数值规划!$N$32:$Y$231,(((C2582-1)*2+(D2582-1))*4+(E2582-1))*5+F2582+1,(INDEX($T$3:$AI$3,B2582)-1)*3+2)</f>
        <v>108</v>
      </c>
      <c r="K2582" s="32">
        <f>INDEX(数值规划!$N$32:$Y$231,(((C2582-1)*2+(D2582-1))*4+(E2582-1))*5+F2582+1,(INDEX($T$3:$AI$3,B2582)-1)*3+3)</f>
        <v>27</v>
      </c>
      <c r="L2582" s="32">
        <f t="shared" si="81"/>
        <v>7</v>
      </c>
      <c r="M2582" s="32">
        <f>INDEX(数值规划!$AL$33:$AL$42,(特技天赋!C2582-1)*2+特技天赋!D2582)</f>
        <v>6</v>
      </c>
      <c r="N2582" s="31">
        <v>58</v>
      </c>
      <c r="Q2582" s="32">
        <f>IF(特技天赋!F2582&gt;0,INDEX(数值规划!$F$32:$F$63,(特技天赋!E2582-1)*4+特技天赋!F2582),E2582)</f>
        <v>58</v>
      </c>
    </row>
    <row r="2583" spans="1:17" ht="16.5" x14ac:dyDescent="0.2">
      <c r="A2583" s="31">
        <v>2580</v>
      </c>
      <c r="B2583" s="31">
        <v>15</v>
      </c>
      <c r="C2583" s="31">
        <v>5</v>
      </c>
      <c r="D2583" s="31">
        <v>1</v>
      </c>
      <c r="E2583" s="31">
        <v>4</v>
      </c>
      <c r="F2583" s="31">
        <v>4</v>
      </c>
      <c r="G2583" s="31" t="str">
        <f t="shared" si="80"/>
        <v>天蝎座大招_1线4号天赋4级</v>
      </c>
      <c r="H2583" s="32">
        <f>INDEX(数值规划!$AH$33:$AK$42,(特技天赋!C2583-1)*2+特技天赋!D2583,特技天赋!E2583)</f>
        <v>83</v>
      </c>
      <c r="I2583" s="32">
        <f>INDEX(数值规划!$N$32:$Y$231,(((C2583-1)*2+(D2583-1))*4+(E2583-1))*5+F2583+1,(INDEX($T$3:$AI$3,B2583)-1)*3+1)</f>
        <v>30</v>
      </c>
      <c r="J2583" s="32">
        <f>INDEX(数值规划!$N$32:$Y$231,(((C2583-1)*2+(D2583-1))*4+(E2583-1))*5+F2583+1,(INDEX($T$3:$AI$3,B2583)-1)*3+2)</f>
        <v>120</v>
      </c>
      <c r="K2583" s="32">
        <f>INDEX(数值规划!$N$32:$Y$231,(((C2583-1)*2+(D2583-1))*4+(E2583-1))*5+F2583+1,(INDEX($T$3:$AI$3,B2583)-1)*3+3)</f>
        <v>30</v>
      </c>
      <c r="L2583" s="32">
        <f t="shared" si="81"/>
        <v>7</v>
      </c>
      <c r="M2583" s="32">
        <f>INDEX(数值规划!$AL$33:$AL$42,(特技天赋!C2583-1)*2+特技天赋!D2583)</f>
        <v>6</v>
      </c>
      <c r="N2583" s="31">
        <v>87</v>
      </c>
      <c r="Q2583" s="32">
        <f>IF(特技天赋!F2583&gt;0,INDEX(数值规划!$F$32:$F$63,(特技天赋!E2583-1)*4+特技天赋!F2583),E2583)</f>
        <v>87</v>
      </c>
    </row>
    <row r="2584" spans="1:17" ht="16.5" x14ac:dyDescent="0.2">
      <c r="A2584" s="31">
        <v>2581</v>
      </c>
      <c r="B2584" s="31">
        <v>15</v>
      </c>
      <c r="C2584" s="31">
        <v>5</v>
      </c>
      <c r="D2584" s="31">
        <v>2</v>
      </c>
      <c r="E2584" s="31">
        <v>1</v>
      </c>
      <c r="F2584" s="31">
        <v>0</v>
      </c>
      <c r="G2584" s="31" t="str">
        <f t="shared" si="80"/>
        <v>天蝎座大招_2线1号天赋解锁</v>
      </c>
      <c r="H2584" s="32">
        <f>INDEX(数值规划!$AH$33:$AK$42,(特技天赋!C2584-1)*2+特技天赋!D2584,特技天赋!E2584)</f>
        <v>33</v>
      </c>
      <c r="I2584" s="32">
        <f>INDEX(数值规划!$N$32:$Y$231,(((C2584-1)*2+(D2584-1))*4+(E2584-1))*5+F2584+1,(INDEX($T$3:$AI$3,B2584)-1)*3+1)</f>
        <v>10</v>
      </c>
      <c r="J2584" s="32">
        <f>INDEX(数值规划!$N$32:$Y$231,(((C2584-1)*2+(D2584-1))*4+(E2584-1))*5+F2584+1,(INDEX($T$3:$AI$3,B2584)-1)*3+2)</f>
        <v>12</v>
      </c>
      <c r="K2584" s="32">
        <f>INDEX(数值规划!$N$32:$Y$231,(((C2584-1)*2+(D2584-1))*4+(E2584-1))*5+F2584+1,(INDEX($T$3:$AI$3,B2584)-1)*3+3)</f>
        <v>10</v>
      </c>
      <c r="L2584" s="32">
        <f t="shared" si="81"/>
        <v>2</v>
      </c>
      <c r="M2584" s="32">
        <f>INDEX(数值规划!$AL$33:$AL$42,(特技天赋!C2584-1)*2+特技天赋!D2584)</f>
        <v>2</v>
      </c>
      <c r="N2584" s="31">
        <v>1</v>
      </c>
      <c r="Q2584" s="32">
        <f>IF(特技天赋!F2584&gt;0,INDEX(数值规划!$F$32:$F$63,(特技天赋!E2584-1)*4+特技天赋!F2584),E2584)</f>
        <v>1</v>
      </c>
    </row>
    <row r="2585" spans="1:17" ht="16.5" x14ac:dyDescent="0.2">
      <c r="A2585" s="31">
        <v>2582</v>
      </c>
      <c r="B2585" s="31">
        <v>15</v>
      </c>
      <c r="C2585" s="31">
        <v>5</v>
      </c>
      <c r="D2585" s="31">
        <v>2</v>
      </c>
      <c r="E2585" s="31">
        <v>1</v>
      </c>
      <c r="F2585" s="31">
        <v>1</v>
      </c>
      <c r="G2585" s="31" t="str">
        <f t="shared" si="80"/>
        <v>天蝎座大招_2线1号天赋1级</v>
      </c>
      <c r="H2585" s="32">
        <f>INDEX(数值规划!$AH$33:$AK$42,(特技天赋!C2585-1)*2+特技天赋!D2585,特技天赋!E2585)</f>
        <v>33</v>
      </c>
      <c r="I2585" s="32">
        <f>INDEX(数值规划!$N$32:$Y$231,(((C2585-1)*2+(D2585-1))*4+(E2585-1))*5+F2585+1,(INDEX($T$3:$AI$3,B2585)-1)*3+1)</f>
        <v>15</v>
      </c>
      <c r="J2585" s="32">
        <f>INDEX(数值规划!$N$32:$Y$231,(((C2585-1)*2+(D2585-1))*4+(E2585-1))*5+F2585+1,(INDEX($T$3:$AI$3,B2585)-1)*3+2)</f>
        <v>18</v>
      </c>
      <c r="K2585" s="32">
        <f>INDEX(数值规划!$N$32:$Y$231,(((C2585-1)*2+(D2585-1))*4+(E2585-1))*5+F2585+1,(INDEX($T$3:$AI$3,B2585)-1)*3+3)</f>
        <v>15</v>
      </c>
      <c r="L2585" s="32">
        <f t="shared" si="81"/>
        <v>2</v>
      </c>
      <c r="M2585" s="32">
        <f>INDEX(数值规划!$AL$33:$AL$42,(特技天赋!C2585-1)*2+特技天赋!D2585)</f>
        <v>2</v>
      </c>
      <c r="N2585" s="31">
        <v>19</v>
      </c>
      <c r="Q2585" s="32">
        <f>IF(特技天赋!F2585&gt;0,INDEX(数值规划!$F$32:$F$63,(特技天赋!E2585-1)*4+特技天赋!F2585),E2585)</f>
        <v>19</v>
      </c>
    </row>
    <row r="2586" spans="1:17" ht="16.5" x14ac:dyDescent="0.2">
      <c r="A2586" s="31">
        <v>2583</v>
      </c>
      <c r="B2586" s="31">
        <v>15</v>
      </c>
      <c r="C2586" s="31">
        <v>5</v>
      </c>
      <c r="D2586" s="31">
        <v>2</v>
      </c>
      <c r="E2586" s="31">
        <v>1</v>
      </c>
      <c r="F2586" s="31">
        <v>2</v>
      </c>
      <c r="G2586" s="31" t="str">
        <f t="shared" si="80"/>
        <v>天蝎座大招_2线1号天赋2级</v>
      </c>
      <c r="H2586" s="32">
        <f>INDEX(数值规划!$AH$33:$AK$42,(特技天赋!C2586-1)*2+特技天赋!D2586,特技天赋!E2586)</f>
        <v>33</v>
      </c>
      <c r="I2586" s="32">
        <f>INDEX(数值规划!$N$32:$Y$231,(((C2586-1)*2+(D2586-1))*4+(E2586-1))*5+F2586+1,(INDEX($T$3:$AI$3,B2586)-1)*3+1)</f>
        <v>20</v>
      </c>
      <c r="J2586" s="32">
        <f>INDEX(数值规划!$N$32:$Y$231,(((C2586-1)*2+(D2586-1))*4+(E2586-1))*5+F2586+1,(INDEX($T$3:$AI$3,B2586)-1)*3+2)</f>
        <v>24</v>
      </c>
      <c r="K2586" s="32">
        <f>INDEX(数值规划!$N$32:$Y$231,(((C2586-1)*2+(D2586-1))*4+(E2586-1))*5+F2586+1,(INDEX($T$3:$AI$3,B2586)-1)*3+3)</f>
        <v>20</v>
      </c>
      <c r="L2586" s="32">
        <f t="shared" si="81"/>
        <v>2</v>
      </c>
      <c r="M2586" s="32">
        <f>INDEX(数值规划!$AL$33:$AL$42,(特技天赋!C2586-1)*2+特技天赋!D2586)</f>
        <v>2</v>
      </c>
      <c r="N2586" s="31">
        <v>29</v>
      </c>
      <c r="Q2586" s="32">
        <f>IF(特技天赋!F2586&gt;0,INDEX(数值规划!$F$32:$F$63,(特技天赋!E2586-1)*4+特技天赋!F2586),E2586)</f>
        <v>29</v>
      </c>
    </row>
    <row r="2587" spans="1:17" ht="16.5" x14ac:dyDescent="0.2">
      <c r="A2587" s="31">
        <v>2584</v>
      </c>
      <c r="B2587" s="31">
        <v>15</v>
      </c>
      <c r="C2587" s="31">
        <v>5</v>
      </c>
      <c r="D2587" s="31">
        <v>2</v>
      </c>
      <c r="E2587" s="31">
        <v>1</v>
      </c>
      <c r="F2587" s="31">
        <v>3</v>
      </c>
      <c r="G2587" s="31" t="str">
        <f t="shared" si="80"/>
        <v>天蝎座大招_2线1号天赋3级</v>
      </c>
      <c r="H2587" s="32">
        <f>INDEX(数值规划!$AH$33:$AK$42,(特技天赋!C2587-1)*2+特技天赋!D2587,特技天赋!E2587)</f>
        <v>33</v>
      </c>
      <c r="I2587" s="32">
        <f>INDEX(数值规划!$N$32:$Y$231,(((C2587-1)*2+(D2587-1))*4+(E2587-1))*5+F2587+1,(INDEX($T$3:$AI$3,B2587)-1)*3+1)</f>
        <v>25</v>
      </c>
      <c r="J2587" s="32">
        <f>INDEX(数值规划!$N$32:$Y$231,(((C2587-1)*2+(D2587-1))*4+(E2587-1))*5+F2587+1,(INDEX($T$3:$AI$3,B2587)-1)*3+2)</f>
        <v>30</v>
      </c>
      <c r="K2587" s="32">
        <f>INDEX(数值规划!$N$32:$Y$231,(((C2587-1)*2+(D2587-1))*4+(E2587-1))*5+F2587+1,(INDEX($T$3:$AI$3,B2587)-1)*3+3)</f>
        <v>25</v>
      </c>
      <c r="L2587" s="32">
        <f t="shared" si="81"/>
        <v>2</v>
      </c>
      <c r="M2587" s="32">
        <f>INDEX(数值规划!$AL$33:$AL$42,(特技天赋!C2587-1)*2+特技天赋!D2587)</f>
        <v>2</v>
      </c>
      <c r="N2587" s="31">
        <v>38</v>
      </c>
      <c r="Q2587" s="32">
        <f>IF(特技天赋!F2587&gt;0,INDEX(数值规划!$F$32:$F$63,(特技天赋!E2587-1)*4+特技天赋!F2587),E2587)</f>
        <v>38</v>
      </c>
    </row>
    <row r="2588" spans="1:17" ht="16.5" x14ac:dyDescent="0.2">
      <c r="A2588" s="31">
        <v>2585</v>
      </c>
      <c r="B2588" s="31">
        <v>15</v>
      </c>
      <c r="C2588" s="31">
        <v>5</v>
      </c>
      <c r="D2588" s="31">
        <v>2</v>
      </c>
      <c r="E2588" s="31">
        <v>1</v>
      </c>
      <c r="F2588" s="31">
        <v>4</v>
      </c>
      <c r="G2588" s="31" t="str">
        <f t="shared" si="80"/>
        <v>天蝎座大招_2线1号天赋4级</v>
      </c>
      <c r="H2588" s="32">
        <f>INDEX(数值规划!$AH$33:$AK$42,(特技天赋!C2588-1)*2+特技天赋!D2588,特技天赋!E2588)</f>
        <v>33</v>
      </c>
      <c r="I2588" s="32">
        <f>INDEX(数值规划!$N$32:$Y$231,(((C2588-1)*2+(D2588-1))*4+(E2588-1))*5+F2588+1,(INDEX($T$3:$AI$3,B2588)-1)*3+1)</f>
        <v>30</v>
      </c>
      <c r="J2588" s="32">
        <f>INDEX(数值规划!$N$32:$Y$231,(((C2588-1)*2+(D2588-1))*4+(E2588-1))*5+F2588+1,(INDEX($T$3:$AI$3,B2588)-1)*3+2)</f>
        <v>36</v>
      </c>
      <c r="K2588" s="32">
        <f>INDEX(数值规划!$N$32:$Y$231,(((C2588-1)*2+(D2588-1))*4+(E2588-1))*5+F2588+1,(INDEX($T$3:$AI$3,B2588)-1)*3+3)</f>
        <v>30</v>
      </c>
      <c r="L2588" s="32">
        <f t="shared" si="81"/>
        <v>2</v>
      </c>
      <c r="M2588" s="32">
        <f>INDEX(数值规划!$AL$33:$AL$42,(特技天赋!C2588-1)*2+特技天赋!D2588)</f>
        <v>2</v>
      </c>
      <c r="N2588" s="31">
        <v>58</v>
      </c>
      <c r="Q2588" s="32">
        <f>IF(特技天赋!F2588&gt;0,INDEX(数值规划!$F$32:$F$63,(特技天赋!E2588-1)*4+特技天赋!F2588),E2588)</f>
        <v>58</v>
      </c>
    </row>
    <row r="2589" spans="1:17" ht="16.5" x14ac:dyDescent="0.2">
      <c r="A2589" s="31">
        <v>2586</v>
      </c>
      <c r="B2589" s="31">
        <v>15</v>
      </c>
      <c r="C2589" s="31">
        <v>5</v>
      </c>
      <c r="D2589" s="31">
        <v>2</v>
      </c>
      <c r="E2589" s="31">
        <v>2</v>
      </c>
      <c r="F2589" s="31">
        <v>0</v>
      </c>
      <c r="G2589" s="31" t="str">
        <f t="shared" si="80"/>
        <v>天蝎座大招_2线2号天赋解锁</v>
      </c>
      <c r="H2589" s="32">
        <f>INDEX(数值规划!$AH$33:$AK$42,(特技天赋!C2589-1)*2+特技天赋!D2589,特技天赋!E2589)</f>
        <v>53</v>
      </c>
      <c r="I2589" s="32">
        <f>INDEX(数值规划!$N$32:$Y$231,(((C2589-1)*2+(D2589-1))*4+(E2589-1))*5+F2589+1,(INDEX($T$3:$AI$3,B2589)-1)*3+1)</f>
        <v>15</v>
      </c>
      <c r="J2589" s="32">
        <f>INDEX(数值规划!$N$32:$Y$231,(((C2589-1)*2+(D2589-1))*4+(E2589-1))*5+F2589+1,(INDEX($T$3:$AI$3,B2589)-1)*3+2)</f>
        <v>18</v>
      </c>
      <c r="K2589" s="32">
        <f>INDEX(数值规划!$N$32:$Y$231,(((C2589-1)*2+(D2589-1))*4+(E2589-1))*5+F2589+1,(INDEX($T$3:$AI$3,B2589)-1)*3+3)</f>
        <v>15</v>
      </c>
      <c r="L2589" s="32">
        <f t="shared" si="81"/>
        <v>4</v>
      </c>
      <c r="M2589" s="32">
        <f>INDEX(数值规划!$AL$33:$AL$42,(特技天赋!C2589-1)*2+特技天赋!D2589)</f>
        <v>2</v>
      </c>
      <c r="N2589" s="31">
        <v>2</v>
      </c>
      <c r="Q2589" s="32">
        <f>IF(特技天赋!F2589&gt;0,INDEX(数值规划!$F$32:$F$63,(特技天赋!E2589-1)*4+特技天赋!F2589),E2589)</f>
        <v>2</v>
      </c>
    </row>
    <row r="2590" spans="1:17" ht="16.5" x14ac:dyDescent="0.2">
      <c r="A2590" s="31">
        <v>2587</v>
      </c>
      <c r="B2590" s="31">
        <v>15</v>
      </c>
      <c r="C2590" s="31">
        <v>5</v>
      </c>
      <c r="D2590" s="31">
        <v>2</v>
      </c>
      <c r="E2590" s="31">
        <v>2</v>
      </c>
      <c r="F2590" s="31">
        <v>1</v>
      </c>
      <c r="G2590" s="31" t="str">
        <f t="shared" si="80"/>
        <v>天蝎座大招_2线2号天赋1级</v>
      </c>
      <c r="H2590" s="32">
        <f>INDEX(数值规划!$AH$33:$AK$42,(特技天赋!C2590-1)*2+特技天赋!D2590,特技天赋!E2590)</f>
        <v>53</v>
      </c>
      <c r="I2590" s="32">
        <f>INDEX(数值规划!$N$32:$Y$231,(((C2590-1)*2+(D2590-1))*4+(E2590-1))*5+F2590+1,(INDEX($T$3:$AI$3,B2590)-1)*3+1)</f>
        <v>20</v>
      </c>
      <c r="J2590" s="32">
        <f>INDEX(数值规划!$N$32:$Y$231,(((C2590-1)*2+(D2590-1))*4+(E2590-1))*5+F2590+1,(INDEX($T$3:$AI$3,B2590)-1)*3+2)</f>
        <v>24</v>
      </c>
      <c r="K2590" s="32">
        <f>INDEX(数值规划!$N$32:$Y$231,(((C2590-1)*2+(D2590-1))*4+(E2590-1))*5+F2590+1,(INDEX($T$3:$AI$3,B2590)-1)*3+3)</f>
        <v>20</v>
      </c>
      <c r="L2590" s="32">
        <f t="shared" si="81"/>
        <v>4</v>
      </c>
      <c r="M2590" s="32">
        <f>INDEX(数值规划!$AL$33:$AL$42,(特技天赋!C2590-1)*2+特技天赋!D2590)</f>
        <v>2</v>
      </c>
      <c r="N2590" s="31">
        <v>24</v>
      </c>
      <c r="Q2590" s="32">
        <f>IF(特技天赋!F2590&gt;0,INDEX(数值规划!$F$32:$F$63,(特技天赋!E2590-1)*4+特技天赋!F2590),E2590)</f>
        <v>24</v>
      </c>
    </row>
    <row r="2591" spans="1:17" ht="16.5" x14ac:dyDescent="0.2">
      <c r="A2591" s="31">
        <v>2588</v>
      </c>
      <c r="B2591" s="31">
        <v>15</v>
      </c>
      <c r="C2591" s="31">
        <v>5</v>
      </c>
      <c r="D2591" s="31">
        <v>2</v>
      </c>
      <c r="E2591" s="31">
        <v>2</v>
      </c>
      <c r="F2591" s="31">
        <v>2</v>
      </c>
      <c r="G2591" s="31" t="str">
        <f t="shared" si="80"/>
        <v>天蝎座大招_2线2号天赋2级</v>
      </c>
      <c r="H2591" s="32">
        <f>INDEX(数值规划!$AH$33:$AK$42,(特技天赋!C2591-1)*2+特技天赋!D2591,特技天赋!E2591)</f>
        <v>53</v>
      </c>
      <c r="I2591" s="32">
        <f>INDEX(数值规划!$N$32:$Y$231,(((C2591-1)*2+(D2591-1))*4+(E2591-1))*5+F2591+1,(INDEX($T$3:$AI$3,B2591)-1)*3+1)</f>
        <v>25</v>
      </c>
      <c r="J2591" s="32">
        <f>INDEX(数值规划!$N$32:$Y$231,(((C2591-1)*2+(D2591-1))*4+(E2591-1))*5+F2591+1,(INDEX($T$3:$AI$3,B2591)-1)*3+2)</f>
        <v>30</v>
      </c>
      <c r="K2591" s="32">
        <f>INDEX(数值规划!$N$32:$Y$231,(((C2591-1)*2+(D2591-1))*4+(E2591-1))*5+F2591+1,(INDEX($T$3:$AI$3,B2591)-1)*3+3)</f>
        <v>25</v>
      </c>
      <c r="L2591" s="32">
        <f t="shared" si="81"/>
        <v>4</v>
      </c>
      <c r="M2591" s="32">
        <f>INDEX(数值规划!$AL$33:$AL$42,(特技天赋!C2591-1)*2+特技天赋!D2591)</f>
        <v>2</v>
      </c>
      <c r="N2591" s="31">
        <v>36</v>
      </c>
      <c r="Q2591" s="32">
        <f>IF(特技天赋!F2591&gt;0,INDEX(数值规划!$F$32:$F$63,(特技天赋!E2591-1)*4+特技天赋!F2591),E2591)</f>
        <v>36</v>
      </c>
    </row>
    <row r="2592" spans="1:17" ht="16.5" x14ac:dyDescent="0.2">
      <c r="A2592" s="31">
        <v>2589</v>
      </c>
      <c r="B2592" s="31">
        <v>15</v>
      </c>
      <c r="C2592" s="31">
        <v>5</v>
      </c>
      <c r="D2592" s="31">
        <v>2</v>
      </c>
      <c r="E2592" s="31">
        <v>2</v>
      </c>
      <c r="F2592" s="31">
        <v>3</v>
      </c>
      <c r="G2592" s="31" t="str">
        <f t="shared" si="80"/>
        <v>天蝎座大招_2线2号天赋3级</v>
      </c>
      <c r="H2592" s="32">
        <f>INDEX(数值规划!$AH$33:$AK$42,(特技天赋!C2592-1)*2+特技天赋!D2592,特技天赋!E2592)</f>
        <v>53</v>
      </c>
      <c r="I2592" s="32">
        <f>INDEX(数值规划!$N$32:$Y$231,(((C2592-1)*2+(D2592-1))*4+(E2592-1))*5+F2592+1,(INDEX($T$3:$AI$3,B2592)-1)*3+1)</f>
        <v>30</v>
      </c>
      <c r="J2592" s="32">
        <f>INDEX(数值规划!$N$32:$Y$231,(((C2592-1)*2+(D2592-1))*4+(E2592-1))*5+F2592+1,(INDEX($T$3:$AI$3,B2592)-1)*3+2)</f>
        <v>36</v>
      </c>
      <c r="K2592" s="32">
        <f>INDEX(数值规划!$N$32:$Y$231,(((C2592-1)*2+(D2592-1))*4+(E2592-1))*5+F2592+1,(INDEX($T$3:$AI$3,B2592)-1)*3+3)</f>
        <v>30</v>
      </c>
      <c r="L2592" s="32">
        <f t="shared" si="81"/>
        <v>4</v>
      </c>
      <c r="M2592" s="32">
        <f>INDEX(数值规划!$AL$33:$AL$42,(特技天赋!C2592-1)*2+特技天赋!D2592)</f>
        <v>2</v>
      </c>
      <c r="N2592" s="31">
        <v>48</v>
      </c>
      <c r="Q2592" s="32">
        <f>IF(特技天赋!F2592&gt;0,INDEX(数值规划!$F$32:$F$63,(特技天赋!E2592-1)*4+特技天赋!F2592),E2592)</f>
        <v>48</v>
      </c>
    </row>
    <row r="2593" spans="1:17" ht="16.5" x14ac:dyDescent="0.2">
      <c r="A2593" s="31">
        <v>2590</v>
      </c>
      <c r="B2593" s="31">
        <v>15</v>
      </c>
      <c r="C2593" s="31">
        <v>5</v>
      </c>
      <c r="D2593" s="31">
        <v>2</v>
      </c>
      <c r="E2593" s="31">
        <v>2</v>
      </c>
      <c r="F2593" s="31">
        <v>4</v>
      </c>
      <c r="G2593" s="31" t="str">
        <f t="shared" si="80"/>
        <v>天蝎座大招_2线2号天赋4级</v>
      </c>
      <c r="H2593" s="32">
        <f>INDEX(数值规划!$AH$33:$AK$42,(特技天赋!C2593-1)*2+特技天赋!D2593,特技天赋!E2593)</f>
        <v>53</v>
      </c>
      <c r="I2593" s="32">
        <f>INDEX(数值规划!$N$32:$Y$231,(((C2593-1)*2+(D2593-1))*4+(E2593-1))*5+F2593+1,(INDEX($T$3:$AI$3,B2593)-1)*3+1)</f>
        <v>35</v>
      </c>
      <c r="J2593" s="32">
        <f>INDEX(数值规划!$N$32:$Y$231,(((C2593-1)*2+(D2593-1))*4+(E2593-1))*5+F2593+1,(INDEX($T$3:$AI$3,B2593)-1)*3+2)</f>
        <v>42</v>
      </c>
      <c r="K2593" s="32">
        <f>INDEX(数值规划!$N$32:$Y$231,(((C2593-1)*2+(D2593-1))*4+(E2593-1))*5+F2593+1,(INDEX($T$3:$AI$3,B2593)-1)*3+3)</f>
        <v>35</v>
      </c>
      <c r="L2593" s="32">
        <f t="shared" si="81"/>
        <v>4</v>
      </c>
      <c r="M2593" s="32">
        <f>INDEX(数值规划!$AL$33:$AL$42,(特技天赋!C2593-1)*2+特技天赋!D2593)</f>
        <v>2</v>
      </c>
      <c r="N2593" s="31">
        <v>72</v>
      </c>
      <c r="Q2593" s="32">
        <f>IF(特技天赋!F2593&gt;0,INDEX(数值规划!$F$32:$F$63,(特技天赋!E2593-1)*4+特技天赋!F2593),E2593)</f>
        <v>72</v>
      </c>
    </row>
    <row r="2594" spans="1:17" ht="16.5" x14ac:dyDescent="0.2">
      <c r="A2594" s="31">
        <v>2591</v>
      </c>
      <c r="B2594" s="31">
        <v>15</v>
      </c>
      <c r="C2594" s="31">
        <v>5</v>
      </c>
      <c r="D2594" s="31">
        <v>2</v>
      </c>
      <c r="E2594" s="31">
        <v>3</v>
      </c>
      <c r="F2594" s="31">
        <v>0</v>
      </c>
      <c r="G2594" s="31" t="str">
        <f t="shared" si="80"/>
        <v>天蝎座大招_2线3号天赋解锁</v>
      </c>
      <c r="H2594" s="32">
        <f>INDEX(数值规划!$AH$33:$AK$42,(特技天赋!C2594-1)*2+特技天赋!D2594,特技天赋!E2594)</f>
        <v>73</v>
      </c>
      <c r="I2594" s="32">
        <f>INDEX(数值规划!$N$32:$Y$231,(((C2594-1)*2+(D2594-1))*4+(E2594-1))*5+F2594+1,(INDEX($T$3:$AI$3,B2594)-1)*3+1)</f>
        <v>23</v>
      </c>
      <c r="J2594" s="32">
        <f>INDEX(数值规划!$N$32:$Y$231,(((C2594-1)*2+(D2594-1))*4+(E2594-1))*5+F2594+1,(INDEX($T$3:$AI$3,B2594)-1)*3+2)</f>
        <v>27</v>
      </c>
      <c r="K2594" s="32">
        <f>INDEX(数值规划!$N$32:$Y$231,(((C2594-1)*2+(D2594-1))*4+(E2594-1))*5+F2594+1,(INDEX($T$3:$AI$3,B2594)-1)*3+3)</f>
        <v>23</v>
      </c>
      <c r="L2594" s="32">
        <f t="shared" si="81"/>
        <v>6</v>
      </c>
      <c r="M2594" s="32">
        <f>INDEX(数值规划!$AL$33:$AL$42,(特技天赋!C2594-1)*2+特技天赋!D2594)</f>
        <v>2</v>
      </c>
      <c r="N2594" s="31">
        <v>3</v>
      </c>
      <c r="Q2594" s="32">
        <f>IF(特技天赋!F2594&gt;0,INDEX(数值规划!$F$32:$F$63,(特技天赋!E2594-1)*4+特技天赋!F2594),E2594)</f>
        <v>3</v>
      </c>
    </row>
    <row r="2595" spans="1:17" ht="16.5" x14ac:dyDescent="0.2">
      <c r="A2595" s="31">
        <v>2592</v>
      </c>
      <c r="B2595" s="31">
        <v>15</v>
      </c>
      <c r="C2595" s="31">
        <v>5</v>
      </c>
      <c r="D2595" s="31">
        <v>2</v>
      </c>
      <c r="E2595" s="31">
        <v>3</v>
      </c>
      <c r="F2595" s="31">
        <v>1</v>
      </c>
      <c r="G2595" s="31" t="str">
        <f t="shared" si="80"/>
        <v>天蝎座大招_2线3号天赋1级</v>
      </c>
      <c r="H2595" s="32">
        <f>INDEX(数值规划!$AH$33:$AK$42,(特技天赋!C2595-1)*2+特技天赋!D2595,特技天赋!E2595)</f>
        <v>73</v>
      </c>
      <c r="I2595" s="32">
        <f>INDEX(数值规划!$N$32:$Y$231,(((C2595-1)*2+(D2595-1))*4+(E2595-1))*5+F2595+1,(INDEX($T$3:$AI$3,B2595)-1)*3+1)</f>
        <v>28</v>
      </c>
      <c r="J2595" s="32">
        <f>INDEX(数值规划!$N$32:$Y$231,(((C2595-1)*2+(D2595-1))*4+(E2595-1))*5+F2595+1,(INDEX($T$3:$AI$3,B2595)-1)*3+2)</f>
        <v>33</v>
      </c>
      <c r="K2595" s="32">
        <f>INDEX(数值规划!$N$32:$Y$231,(((C2595-1)*2+(D2595-1))*4+(E2595-1))*5+F2595+1,(INDEX($T$3:$AI$3,B2595)-1)*3+3)</f>
        <v>28</v>
      </c>
      <c r="L2595" s="32">
        <f t="shared" si="81"/>
        <v>6</v>
      </c>
      <c r="M2595" s="32">
        <f>INDEX(数值规划!$AL$33:$AL$42,(特技天赋!C2595-1)*2+特技天赋!D2595)</f>
        <v>2</v>
      </c>
      <c r="N2595" s="31">
        <v>29</v>
      </c>
      <c r="Q2595" s="32">
        <f>IF(特技天赋!F2595&gt;0,INDEX(数值规划!$F$32:$F$63,(特技天赋!E2595-1)*4+特技天赋!F2595),E2595)</f>
        <v>29</v>
      </c>
    </row>
    <row r="2596" spans="1:17" ht="16.5" x14ac:dyDescent="0.2">
      <c r="A2596" s="31">
        <v>2593</v>
      </c>
      <c r="B2596" s="31">
        <v>15</v>
      </c>
      <c r="C2596" s="31">
        <v>5</v>
      </c>
      <c r="D2596" s="31">
        <v>2</v>
      </c>
      <c r="E2596" s="31">
        <v>3</v>
      </c>
      <c r="F2596" s="31">
        <v>2</v>
      </c>
      <c r="G2596" s="31" t="str">
        <f t="shared" si="80"/>
        <v>天蝎座大招_2线3号天赋2级</v>
      </c>
      <c r="H2596" s="32">
        <f>INDEX(数值规划!$AH$33:$AK$42,(特技天赋!C2596-1)*2+特技天赋!D2596,特技天赋!E2596)</f>
        <v>73</v>
      </c>
      <c r="I2596" s="32">
        <f>INDEX(数值规划!$N$32:$Y$231,(((C2596-1)*2+(D2596-1))*4+(E2596-1))*5+F2596+1,(INDEX($T$3:$AI$3,B2596)-1)*3+1)</f>
        <v>33</v>
      </c>
      <c r="J2596" s="32">
        <f>INDEX(数值规划!$N$32:$Y$231,(((C2596-1)*2+(D2596-1))*4+(E2596-1))*5+F2596+1,(INDEX($T$3:$AI$3,B2596)-1)*3+2)</f>
        <v>39</v>
      </c>
      <c r="K2596" s="32">
        <f>INDEX(数值规划!$N$32:$Y$231,(((C2596-1)*2+(D2596-1))*4+(E2596-1))*5+F2596+1,(INDEX($T$3:$AI$3,B2596)-1)*3+3)</f>
        <v>33</v>
      </c>
      <c r="L2596" s="32">
        <f t="shared" si="81"/>
        <v>6</v>
      </c>
      <c r="M2596" s="32">
        <f>INDEX(数值规划!$AL$33:$AL$42,(特技天赋!C2596-1)*2+特技天赋!D2596)</f>
        <v>2</v>
      </c>
      <c r="N2596" s="31">
        <v>43</v>
      </c>
      <c r="Q2596" s="32">
        <f>IF(特技天赋!F2596&gt;0,INDEX(数值规划!$F$32:$F$63,(特技天赋!E2596-1)*4+特技天赋!F2596),E2596)</f>
        <v>43</v>
      </c>
    </row>
    <row r="2597" spans="1:17" ht="16.5" x14ac:dyDescent="0.2">
      <c r="A2597" s="31">
        <v>2594</v>
      </c>
      <c r="B2597" s="31">
        <v>15</v>
      </c>
      <c r="C2597" s="31">
        <v>5</v>
      </c>
      <c r="D2597" s="31">
        <v>2</v>
      </c>
      <c r="E2597" s="31">
        <v>3</v>
      </c>
      <c r="F2597" s="31">
        <v>3</v>
      </c>
      <c r="G2597" s="31" t="str">
        <f t="shared" si="80"/>
        <v>天蝎座大招_2线3号天赋3级</v>
      </c>
      <c r="H2597" s="32">
        <f>INDEX(数值规划!$AH$33:$AK$42,(特技天赋!C2597-1)*2+特技天赋!D2597,特技天赋!E2597)</f>
        <v>73</v>
      </c>
      <c r="I2597" s="32">
        <f>INDEX(数值规划!$N$32:$Y$231,(((C2597-1)*2+(D2597-1))*4+(E2597-1))*5+F2597+1,(INDEX($T$3:$AI$3,B2597)-1)*3+1)</f>
        <v>38</v>
      </c>
      <c r="J2597" s="32">
        <f>INDEX(数值规划!$N$32:$Y$231,(((C2597-1)*2+(D2597-1))*4+(E2597-1))*5+F2597+1,(INDEX($T$3:$AI$3,B2597)-1)*3+2)</f>
        <v>45</v>
      </c>
      <c r="K2597" s="32">
        <f>INDEX(数值规划!$N$32:$Y$231,(((C2597-1)*2+(D2597-1))*4+(E2597-1))*5+F2597+1,(INDEX($T$3:$AI$3,B2597)-1)*3+3)</f>
        <v>38</v>
      </c>
      <c r="L2597" s="32">
        <f t="shared" si="81"/>
        <v>6</v>
      </c>
      <c r="M2597" s="32">
        <f>INDEX(数值规划!$AL$33:$AL$42,(特技天赋!C2597-1)*2+特技天赋!D2597)</f>
        <v>2</v>
      </c>
      <c r="N2597" s="31">
        <v>58</v>
      </c>
      <c r="Q2597" s="32">
        <f>IF(特技天赋!F2597&gt;0,INDEX(数值规划!$F$32:$F$63,(特技天赋!E2597-1)*4+特技天赋!F2597),E2597)</f>
        <v>58</v>
      </c>
    </row>
    <row r="2598" spans="1:17" ht="16.5" x14ac:dyDescent="0.2">
      <c r="A2598" s="31">
        <v>2595</v>
      </c>
      <c r="B2598" s="31">
        <v>15</v>
      </c>
      <c r="C2598" s="31">
        <v>5</v>
      </c>
      <c r="D2598" s="31">
        <v>2</v>
      </c>
      <c r="E2598" s="31">
        <v>3</v>
      </c>
      <c r="F2598" s="31">
        <v>4</v>
      </c>
      <c r="G2598" s="31" t="str">
        <f t="shared" si="80"/>
        <v>天蝎座大招_2线3号天赋4级</v>
      </c>
      <c r="H2598" s="32">
        <f>INDEX(数值规划!$AH$33:$AK$42,(特技天赋!C2598-1)*2+特技天赋!D2598,特技天赋!E2598)</f>
        <v>73</v>
      </c>
      <c r="I2598" s="32">
        <f>INDEX(数值规划!$N$32:$Y$231,(((C2598-1)*2+(D2598-1))*4+(E2598-1))*5+F2598+1,(INDEX($T$3:$AI$3,B2598)-1)*3+1)</f>
        <v>43</v>
      </c>
      <c r="J2598" s="32">
        <f>INDEX(数值规划!$N$32:$Y$231,(((C2598-1)*2+(D2598-1))*4+(E2598-1))*5+F2598+1,(INDEX($T$3:$AI$3,B2598)-1)*3+2)</f>
        <v>51</v>
      </c>
      <c r="K2598" s="32">
        <f>INDEX(数值规划!$N$32:$Y$231,(((C2598-1)*2+(D2598-1))*4+(E2598-1))*5+F2598+1,(INDEX($T$3:$AI$3,B2598)-1)*3+3)</f>
        <v>43</v>
      </c>
      <c r="L2598" s="32">
        <f t="shared" si="81"/>
        <v>6</v>
      </c>
      <c r="M2598" s="32">
        <f>INDEX(数值规划!$AL$33:$AL$42,(特技天赋!C2598-1)*2+特技天赋!D2598)</f>
        <v>2</v>
      </c>
      <c r="N2598" s="31">
        <v>87</v>
      </c>
      <c r="Q2598" s="32">
        <f>IF(特技天赋!F2598&gt;0,INDEX(数值规划!$F$32:$F$63,(特技天赋!E2598-1)*4+特技天赋!F2598),E2598)</f>
        <v>87</v>
      </c>
    </row>
    <row r="2599" spans="1:17" ht="16.5" x14ac:dyDescent="0.2">
      <c r="A2599" s="31">
        <v>2596</v>
      </c>
      <c r="B2599" s="31">
        <v>15</v>
      </c>
      <c r="C2599" s="31">
        <v>5</v>
      </c>
      <c r="D2599" s="31">
        <v>2</v>
      </c>
      <c r="E2599" s="31">
        <v>4</v>
      </c>
      <c r="F2599" s="31">
        <v>0</v>
      </c>
      <c r="G2599" s="31" t="str">
        <f t="shared" si="80"/>
        <v>天蝎座大招_2线4号天赋解锁</v>
      </c>
      <c r="H2599" s="32">
        <f>INDEX(数值规划!$AH$33:$AK$42,(特技天赋!C2599-1)*2+特技天赋!D2599,特技天赋!E2599)</f>
        <v>93</v>
      </c>
      <c r="I2599" s="32">
        <f>INDEX(数值规划!$N$32:$Y$231,(((C2599-1)*2+(D2599-1))*4+(E2599-1))*5+F2599+1,(INDEX($T$3:$AI$3,B2599)-1)*3+1)</f>
        <v>30</v>
      </c>
      <c r="J2599" s="32">
        <f>INDEX(数值规划!$N$32:$Y$231,(((C2599-1)*2+(D2599-1))*4+(E2599-1))*5+F2599+1,(INDEX($T$3:$AI$3,B2599)-1)*3+2)</f>
        <v>36</v>
      </c>
      <c r="K2599" s="32">
        <f>INDEX(数值规划!$N$32:$Y$231,(((C2599-1)*2+(D2599-1))*4+(E2599-1))*5+F2599+1,(INDEX($T$3:$AI$3,B2599)-1)*3+3)</f>
        <v>30</v>
      </c>
      <c r="L2599" s="32">
        <f t="shared" si="81"/>
        <v>8</v>
      </c>
      <c r="M2599" s="32">
        <f>INDEX(数值规划!$AL$33:$AL$42,(特技天赋!C2599-1)*2+特技天赋!D2599)</f>
        <v>2</v>
      </c>
      <c r="N2599" s="31">
        <v>4</v>
      </c>
      <c r="Q2599" s="32">
        <f>IF(特技天赋!F2599&gt;0,INDEX(数值规划!$F$32:$F$63,(特技天赋!E2599-1)*4+特技天赋!F2599),E2599)</f>
        <v>4</v>
      </c>
    </row>
    <row r="2600" spans="1:17" ht="16.5" x14ac:dyDescent="0.2">
      <c r="A2600" s="31">
        <v>2597</v>
      </c>
      <c r="B2600" s="31">
        <v>15</v>
      </c>
      <c r="C2600" s="31">
        <v>5</v>
      </c>
      <c r="D2600" s="31">
        <v>2</v>
      </c>
      <c r="E2600" s="31">
        <v>4</v>
      </c>
      <c r="F2600" s="31">
        <v>1</v>
      </c>
      <c r="G2600" s="31" t="str">
        <f t="shared" si="80"/>
        <v>天蝎座大招_2线4号天赋1级</v>
      </c>
      <c r="H2600" s="32">
        <f>INDEX(数值规划!$AH$33:$AK$42,(特技天赋!C2600-1)*2+特技天赋!D2600,特技天赋!E2600)</f>
        <v>93</v>
      </c>
      <c r="I2600" s="32">
        <f>INDEX(数值规划!$N$32:$Y$231,(((C2600-1)*2+(D2600-1))*4+(E2600-1))*5+F2600+1,(INDEX($T$3:$AI$3,B2600)-1)*3+1)</f>
        <v>35</v>
      </c>
      <c r="J2600" s="32">
        <f>INDEX(数值规划!$N$32:$Y$231,(((C2600-1)*2+(D2600-1))*4+(E2600-1))*5+F2600+1,(INDEX($T$3:$AI$3,B2600)-1)*3+2)</f>
        <v>42</v>
      </c>
      <c r="K2600" s="32">
        <f>INDEX(数值规划!$N$32:$Y$231,(((C2600-1)*2+(D2600-1))*4+(E2600-1))*5+F2600+1,(INDEX($T$3:$AI$3,B2600)-1)*3+3)</f>
        <v>35</v>
      </c>
      <c r="L2600" s="32">
        <f t="shared" si="81"/>
        <v>8</v>
      </c>
      <c r="M2600" s="32">
        <f>INDEX(数值规划!$AL$33:$AL$42,(特技天赋!C2600-1)*2+特技天赋!D2600)</f>
        <v>2</v>
      </c>
      <c r="N2600" s="31">
        <v>29</v>
      </c>
      <c r="Q2600" s="32">
        <f>IF(特技天赋!F2600&gt;0,INDEX(数值规划!$F$32:$F$63,(特技天赋!E2600-1)*4+特技天赋!F2600),E2600)</f>
        <v>29</v>
      </c>
    </row>
    <row r="2601" spans="1:17" ht="16.5" x14ac:dyDescent="0.2">
      <c r="A2601" s="31">
        <v>2598</v>
      </c>
      <c r="B2601" s="31">
        <v>15</v>
      </c>
      <c r="C2601" s="31">
        <v>5</v>
      </c>
      <c r="D2601" s="31">
        <v>2</v>
      </c>
      <c r="E2601" s="31">
        <v>4</v>
      </c>
      <c r="F2601" s="31">
        <v>2</v>
      </c>
      <c r="G2601" s="31" t="str">
        <f t="shared" si="80"/>
        <v>天蝎座大招_2线4号天赋2级</v>
      </c>
      <c r="H2601" s="32">
        <f>INDEX(数值规划!$AH$33:$AK$42,(特技天赋!C2601-1)*2+特技天赋!D2601,特技天赋!E2601)</f>
        <v>93</v>
      </c>
      <c r="I2601" s="32">
        <f>INDEX(数值规划!$N$32:$Y$231,(((C2601-1)*2+(D2601-1))*4+(E2601-1))*5+F2601+1,(INDEX($T$3:$AI$3,B2601)-1)*3+1)</f>
        <v>40</v>
      </c>
      <c r="J2601" s="32">
        <f>INDEX(数值规划!$N$32:$Y$231,(((C2601-1)*2+(D2601-1))*4+(E2601-1))*5+F2601+1,(INDEX($T$3:$AI$3,B2601)-1)*3+2)</f>
        <v>48</v>
      </c>
      <c r="K2601" s="32">
        <f>INDEX(数值规划!$N$32:$Y$231,(((C2601-1)*2+(D2601-1))*4+(E2601-1))*5+F2601+1,(INDEX($T$3:$AI$3,B2601)-1)*3+3)</f>
        <v>40</v>
      </c>
      <c r="L2601" s="32">
        <f t="shared" si="81"/>
        <v>8</v>
      </c>
      <c r="M2601" s="32">
        <f>INDEX(数值规划!$AL$33:$AL$42,(特技天赋!C2601-1)*2+特技天赋!D2601)</f>
        <v>2</v>
      </c>
      <c r="N2601" s="31">
        <v>43</v>
      </c>
      <c r="Q2601" s="32">
        <f>IF(特技天赋!F2601&gt;0,INDEX(数值规划!$F$32:$F$63,(特技天赋!E2601-1)*4+特技天赋!F2601),E2601)</f>
        <v>43</v>
      </c>
    </row>
    <row r="2602" spans="1:17" ht="16.5" x14ac:dyDescent="0.2">
      <c r="A2602" s="31">
        <v>2599</v>
      </c>
      <c r="B2602" s="31">
        <v>15</v>
      </c>
      <c r="C2602" s="31">
        <v>5</v>
      </c>
      <c r="D2602" s="31">
        <v>2</v>
      </c>
      <c r="E2602" s="31">
        <v>4</v>
      </c>
      <c r="F2602" s="31">
        <v>3</v>
      </c>
      <c r="G2602" s="31" t="str">
        <f t="shared" si="80"/>
        <v>天蝎座大招_2线4号天赋3级</v>
      </c>
      <c r="H2602" s="32">
        <f>INDEX(数值规划!$AH$33:$AK$42,(特技天赋!C2602-1)*2+特技天赋!D2602,特技天赋!E2602)</f>
        <v>93</v>
      </c>
      <c r="I2602" s="32">
        <f>INDEX(数值规划!$N$32:$Y$231,(((C2602-1)*2+(D2602-1))*4+(E2602-1))*5+F2602+1,(INDEX($T$3:$AI$3,B2602)-1)*3+1)</f>
        <v>45</v>
      </c>
      <c r="J2602" s="32">
        <f>INDEX(数值规划!$N$32:$Y$231,(((C2602-1)*2+(D2602-1))*4+(E2602-1))*5+F2602+1,(INDEX($T$3:$AI$3,B2602)-1)*3+2)</f>
        <v>54</v>
      </c>
      <c r="K2602" s="32">
        <f>INDEX(数值规划!$N$32:$Y$231,(((C2602-1)*2+(D2602-1))*4+(E2602-1))*5+F2602+1,(INDEX($T$3:$AI$3,B2602)-1)*3+3)</f>
        <v>45</v>
      </c>
      <c r="L2602" s="32">
        <f t="shared" si="81"/>
        <v>8</v>
      </c>
      <c r="M2602" s="32">
        <f>INDEX(数值规划!$AL$33:$AL$42,(特技天赋!C2602-1)*2+特技天赋!D2602)</f>
        <v>2</v>
      </c>
      <c r="N2602" s="31">
        <v>58</v>
      </c>
      <c r="Q2602" s="32">
        <f>IF(特技天赋!F2602&gt;0,INDEX(数值规划!$F$32:$F$63,(特技天赋!E2602-1)*4+特技天赋!F2602),E2602)</f>
        <v>58</v>
      </c>
    </row>
    <row r="2603" spans="1:17" ht="16.5" x14ac:dyDescent="0.2">
      <c r="A2603" s="31">
        <v>2600</v>
      </c>
      <c r="B2603" s="31">
        <v>15</v>
      </c>
      <c r="C2603" s="31">
        <v>5</v>
      </c>
      <c r="D2603" s="31">
        <v>2</v>
      </c>
      <c r="E2603" s="31">
        <v>4</v>
      </c>
      <c r="F2603" s="31">
        <v>4</v>
      </c>
      <c r="G2603" s="31" t="str">
        <f t="shared" si="80"/>
        <v>天蝎座大招_2线4号天赋4级</v>
      </c>
      <c r="H2603" s="32">
        <f>INDEX(数值规划!$AH$33:$AK$42,(特技天赋!C2603-1)*2+特技天赋!D2603,特技天赋!E2603)</f>
        <v>93</v>
      </c>
      <c r="I2603" s="32">
        <f>INDEX(数值规划!$N$32:$Y$231,(((C2603-1)*2+(D2603-1))*4+(E2603-1))*5+F2603+1,(INDEX($T$3:$AI$3,B2603)-1)*3+1)</f>
        <v>50</v>
      </c>
      <c r="J2603" s="32">
        <f>INDEX(数值规划!$N$32:$Y$231,(((C2603-1)*2+(D2603-1))*4+(E2603-1))*5+F2603+1,(INDEX($T$3:$AI$3,B2603)-1)*3+2)</f>
        <v>60</v>
      </c>
      <c r="K2603" s="32">
        <f>INDEX(数值规划!$N$32:$Y$231,(((C2603-1)*2+(D2603-1))*4+(E2603-1))*5+F2603+1,(INDEX($T$3:$AI$3,B2603)-1)*3+3)</f>
        <v>50</v>
      </c>
      <c r="L2603" s="32">
        <f t="shared" si="81"/>
        <v>8</v>
      </c>
      <c r="M2603" s="32">
        <f>INDEX(数值规划!$AL$33:$AL$42,(特技天赋!C2603-1)*2+特技天赋!D2603)</f>
        <v>2</v>
      </c>
      <c r="N2603" s="31">
        <v>87</v>
      </c>
      <c r="Q2603" s="32">
        <f>IF(特技天赋!F2603&gt;0,INDEX(数值规划!$F$32:$F$63,(特技天赋!E2603-1)*4+特技天赋!F2603),E2603)</f>
        <v>87</v>
      </c>
    </row>
    <row r="2604" spans="1:17" ht="16.5" x14ac:dyDescent="0.2">
      <c r="A2604" s="31">
        <v>2601</v>
      </c>
      <c r="B2604" s="31">
        <v>16</v>
      </c>
      <c r="C2604" s="31">
        <v>1</v>
      </c>
      <c r="D2604" s="31">
        <v>1</v>
      </c>
      <c r="E2604" s="31">
        <v>1</v>
      </c>
      <c r="F2604" s="31">
        <v>0</v>
      </c>
      <c r="G2604" s="31" t="str">
        <f t="shared" si="80"/>
        <v>双鱼座普攻_1线1号天赋解锁</v>
      </c>
      <c r="H2604" s="32">
        <f>INDEX(数值规划!$AH$33:$AK$42,(特技天赋!C2604-1)*2+特技天赋!D2604,特技天赋!E2604)</f>
        <v>15</v>
      </c>
      <c r="I2604" s="32">
        <f>INDEX(数值规划!$N$32:$Y$231,(((C2604-1)*2+(D2604-1))*4+(E2604-1))*5+F2604+1,(INDEX($T$3:$AI$3,B2604)-1)*3+1)</f>
        <v>8</v>
      </c>
      <c r="J2604" s="32">
        <f>INDEX(数值规划!$N$32:$Y$231,(((C2604-1)*2+(D2604-1))*4+(E2604-1))*5+F2604+1,(INDEX($T$3:$AI$3,B2604)-1)*3+2)</f>
        <v>0</v>
      </c>
      <c r="K2604" s="32">
        <f>INDEX(数值规划!$N$32:$Y$231,(((C2604-1)*2+(D2604-1))*4+(E2604-1))*5+F2604+1,(INDEX($T$3:$AI$3,B2604)-1)*3+3)</f>
        <v>18</v>
      </c>
      <c r="L2604" s="32">
        <f t="shared" si="81"/>
        <v>1</v>
      </c>
      <c r="M2604" s="32">
        <f>INDEX(数值规划!$AL$33:$AL$42,(特技天赋!C2604-1)*2+特技天赋!D2604)</f>
        <v>2</v>
      </c>
      <c r="N2604" s="31">
        <v>1</v>
      </c>
      <c r="Q2604" s="32">
        <f>IF(特技天赋!F2604&gt;0,INDEX(数值规划!$F$32:$F$63,(特技天赋!E2604-1)*4+特技天赋!F2604),E2604)</f>
        <v>1</v>
      </c>
    </row>
    <row r="2605" spans="1:17" ht="16.5" x14ac:dyDescent="0.2">
      <c r="A2605" s="31">
        <v>2602</v>
      </c>
      <c r="B2605" s="31">
        <v>16</v>
      </c>
      <c r="C2605" s="31">
        <v>1</v>
      </c>
      <c r="D2605" s="31">
        <v>1</v>
      </c>
      <c r="E2605" s="31">
        <v>1</v>
      </c>
      <c r="F2605" s="31">
        <v>1</v>
      </c>
      <c r="G2605" s="31" t="str">
        <f t="shared" si="80"/>
        <v>双鱼座普攻_1线1号天赋1级</v>
      </c>
      <c r="H2605" s="32">
        <f>INDEX(数值规划!$AH$33:$AK$42,(特技天赋!C2605-1)*2+特技天赋!D2605,特技天赋!E2605)</f>
        <v>15</v>
      </c>
      <c r="I2605" s="32">
        <f>INDEX(数值规划!$N$32:$Y$231,(((C2605-1)*2+(D2605-1))*4+(E2605-1))*5+F2605+1,(INDEX($T$3:$AI$3,B2605)-1)*3+1)</f>
        <v>12</v>
      </c>
      <c r="J2605" s="32">
        <f>INDEX(数值规划!$N$32:$Y$231,(((C2605-1)*2+(D2605-1))*4+(E2605-1))*5+F2605+1,(INDEX($T$3:$AI$3,B2605)-1)*3+2)</f>
        <v>0</v>
      </c>
      <c r="K2605" s="32">
        <f>INDEX(数值规划!$N$32:$Y$231,(((C2605-1)*2+(D2605-1))*4+(E2605-1))*5+F2605+1,(INDEX($T$3:$AI$3,B2605)-1)*3+3)</f>
        <v>27</v>
      </c>
      <c r="L2605" s="32">
        <f t="shared" si="81"/>
        <v>1</v>
      </c>
      <c r="M2605" s="32">
        <f>INDEX(数值规划!$AL$33:$AL$42,(特技天赋!C2605-1)*2+特技天赋!D2605)</f>
        <v>2</v>
      </c>
      <c r="N2605" s="31">
        <v>19</v>
      </c>
      <c r="Q2605" s="32">
        <f>IF(特技天赋!F2605&gt;0,INDEX(数值规划!$F$32:$F$63,(特技天赋!E2605-1)*4+特技天赋!F2605),E2605)</f>
        <v>19</v>
      </c>
    </row>
    <row r="2606" spans="1:17" ht="16.5" x14ac:dyDescent="0.2">
      <c r="A2606" s="31">
        <v>2603</v>
      </c>
      <c r="B2606" s="31">
        <v>16</v>
      </c>
      <c r="C2606" s="31">
        <v>1</v>
      </c>
      <c r="D2606" s="31">
        <v>1</v>
      </c>
      <c r="E2606" s="31">
        <v>1</v>
      </c>
      <c r="F2606" s="31">
        <v>2</v>
      </c>
      <c r="G2606" s="31" t="str">
        <f t="shared" si="80"/>
        <v>双鱼座普攻_1线1号天赋2级</v>
      </c>
      <c r="H2606" s="32">
        <f>INDEX(数值规划!$AH$33:$AK$42,(特技天赋!C2606-1)*2+特技天赋!D2606,特技天赋!E2606)</f>
        <v>15</v>
      </c>
      <c r="I2606" s="32">
        <f>INDEX(数值规划!$N$32:$Y$231,(((C2606-1)*2+(D2606-1))*4+(E2606-1))*5+F2606+1,(INDEX($T$3:$AI$3,B2606)-1)*3+1)</f>
        <v>16</v>
      </c>
      <c r="J2606" s="32">
        <f>INDEX(数值规划!$N$32:$Y$231,(((C2606-1)*2+(D2606-1))*4+(E2606-1))*5+F2606+1,(INDEX($T$3:$AI$3,B2606)-1)*3+2)</f>
        <v>0</v>
      </c>
      <c r="K2606" s="32">
        <f>INDEX(数值规划!$N$32:$Y$231,(((C2606-1)*2+(D2606-1))*4+(E2606-1))*5+F2606+1,(INDEX($T$3:$AI$3,B2606)-1)*3+3)</f>
        <v>36</v>
      </c>
      <c r="L2606" s="32">
        <f t="shared" si="81"/>
        <v>1</v>
      </c>
      <c r="M2606" s="32">
        <f>INDEX(数值规划!$AL$33:$AL$42,(特技天赋!C2606-1)*2+特技天赋!D2606)</f>
        <v>2</v>
      </c>
      <c r="N2606" s="31">
        <v>29</v>
      </c>
      <c r="Q2606" s="32">
        <f>IF(特技天赋!F2606&gt;0,INDEX(数值规划!$F$32:$F$63,(特技天赋!E2606-1)*4+特技天赋!F2606),E2606)</f>
        <v>29</v>
      </c>
    </row>
    <row r="2607" spans="1:17" ht="16.5" x14ac:dyDescent="0.2">
      <c r="A2607" s="31">
        <v>2604</v>
      </c>
      <c r="B2607" s="31">
        <v>16</v>
      </c>
      <c r="C2607" s="31">
        <v>1</v>
      </c>
      <c r="D2607" s="31">
        <v>1</v>
      </c>
      <c r="E2607" s="31">
        <v>1</v>
      </c>
      <c r="F2607" s="31">
        <v>3</v>
      </c>
      <c r="G2607" s="31" t="str">
        <f t="shared" si="80"/>
        <v>双鱼座普攻_1线1号天赋3级</v>
      </c>
      <c r="H2607" s="32">
        <f>INDEX(数值规划!$AH$33:$AK$42,(特技天赋!C2607-1)*2+特技天赋!D2607,特技天赋!E2607)</f>
        <v>15</v>
      </c>
      <c r="I2607" s="32">
        <f>INDEX(数值规划!$N$32:$Y$231,(((C2607-1)*2+(D2607-1))*4+(E2607-1))*5+F2607+1,(INDEX($T$3:$AI$3,B2607)-1)*3+1)</f>
        <v>20</v>
      </c>
      <c r="J2607" s="32">
        <f>INDEX(数值规划!$N$32:$Y$231,(((C2607-1)*2+(D2607-1))*4+(E2607-1))*5+F2607+1,(INDEX($T$3:$AI$3,B2607)-1)*3+2)</f>
        <v>0</v>
      </c>
      <c r="K2607" s="32">
        <f>INDEX(数值规划!$N$32:$Y$231,(((C2607-1)*2+(D2607-1))*4+(E2607-1))*5+F2607+1,(INDEX($T$3:$AI$3,B2607)-1)*3+3)</f>
        <v>45</v>
      </c>
      <c r="L2607" s="32">
        <f t="shared" si="81"/>
        <v>1</v>
      </c>
      <c r="M2607" s="32">
        <f>INDEX(数值规划!$AL$33:$AL$42,(特技天赋!C2607-1)*2+特技天赋!D2607)</f>
        <v>2</v>
      </c>
      <c r="N2607" s="31">
        <v>38</v>
      </c>
      <c r="Q2607" s="32">
        <f>IF(特技天赋!F2607&gt;0,INDEX(数值规划!$F$32:$F$63,(特技天赋!E2607-1)*4+特技天赋!F2607),E2607)</f>
        <v>38</v>
      </c>
    </row>
    <row r="2608" spans="1:17" ht="16.5" x14ac:dyDescent="0.2">
      <c r="A2608" s="31">
        <v>2605</v>
      </c>
      <c r="B2608" s="31">
        <v>16</v>
      </c>
      <c r="C2608" s="31">
        <v>1</v>
      </c>
      <c r="D2608" s="31">
        <v>1</v>
      </c>
      <c r="E2608" s="31">
        <v>1</v>
      </c>
      <c r="F2608" s="31">
        <v>4</v>
      </c>
      <c r="G2608" s="31" t="str">
        <f t="shared" si="80"/>
        <v>双鱼座普攻_1线1号天赋4级</v>
      </c>
      <c r="H2608" s="32">
        <f>INDEX(数值规划!$AH$33:$AK$42,(特技天赋!C2608-1)*2+特技天赋!D2608,特技天赋!E2608)</f>
        <v>15</v>
      </c>
      <c r="I2608" s="32">
        <f>INDEX(数值规划!$N$32:$Y$231,(((C2608-1)*2+(D2608-1))*4+(E2608-1))*5+F2608+1,(INDEX($T$3:$AI$3,B2608)-1)*3+1)</f>
        <v>24</v>
      </c>
      <c r="J2608" s="32">
        <f>INDEX(数值规划!$N$32:$Y$231,(((C2608-1)*2+(D2608-1))*4+(E2608-1))*5+F2608+1,(INDEX($T$3:$AI$3,B2608)-1)*3+2)</f>
        <v>0</v>
      </c>
      <c r="K2608" s="32">
        <f>INDEX(数值规划!$N$32:$Y$231,(((C2608-1)*2+(D2608-1))*4+(E2608-1))*5+F2608+1,(INDEX($T$3:$AI$3,B2608)-1)*3+3)</f>
        <v>54</v>
      </c>
      <c r="L2608" s="32">
        <f t="shared" si="81"/>
        <v>1</v>
      </c>
      <c r="M2608" s="32">
        <f>INDEX(数值规划!$AL$33:$AL$42,(特技天赋!C2608-1)*2+特技天赋!D2608)</f>
        <v>2</v>
      </c>
      <c r="N2608" s="31">
        <v>58</v>
      </c>
      <c r="Q2608" s="32">
        <f>IF(特技天赋!F2608&gt;0,INDEX(数值规划!$F$32:$F$63,(特技天赋!E2608-1)*4+特技天赋!F2608),E2608)</f>
        <v>58</v>
      </c>
    </row>
    <row r="2609" spans="1:17" ht="16.5" x14ac:dyDescent="0.2">
      <c r="A2609" s="31">
        <v>2606</v>
      </c>
      <c r="B2609" s="31">
        <v>16</v>
      </c>
      <c r="C2609" s="31">
        <v>1</v>
      </c>
      <c r="D2609" s="31">
        <v>1</v>
      </c>
      <c r="E2609" s="31">
        <v>2</v>
      </c>
      <c r="F2609" s="31">
        <v>0</v>
      </c>
      <c r="G2609" s="31" t="str">
        <f t="shared" si="80"/>
        <v>双鱼座普攻_1线2号天赋解锁</v>
      </c>
      <c r="H2609" s="32">
        <f>INDEX(数值规划!$AH$33:$AK$42,(特技天赋!C2609-1)*2+特技天赋!D2609,特技天赋!E2609)</f>
        <v>35</v>
      </c>
      <c r="I2609" s="32">
        <f>INDEX(数值规划!$N$32:$Y$231,(((C2609-1)*2+(D2609-1))*4+(E2609-1))*5+F2609+1,(INDEX($T$3:$AI$3,B2609)-1)*3+1)</f>
        <v>12</v>
      </c>
      <c r="J2609" s="32">
        <f>INDEX(数值规划!$N$32:$Y$231,(((C2609-1)*2+(D2609-1))*4+(E2609-1))*5+F2609+1,(INDEX($T$3:$AI$3,B2609)-1)*3+2)</f>
        <v>0</v>
      </c>
      <c r="K2609" s="32">
        <f>INDEX(数值规划!$N$32:$Y$231,(((C2609-1)*2+(D2609-1))*4+(E2609-1))*5+F2609+1,(INDEX($T$3:$AI$3,B2609)-1)*3+3)</f>
        <v>27</v>
      </c>
      <c r="L2609" s="32">
        <f t="shared" si="81"/>
        <v>3</v>
      </c>
      <c r="M2609" s="32">
        <f>INDEX(数值规划!$AL$33:$AL$42,(特技天赋!C2609-1)*2+特技天赋!D2609)</f>
        <v>2</v>
      </c>
      <c r="N2609" s="31">
        <v>2</v>
      </c>
      <c r="Q2609" s="32">
        <f>IF(特技天赋!F2609&gt;0,INDEX(数值规划!$F$32:$F$63,(特技天赋!E2609-1)*4+特技天赋!F2609),E2609)</f>
        <v>2</v>
      </c>
    </row>
    <row r="2610" spans="1:17" ht="16.5" x14ac:dyDescent="0.2">
      <c r="A2610" s="31">
        <v>2607</v>
      </c>
      <c r="B2610" s="31">
        <v>16</v>
      </c>
      <c r="C2610" s="31">
        <v>1</v>
      </c>
      <c r="D2610" s="31">
        <v>1</v>
      </c>
      <c r="E2610" s="31">
        <v>2</v>
      </c>
      <c r="F2610" s="31">
        <v>1</v>
      </c>
      <c r="G2610" s="31" t="str">
        <f t="shared" si="80"/>
        <v>双鱼座普攻_1线2号天赋1级</v>
      </c>
      <c r="H2610" s="32">
        <f>INDEX(数值规划!$AH$33:$AK$42,(特技天赋!C2610-1)*2+特技天赋!D2610,特技天赋!E2610)</f>
        <v>35</v>
      </c>
      <c r="I2610" s="32">
        <f>INDEX(数值规划!$N$32:$Y$231,(((C2610-1)*2+(D2610-1))*4+(E2610-1))*5+F2610+1,(INDEX($T$3:$AI$3,B2610)-1)*3+1)</f>
        <v>16</v>
      </c>
      <c r="J2610" s="32">
        <f>INDEX(数值规划!$N$32:$Y$231,(((C2610-1)*2+(D2610-1))*4+(E2610-1))*5+F2610+1,(INDEX($T$3:$AI$3,B2610)-1)*3+2)</f>
        <v>0</v>
      </c>
      <c r="K2610" s="32">
        <f>INDEX(数值规划!$N$32:$Y$231,(((C2610-1)*2+(D2610-1))*4+(E2610-1))*5+F2610+1,(INDEX($T$3:$AI$3,B2610)-1)*3+3)</f>
        <v>36</v>
      </c>
      <c r="L2610" s="32">
        <f t="shared" si="81"/>
        <v>3</v>
      </c>
      <c r="M2610" s="32">
        <f>INDEX(数值规划!$AL$33:$AL$42,(特技天赋!C2610-1)*2+特技天赋!D2610)</f>
        <v>2</v>
      </c>
      <c r="N2610" s="31">
        <v>24</v>
      </c>
      <c r="Q2610" s="32">
        <f>IF(特技天赋!F2610&gt;0,INDEX(数值规划!$F$32:$F$63,(特技天赋!E2610-1)*4+特技天赋!F2610),E2610)</f>
        <v>24</v>
      </c>
    </row>
    <row r="2611" spans="1:17" ht="16.5" x14ac:dyDescent="0.2">
      <c r="A2611" s="31">
        <v>2608</v>
      </c>
      <c r="B2611" s="31">
        <v>16</v>
      </c>
      <c r="C2611" s="31">
        <v>1</v>
      </c>
      <c r="D2611" s="31">
        <v>1</v>
      </c>
      <c r="E2611" s="31">
        <v>2</v>
      </c>
      <c r="F2611" s="31">
        <v>2</v>
      </c>
      <c r="G2611" s="31" t="str">
        <f t="shared" si="80"/>
        <v>双鱼座普攻_1线2号天赋2级</v>
      </c>
      <c r="H2611" s="32">
        <f>INDEX(数值规划!$AH$33:$AK$42,(特技天赋!C2611-1)*2+特技天赋!D2611,特技天赋!E2611)</f>
        <v>35</v>
      </c>
      <c r="I2611" s="32">
        <f>INDEX(数值规划!$N$32:$Y$231,(((C2611-1)*2+(D2611-1))*4+(E2611-1))*5+F2611+1,(INDEX($T$3:$AI$3,B2611)-1)*3+1)</f>
        <v>20</v>
      </c>
      <c r="J2611" s="32">
        <f>INDEX(数值规划!$N$32:$Y$231,(((C2611-1)*2+(D2611-1))*4+(E2611-1))*5+F2611+1,(INDEX($T$3:$AI$3,B2611)-1)*3+2)</f>
        <v>0</v>
      </c>
      <c r="K2611" s="32">
        <f>INDEX(数值规划!$N$32:$Y$231,(((C2611-1)*2+(D2611-1))*4+(E2611-1))*5+F2611+1,(INDEX($T$3:$AI$3,B2611)-1)*3+3)</f>
        <v>45</v>
      </c>
      <c r="L2611" s="32">
        <f t="shared" si="81"/>
        <v>3</v>
      </c>
      <c r="M2611" s="32">
        <f>INDEX(数值规划!$AL$33:$AL$42,(特技天赋!C2611-1)*2+特技天赋!D2611)</f>
        <v>2</v>
      </c>
      <c r="N2611" s="31">
        <v>36</v>
      </c>
      <c r="Q2611" s="32">
        <f>IF(特技天赋!F2611&gt;0,INDEX(数值规划!$F$32:$F$63,(特技天赋!E2611-1)*4+特技天赋!F2611),E2611)</f>
        <v>36</v>
      </c>
    </row>
    <row r="2612" spans="1:17" ht="16.5" x14ac:dyDescent="0.2">
      <c r="A2612" s="31">
        <v>2609</v>
      </c>
      <c r="B2612" s="31">
        <v>16</v>
      </c>
      <c r="C2612" s="31">
        <v>1</v>
      </c>
      <c r="D2612" s="31">
        <v>1</v>
      </c>
      <c r="E2612" s="31">
        <v>2</v>
      </c>
      <c r="F2612" s="31">
        <v>3</v>
      </c>
      <c r="G2612" s="31" t="str">
        <f t="shared" si="80"/>
        <v>双鱼座普攻_1线2号天赋3级</v>
      </c>
      <c r="H2612" s="32">
        <f>INDEX(数值规划!$AH$33:$AK$42,(特技天赋!C2612-1)*2+特技天赋!D2612,特技天赋!E2612)</f>
        <v>35</v>
      </c>
      <c r="I2612" s="32">
        <f>INDEX(数值规划!$N$32:$Y$231,(((C2612-1)*2+(D2612-1))*4+(E2612-1))*5+F2612+1,(INDEX($T$3:$AI$3,B2612)-1)*3+1)</f>
        <v>24</v>
      </c>
      <c r="J2612" s="32">
        <f>INDEX(数值规划!$N$32:$Y$231,(((C2612-1)*2+(D2612-1))*4+(E2612-1))*5+F2612+1,(INDEX($T$3:$AI$3,B2612)-1)*3+2)</f>
        <v>0</v>
      </c>
      <c r="K2612" s="32">
        <f>INDEX(数值规划!$N$32:$Y$231,(((C2612-1)*2+(D2612-1))*4+(E2612-1))*5+F2612+1,(INDEX($T$3:$AI$3,B2612)-1)*3+3)</f>
        <v>54</v>
      </c>
      <c r="L2612" s="32">
        <f t="shared" si="81"/>
        <v>3</v>
      </c>
      <c r="M2612" s="32">
        <f>INDEX(数值规划!$AL$33:$AL$42,(特技天赋!C2612-1)*2+特技天赋!D2612)</f>
        <v>2</v>
      </c>
      <c r="N2612" s="31">
        <v>48</v>
      </c>
      <c r="Q2612" s="32">
        <f>IF(特技天赋!F2612&gt;0,INDEX(数值规划!$F$32:$F$63,(特技天赋!E2612-1)*4+特技天赋!F2612),E2612)</f>
        <v>48</v>
      </c>
    </row>
    <row r="2613" spans="1:17" ht="16.5" x14ac:dyDescent="0.2">
      <c r="A2613" s="31">
        <v>2610</v>
      </c>
      <c r="B2613" s="31">
        <v>16</v>
      </c>
      <c r="C2613" s="31">
        <v>1</v>
      </c>
      <c r="D2613" s="31">
        <v>1</v>
      </c>
      <c r="E2613" s="31">
        <v>2</v>
      </c>
      <c r="F2613" s="31">
        <v>4</v>
      </c>
      <c r="G2613" s="31" t="str">
        <f t="shared" si="80"/>
        <v>双鱼座普攻_1线2号天赋4级</v>
      </c>
      <c r="H2613" s="32">
        <f>INDEX(数值规划!$AH$33:$AK$42,(特技天赋!C2613-1)*2+特技天赋!D2613,特技天赋!E2613)</f>
        <v>35</v>
      </c>
      <c r="I2613" s="32">
        <f>INDEX(数值规划!$N$32:$Y$231,(((C2613-1)*2+(D2613-1))*4+(E2613-1))*5+F2613+1,(INDEX($T$3:$AI$3,B2613)-1)*3+1)</f>
        <v>28</v>
      </c>
      <c r="J2613" s="32">
        <f>INDEX(数值规划!$N$32:$Y$231,(((C2613-1)*2+(D2613-1))*4+(E2613-1))*5+F2613+1,(INDEX($T$3:$AI$3,B2613)-1)*3+2)</f>
        <v>0</v>
      </c>
      <c r="K2613" s="32">
        <f>INDEX(数值规划!$N$32:$Y$231,(((C2613-1)*2+(D2613-1))*4+(E2613-1))*5+F2613+1,(INDEX($T$3:$AI$3,B2613)-1)*3+3)</f>
        <v>63</v>
      </c>
      <c r="L2613" s="32">
        <f t="shared" si="81"/>
        <v>3</v>
      </c>
      <c r="M2613" s="32">
        <f>INDEX(数值规划!$AL$33:$AL$42,(特技天赋!C2613-1)*2+特技天赋!D2613)</f>
        <v>2</v>
      </c>
      <c r="N2613" s="31">
        <v>72</v>
      </c>
      <c r="Q2613" s="32">
        <f>IF(特技天赋!F2613&gt;0,INDEX(数值规划!$F$32:$F$63,(特技天赋!E2613-1)*4+特技天赋!F2613),E2613)</f>
        <v>72</v>
      </c>
    </row>
    <row r="2614" spans="1:17" ht="16.5" x14ac:dyDescent="0.2">
      <c r="A2614" s="31">
        <v>2611</v>
      </c>
      <c r="B2614" s="31">
        <v>16</v>
      </c>
      <c r="C2614" s="31">
        <v>1</v>
      </c>
      <c r="D2614" s="31">
        <v>1</v>
      </c>
      <c r="E2614" s="31">
        <v>3</v>
      </c>
      <c r="F2614" s="31">
        <v>0</v>
      </c>
      <c r="G2614" s="31" t="str">
        <f t="shared" si="80"/>
        <v>双鱼座普攻_1线3号天赋解锁</v>
      </c>
      <c r="H2614" s="32">
        <f>INDEX(数值规划!$AH$33:$AK$42,(特技天赋!C2614-1)*2+特技天赋!D2614,特技天赋!E2614)</f>
        <v>55</v>
      </c>
      <c r="I2614" s="32">
        <f>INDEX(数值规划!$N$32:$Y$231,(((C2614-1)*2+(D2614-1))*4+(E2614-1))*5+F2614+1,(INDEX($T$3:$AI$3,B2614)-1)*3+1)</f>
        <v>18</v>
      </c>
      <c r="J2614" s="32">
        <f>INDEX(数值规划!$N$32:$Y$231,(((C2614-1)*2+(D2614-1))*4+(E2614-1))*5+F2614+1,(INDEX($T$3:$AI$3,B2614)-1)*3+2)</f>
        <v>0</v>
      </c>
      <c r="K2614" s="32">
        <f>INDEX(数值规划!$N$32:$Y$231,(((C2614-1)*2+(D2614-1))*4+(E2614-1))*5+F2614+1,(INDEX($T$3:$AI$3,B2614)-1)*3+3)</f>
        <v>41</v>
      </c>
      <c r="L2614" s="32">
        <f t="shared" si="81"/>
        <v>5</v>
      </c>
      <c r="M2614" s="32">
        <f>INDEX(数值规划!$AL$33:$AL$42,(特技天赋!C2614-1)*2+特技天赋!D2614)</f>
        <v>2</v>
      </c>
      <c r="N2614" s="31">
        <v>3</v>
      </c>
      <c r="Q2614" s="32">
        <f>IF(特技天赋!F2614&gt;0,INDEX(数值规划!$F$32:$F$63,(特技天赋!E2614-1)*4+特技天赋!F2614),E2614)</f>
        <v>3</v>
      </c>
    </row>
    <row r="2615" spans="1:17" ht="16.5" x14ac:dyDescent="0.2">
      <c r="A2615" s="31">
        <v>2612</v>
      </c>
      <c r="B2615" s="31">
        <v>16</v>
      </c>
      <c r="C2615" s="31">
        <v>1</v>
      </c>
      <c r="D2615" s="31">
        <v>1</v>
      </c>
      <c r="E2615" s="31">
        <v>3</v>
      </c>
      <c r="F2615" s="31">
        <v>1</v>
      </c>
      <c r="G2615" s="31" t="str">
        <f t="shared" si="80"/>
        <v>双鱼座普攻_1线3号天赋1级</v>
      </c>
      <c r="H2615" s="32">
        <f>INDEX(数值规划!$AH$33:$AK$42,(特技天赋!C2615-1)*2+特技天赋!D2615,特技天赋!E2615)</f>
        <v>55</v>
      </c>
      <c r="I2615" s="32">
        <f>INDEX(数值规划!$N$32:$Y$231,(((C2615-1)*2+(D2615-1))*4+(E2615-1))*5+F2615+1,(INDEX($T$3:$AI$3,B2615)-1)*3+1)</f>
        <v>22</v>
      </c>
      <c r="J2615" s="32">
        <f>INDEX(数值规划!$N$32:$Y$231,(((C2615-1)*2+(D2615-1))*4+(E2615-1))*5+F2615+1,(INDEX($T$3:$AI$3,B2615)-1)*3+2)</f>
        <v>0</v>
      </c>
      <c r="K2615" s="32">
        <f>INDEX(数值规划!$N$32:$Y$231,(((C2615-1)*2+(D2615-1))*4+(E2615-1))*5+F2615+1,(INDEX($T$3:$AI$3,B2615)-1)*3+3)</f>
        <v>50</v>
      </c>
      <c r="L2615" s="32">
        <f t="shared" si="81"/>
        <v>5</v>
      </c>
      <c r="M2615" s="32">
        <f>INDEX(数值规划!$AL$33:$AL$42,(特技天赋!C2615-1)*2+特技天赋!D2615)</f>
        <v>2</v>
      </c>
      <c r="N2615" s="31">
        <v>29</v>
      </c>
      <c r="Q2615" s="32">
        <f>IF(特技天赋!F2615&gt;0,INDEX(数值规划!$F$32:$F$63,(特技天赋!E2615-1)*4+特技天赋!F2615),E2615)</f>
        <v>29</v>
      </c>
    </row>
    <row r="2616" spans="1:17" ht="16.5" x14ac:dyDescent="0.2">
      <c r="A2616" s="31">
        <v>2613</v>
      </c>
      <c r="B2616" s="31">
        <v>16</v>
      </c>
      <c r="C2616" s="31">
        <v>1</v>
      </c>
      <c r="D2616" s="31">
        <v>1</v>
      </c>
      <c r="E2616" s="31">
        <v>3</v>
      </c>
      <c r="F2616" s="31">
        <v>2</v>
      </c>
      <c r="G2616" s="31" t="str">
        <f t="shared" si="80"/>
        <v>双鱼座普攻_1线3号天赋2级</v>
      </c>
      <c r="H2616" s="32">
        <f>INDEX(数值规划!$AH$33:$AK$42,(特技天赋!C2616-1)*2+特技天赋!D2616,特技天赋!E2616)</f>
        <v>55</v>
      </c>
      <c r="I2616" s="32">
        <f>INDEX(数值规划!$N$32:$Y$231,(((C2616-1)*2+(D2616-1))*4+(E2616-1))*5+F2616+1,(INDEX($T$3:$AI$3,B2616)-1)*3+1)</f>
        <v>26</v>
      </c>
      <c r="J2616" s="32">
        <f>INDEX(数值规划!$N$32:$Y$231,(((C2616-1)*2+(D2616-1))*4+(E2616-1))*5+F2616+1,(INDEX($T$3:$AI$3,B2616)-1)*3+2)</f>
        <v>0</v>
      </c>
      <c r="K2616" s="32">
        <f>INDEX(数值规划!$N$32:$Y$231,(((C2616-1)*2+(D2616-1))*4+(E2616-1))*5+F2616+1,(INDEX($T$3:$AI$3,B2616)-1)*3+3)</f>
        <v>59</v>
      </c>
      <c r="L2616" s="32">
        <f t="shared" si="81"/>
        <v>5</v>
      </c>
      <c r="M2616" s="32">
        <f>INDEX(数值规划!$AL$33:$AL$42,(特技天赋!C2616-1)*2+特技天赋!D2616)</f>
        <v>2</v>
      </c>
      <c r="N2616" s="31">
        <v>43</v>
      </c>
      <c r="Q2616" s="32">
        <f>IF(特技天赋!F2616&gt;0,INDEX(数值规划!$F$32:$F$63,(特技天赋!E2616-1)*4+特技天赋!F2616),E2616)</f>
        <v>43</v>
      </c>
    </row>
    <row r="2617" spans="1:17" ht="16.5" x14ac:dyDescent="0.2">
      <c r="A2617" s="31">
        <v>2614</v>
      </c>
      <c r="B2617" s="31">
        <v>16</v>
      </c>
      <c r="C2617" s="31">
        <v>1</v>
      </c>
      <c r="D2617" s="31">
        <v>1</v>
      </c>
      <c r="E2617" s="31">
        <v>3</v>
      </c>
      <c r="F2617" s="31">
        <v>3</v>
      </c>
      <c r="G2617" s="31" t="str">
        <f t="shared" si="80"/>
        <v>双鱼座普攻_1线3号天赋3级</v>
      </c>
      <c r="H2617" s="32">
        <f>INDEX(数值规划!$AH$33:$AK$42,(特技天赋!C2617-1)*2+特技天赋!D2617,特技天赋!E2617)</f>
        <v>55</v>
      </c>
      <c r="I2617" s="32">
        <f>INDEX(数值规划!$N$32:$Y$231,(((C2617-1)*2+(D2617-1))*4+(E2617-1))*5+F2617+1,(INDEX($T$3:$AI$3,B2617)-1)*3+1)</f>
        <v>30</v>
      </c>
      <c r="J2617" s="32">
        <f>INDEX(数值规划!$N$32:$Y$231,(((C2617-1)*2+(D2617-1))*4+(E2617-1))*5+F2617+1,(INDEX($T$3:$AI$3,B2617)-1)*3+2)</f>
        <v>0</v>
      </c>
      <c r="K2617" s="32">
        <f>INDEX(数值规划!$N$32:$Y$231,(((C2617-1)*2+(D2617-1))*4+(E2617-1))*5+F2617+1,(INDEX($T$3:$AI$3,B2617)-1)*3+3)</f>
        <v>68</v>
      </c>
      <c r="L2617" s="32">
        <f t="shared" si="81"/>
        <v>5</v>
      </c>
      <c r="M2617" s="32">
        <f>INDEX(数值规划!$AL$33:$AL$42,(特技天赋!C2617-1)*2+特技天赋!D2617)</f>
        <v>2</v>
      </c>
      <c r="N2617" s="31">
        <v>58</v>
      </c>
      <c r="Q2617" s="32">
        <f>IF(特技天赋!F2617&gt;0,INDEX(数值规划!$F$32:$F$63,(特技天赋!E2617-1)*4+特技天赋!F2617),E2617)</f>
        <v>58</v>
      </c>
    </row>
    <row r="2618" spans="1:17" ht="16.5" x14ac:dyDescent="0.2">
      <c r="A2618" s="31">
        <v>2615</v>
      </c>
      <c r="B2618" s="31">
        <v>16</v>
      </c>
      <c r="C2618" s="31">
        <v>1</v>
      </c>
      <c r="D2618" s="31">
        <v>1</v>
      </c>
      <c r="E2618" s="31">
        <v>3</v>
      </c>
      <c r="F2618" s="31">
        <v>4</v>
      </c>
      <c r="G2618" s="31" t="str">
        <f t="shared" si="80"/>
        <v>双鱼座普攻_1线3号天赋4级</v>
      </c>
      <c r="H2618" s="32">
        <f>INDEX(数值规划!$AH$33:$AK$42,(特技天赋!C2618-1)*2+特技天赋!D2618,特技天赋!E2618)</f>
        <v>55</v>
      </c>
      <c r="I2618" s="32">
        <f>INDEX(数值规划!$N$32:$Y$231,(((C2618-1)*2+(D2618-1))*4+(E2618-1))*5+F2618+1,(INDEX($T$3:$AI$3,B2618)-1)*3+1)</f>
        <v>34</v>
      </c>
      <c r="J2618" s="32">
        <f>INDEX(数值规划!$N$32:$Y$231,(((C2618-1)*2+(D2618-1))*4+(E2618-1))*5+F2618+1,(INDEX($T$3:$AI$3,B2618)-1)*3+2)</f>
        <v>0</v>
      </c>
      <c r="K2618" s="32">
        <f>INDEX(数值规划!$N$32:$Y$231,(((C2618-1)*2+(D2618-1))*4+(E2618-1))*5+F2618+1,(INDEX($T$3:$AI$3,B2618)-1)*3+3)</f>
        <v>77</v>
      </c>
      <c r="L2618" s="32">
        <f t="shared" si="81"/>
        <v>5</v>
      </c>
      <c r="M2618" s="32">
        <f>INDEX(数值规划!$AL$33:$AL$42,(特技天赋!C2618-1)*2+特技天赋!D2618)</f>
        <v>2</v>
      </c>
      <c r="N2618" s="31">
        <v>87</v>
      </c>
      <c r="Q2618" s="32">
        <f>IF(特技天赋!F2618&gt;0,INDEX(数值规划!$F$32:$F$63,(特技天赋!E2618-1)*4+特技天赋!F2618),E2618)</f>
        <v>87</v>
      </c>
    </row>
    <row r="2619" spans="1:17" ht="16.5" x14ac:dyDescent="0.2">
      <c r="A2619" s="31">
        <v>2616</v>
      </c>
      <c r="B2619" s="31">
        <v>16</v>
      </c>
      <c r="C2619" s="31">
        <v>1</v>
      </c>
      <c r="D2619" s="31">
        <v>1</v>
      </c>
      <c r="E2619" s="31">
        <v>4</v>
      </c>
      <c r="F2619" s="31">
        <v>0</v>
      </c>
      <c r="G2619" s="31" t="str">
        <f t="shared" si="80"/>
        <v>双鱼座普攻_1线4号天赋解锁</v>
      </c>
      <c r="H2619" s="32">
        <f>INDEX(数值规划!$AH$33:$AK$42,(特技天赋!C2619-1)*2+特技天赋!D2619,特技天赋!E2619)</f>
        <v>75</v>
      </c>
      <c r="I2619" s="32">
        <f>INDEX(数值规划!$N$32:$Y$231,(((C2619-1)*2+(D2619-1))*4+(E2619-1))*5+F2619+1,(INDEX($T$3:$AI$3,B2619)-1)*3+1)</f>
        <v>24</v>
      </c>
      <c r="J2619" s="32">
        <f>INDEX(数值规划!$N$32:$Y$231,(((C2619-1)*2+(D2619-1))*4+(E2619-1))*5+F2619+1,(INDEX($T$3:$AI$3,B2619)-1)*3+2)</f>
        <v>0</v>
      </c>
      <c r="K2619" s="32">
        <f>INDEX(数值规划!$N$32:$Y$231,(((C2619-1)*2+(D2619-1))*4+(E2619-1))*5+F2619+1,(INDEX($T$3:$AI$3,B2619)-1)*3+3)</f>
        <v>54</v>
      </c>
      <c r="L2619" s="32">
        <f t="shared" si="81"/>
        <v>7</v>
      </c>
      <c r="M2619" s="32">
        <f>INDEX(数值规划!$AL$33:$AL$42,(特技天赋!C2619-1)*2+特技天赋!D2619)</f>
        <v>2</v>
      </c>
      <c r="N2619" s="31">
        <v>4</v>
      </c>
      <c r="Q2619" s="32">
        <f>IF(特技天赋!F2619&gt;0,INDEX(数值规划!$F$32:$F$63,(特技天赋!E2619-1)*4+特技天赋!F2619),E2619)</f>
        <v>4</v>
      </c>
    </row>
    <row r="2620" spans="1:17" ht="16.5" x14ac:dyDescent="0.2">
      <c r="A2620" s="31">
        <v>2617</v>
      </c>
      <c r="B2620" s="31">
        <v>16</v>
      </c>
      <c r="C2620" s="31">
        <v>1</v>
      </c>
      <c r="D2620" s="31">
        <v>1</v>
      </c>
      <c r="E2620" s="31">
        <v>4</v>
      </c>
      <c r="F2620" s="31">
        <v>1</v>
      </c>
      <c r="G2620" s="31" t="str">
        <f t="shared" si="80"/>
        <v>双鱼座普攻_1线4号天赋1级</v>
      </c>
      <c r="H2620" s="32">
        <f>INDEX(数值规划!$AH$33:$AK$42,(特技天赋!C2620-1)*2+特技天赋!D2620,特技天赋!E2620)</f>
        <v>75</v>
      </c>
      <c r="I2620" s="32">
        <f>INDEX(数值规划!$N$32:$Y$231,(((C2620-1)*2+(D2620-1))*4+(E2620-1))*5+F2620+1,(INDEX($T$3:$AI$3,B2620)-1)*3+1)</f>
        <v>28</v>
      </c>
      <c r="J2620" s="32">
        <f>INDEX(数值规划!$N$32:$Y$231,(((C2620-1)*2+(D2620-1))*4+(E2620-1))*5+F2620+1,(INDEX($T$3:$AI$3,B2620)-1)*3+2)</f>
        <v>0</v>
      </c>
      <c r="K2620" s="32">
        <f>INDEX(数值规划!$N$32:$Y$231,(((C2620-1)*2+(D2620-1))*4+(E2620-1))*5+F2620+1,(INDEX($T$3:$AI$3,B2620)-1)*3+3)</f>
        <v>63</v>
      </c>
      <c r="L2620" s="32">
        <f t="shared" si="81"/>
        <v>7</v>
      </c>
      <c r="M2620" s="32">
        <f>INDEX(数值规划!$AL$33:$AL$42,(特技天赋!C2620-1)*2+特技天赋!D2620)</f>
        <v>2</v>
      </c>
      <c r="N2620" s="31">
        <v>29</v>
      </c>
      <c r="Q2620" s="32">
        <f>IF(特技天赋!F2620&gt;0,INDEX(数值规划!$F$32:$F$63,(特技天赋!E2620-1)*4+特技天赋!F2620),E2620)</f>
        <v>29</v>
      </c>
    </row>
    <row r="2621" spans="1:17" ht="16.5" x14ac:dyDescent="0.2">
      <c r="A2621" s="31">
        <v>2618</v>
      </c>
      <c r="B2621" s="31">
        <v>16</v>
      </c>
      <c r="C2621" s="31">
        <v>1</v>
      </c>
      <c r="D2621" s="31">
        <v>1</v>
      </c>
      <c r="E2621" s="31">
        <v>4</v>
      </c>
      <c r="F2621" s="31">
        <v>2</v>
      </c>
      <c r="G2621" s="31" t="str">
        <f t="shared" si="80"/>
        <v>双鱼座普攻_1线4号天赋2级</v>
      </c>
      <c r="H2621" s="32">
        <f>INDEX(数值规划!$AH$33:$AK$42,(特技天赋!C2621-1)*2+特技天赋!D2621,特技天赋!E2621)</f>
        <v>75</v>
      </c>
      <c r="I2621" s="32">
        <f>INDEX(数值规划!$N$32:$Y$231,(((C2621-1)*2+(D2621-1))*4+(E2621-1))*5+F2621+1,(INDEX($T$3:$AI$3,B2621)-1)*3+1)</f>
        <v>32</v>
      </c>
      <c r="J2621" s="32">
        <f>INDEX(数值规划!$N$32:$Y$231,(((C2621-1)*2+(D2621-1))*4+(E2621-1))*5+F2621+1,(INDEX($T$3:$AI$3,B2621)-1)*3+2)</f>
        <v>0</v>
      </c>
      <c r="K2621" s="32">
        <f>INDEX(数值规划!$N$32:$Y$231,(((C2621-1)*2+(D2621-1))*4+(E2621-1))*5+F2621+1,(INDEX($T$3:$AI$3,B2621)-1)*3+3)</f>
        <v>72</v>
      </c>
      <c r="L2621" s="32">
        <f t="shared" si="81"/>
        <v>7</v>
      </c>
      <c r="M2621" s="32">
        <f>INDEX(数值规划!$AL$33:$AL$42,(特技天赋!C2621-1)*2+特技天赋!D2621)</f>
        <v>2</v>
      </c>
      <c r="N2621" s="31">
        <v>43</v>
      </c>
      <c r="Q2621" s="32">
        <f>IF(特技天赋!F2621&gt;0,INDEX(数值规划!$F$32:$F$63,(特技天赋!E2621-1)*4+特技天赋!F2621),E2621)</f>
        <v>43</v>
      </c>
    </row>
    <row r="2622" spans="1:17" ht="16.5" x14ac:dyDescent="0.2">
      <c r="A2622" s="31">
        <v>2619</v>
      </c>
      <c r="B2622" s="31">
        <v>16</v>
      </c>
      <c r="C2622" s="31">
        <v>1</v>
      </c>
      <c r="D2622" s="31">
        <v>1</v>
      </c>
      <c r="E2622" s="31">
        <v>4</v>
      </c>
      <c r="F2622" s="31">
        <v>3</v>
      </c>
      <c r="G2622" s="31" t="str">
        <f t="shared" si="80"/>
        <v>双鱼座普攻_1线4号天赋3级</v>
      </c>
      <c r="H2622" s="32">
        <f>INDEX(数值规划!$AH$33:$AK$42,(特技天赋!C2622-1)*2+特技天赋!D2622,特技天赋!E2622)</f>
        <v>75</v>
      </c>
      <c r="I2622" s="32">
        <f>INDEX(数值规划!$N$32:$Y$231,(((C2622-1)*2+(D2622-1))*4+(E2622-1))*5+F2622+1,(INDEX($T$3:$AI$3,B2622)-1)*3+1)</f>
        <v>36</v>
      </c>
      <c r="J2622" s="32">
        <f>INDEX(数值规划!$N$32:$Y$231,(((C2622-1)*2+(D2622-1))*4+(E2622-1))*5+F2622+1,(INDEX($T$3:$AI$3,B2622)-1)*3+2)</f>
        <v>0</v>
      </c>
      <c r="K2622" s="32">
        <f>INDEX(数值规划!$N$32:$Y$231,(((C2622-1)*2+(D2622-1))*4+(E2622-1))*5+F2622+1,(INDEX($T$3:$AI$3,B2622)-1)*3+3)</f>
        <v>81</v>
      </c>
      <c r="L2622" s="32">
        <f t="shared" si="81"/>
        <v>7</v>
      </c>
      <c r="M2622" s="32">
        <f>INDEX(数值规划!$AL$33:$AL$42,(特技天赋!C2622-1)*2+特技天赋!D2622)</f>
        <v>2</v>
      </c>
      <c r="N2622" s="31">
        <v>58</v>
      </c>
      <c r="Q2622" s="32">
        <f>IF(特技天赋!F2622&gt;0,INDEX(数值规划!$F$32:$F$63,(特技天赋!E2622-1)*4+特技天赋!F2622),E2622)</f>
        <v>58</v>
      </c>
    </row>
    <row r="2623" spans="1:17" ht="16.5" x14ac:dyDescent="0.2">
      <c r="A2623" s="31">
        <v>2620</v>
      </c>
      <c r="B2623" s="31">
        <v>16</v>
      </c>
      <c r="C2623" s="31">
        <v>1</v>
      </c>
      <c r="D2623" s="31">
        <v>1</v>
      </c>
      <c r="E2623" s="31">
        <v>4</v>
      </c>
      <c r="F2623" s="31">
        <v>4</v>
      </c>
      <c r="G2623" s="31" t="str">
        <f t="shared" si="80"/>
        <v>双鱼座普攻_1线4号天赋4级</v>
      </c>
      <c r="H2623" s="32">
        <f>INDEX(数值规划!$AH$33:$AK$42,(特技天赋!C2623-1)*2+特技天赋!D2623,特技天赋!E2623)</f>
        <v>75</v>
      </c>
      <c r="I2623" s="32">
        <f>INDEX(数值规划!$N$32:$Y$231,(((C2623-1)*2+(D2623-1))*4+(E2623-1))*5+F2623+1,(INDEX($T$3:$AI$3,B2623)-1)*3+1)</f>
        <v>40</v>
      </c>
      <c r="J2623" s="32">
        <f>INDEX(数值规划!$N$32:$Y$231,(((C2623-1)*2+(D2623-1))*4+(E2623-1))*5+F2623+1,(INDEX($T$3:$AI$3,B2623)-1)*3+2)</f>
        <v>0</v>
      </c>
      <c r="K2623" s="32">
        <f>INDEX(数值规划!$N$32:$Y$231,(((C2623-1)*2+(D2623-1))*4+(E2623-1))*5+F2623+1,(INDEX($T$3:$AI$3,B2623)-1)*3+3)</f>
        <v>90</v>
      </c>
      <c r="L2623" s="32">
        <f t="shared" si="81"/>
        <v>7</v>
      </c>
      <c r="M2623" s="32">
        <f>INDEX(数值规划!$AL$33:$AL$42,(特技天赋!C2623-1)*2+特技天赋!D2623)</f>
        <v>2</v>
      </c>
      <c r="N2623" s="31">
        <v>87</v>
      </c>
      <c r="Q2623" s="32">
        <f>IF(特技天赋!F2623&gt;0,INDEX(数值规划!$F$32:$F$63,(特技天赋!E2623-1)*4+特技天赋!F2623),E2623)</f>
        <v>87</v>
      </c>
    </row>
    <row r="2624" spans="1:17" ht="16.5" x14ac:dyDescent="0.2">
      <c r="A2624" s="31">
        <v>2621</v>
      </c>
      <c r="B2624" s="31">
        <v>16</v>
      </c>
      <c r="C2624" s="31">
        <v>1</v>
      </c>
      <c r="D2624" s="31">
        <v>2</v>
      </c>
      <c r="E2624" s="31">
        <v>1</v>
      </c>
      <c r="F2624" s="31">
        <v>0</v>
      </c>
      <c r="G2624" s="31" t="str">
        <f t="shared" si="80"/>
        <v>双鱼座普攻_2线1号天赋解锁</v>
      </c>
      <c r="H2624" s="32">
        <f>INDEX(数值规划!$AH$33:$AK$42,(特技天赋!C2624-1)*2+特技天赋!D2624,特技天赋!E2624)</f>
        <v>25</v>
      </c>
      <c r="I2624" s="32">
        <f>INDEX(数值规划!$N$32:$Y$231,(((C2624-1)*2+(D2624-1))*4+(E2624-1))*5+F2624+1,(INDEX($T$3:$AI$3,B2624)-1)*3+1)</f>
        <v>0</v>
      </c>
      <c r="J2624" s="32">
        <f>INDEX(数值规划!$N$32:$Y$231,(((C2624-1)*2+(D2624-1))*4+(E2624-1))*5+F2624+1,(INDEX($T$3:$AI$3,B2624)-1)*3+2)</f>
        <v>8</v>
      </c>
      <c r="K2624" s="32">
        <f>INDEX(数值规划!$N$32:$Y$231,(((C2624-1)*2+(D2624-1))*4+(E2624-1))*5+F2624+1,(INDEX($T$3:$AI$3,B2624)-1)*3+3)</f>
        <v>18</v>
      </c>
      <c r="L2624" s="32">
        <f t="shared" si="81"/>
        <v>2</v>
      </c>
      <c r="M2624" s="32">
        <f>INDEX(数值规划!$AL$33:$AL$42,(特技天赋!C2624-1)*2+特技天赋!D2624)</f>
        <v>3</v>
      </c>
      <c r="N2624" s="31">
        <v>1</v>
      </c>
      <c r="Q2624" s="32">
        <f>IF(特技天赋!F2624&gt;0,INDEX(数值规划!$F$32:$F$63,(特技天赋!E2624-1)*4+特技天赋!F2624),E2624)</f>
        <v>1</v>
      </c>
    </row>
    <row r="2625" spans="1:17" ht="16.5" x14ac:dyDescent="0.2">
      <c r="A2625" s="31">
        <v>2622</v>
      </c>
      <c r="B2625" s="31">
        <v>16</v>
      </c>
      <c r="C2625" s="31">
        <v>1</v>
      </c>
      <c r="D2625" s="31">
        <v>2</v>
      </c>
      <c r="E2625" s="31">
        <v>1</v>
      </c>
      <c r="F2625" s="31">
        <v>1</v>
      </c>
      <c r="G2625" s="31" t="str">
        <f t="shared" si="80"/>
        <v>双鱼座普攻_2线1号天赋1级</v>
      </c>
      <c r="H2625" s="32">
        <f>INDEX(数值规划!$AH$33:$AK$42,(特技天赋!C2625-1)*2+特技天赋!D2625,特技天赋!E2625)</f>
        <v>25</v>
      </c>
      <c r="I2625" s="32">
        <f>INDEX(数值规划!$N$32:$Y$231,(((C2625-1)*2+(D2625-1))*4+(E2625-1))*5+F2625+1,(INDEX($T$3:$AI$3,B2625)-1)*3+1)</f>
        <v>0</v>
      </c>
      <c r="J2625" s="32">
        <f>INDEX(数值规划!$N$32:$Y$231,(((C2625-1)*2+(D2625-1))*4+(E2625-1))*5+F2625+1,(INDEX($T$3:$AI$3,B2625)-1)*3+2)</f>
        <v>12</v>
      </c>
      <c r="K2625" s="32">
        <f>INDEX(数值规划!$N$32:$Y$231,(((C2625-1)*2+(D2625-1))*4+(E2625-1))*5+F2625+1,(INDEX($T$3:$AI$3,B2625)-1)*3+3)</f>
        <v>27</v>
      </c>
      <c r="L2625" s="32">
        <f t="shared" si="81"/>
        <v>2</v>
      </c>
      <c r="M2625" s="32">
        <f>INDEX(数值规划!$AL$33:$AL$42,(特技天赋!C2625-1)*2+特技天赋!D2625)</f>
        <v>3</v>
      </c>
      <c r="N2625" s="31">
        <v>19</v>
      </c>
      <c r="Q2625" s="32">
        <f>IF(特技天赋!F2625&gt;0,INDEX(数值规划!$F$32:$F$63,(特技天赋!E2625-1)*4+特技天赋!F2625),E2625)</f>
        <v>19</v>
      </c>
    </row>
    <row r="2626" spans="1:17" ht="16.5" x14ac:dyDescent="0.2">
      <c r="A2626" s="31">
        <v>2623</v>
      </c>
      <c r="B2626" s="31">
        <v>16</v>
      </c>
      <c r="C2626" s="31">
        <v>1</v>
      </c>
      <c r="D2626" s="31">
        <v>2</v>
      </c>
      <c r="E2626" s="31">
        <v>1</v>
      </c>
      <c r="F2626" s="31">
        <v>2</v>
      </c>
      <c r="G2626" s="31" t="str">
        <f t="shared" si="80"/>
        <v>双鱼座普攻_2线1号天赋2级</v>
      </c>
      <c r="H2626" s="32">
        <f>INDEX(数值规划!$AH$33:$AK$42,(特技天赋!C2626-1)*2+特技天赋!D2626,特技天赋!E2626)</f>
        <v>25</v>
      </c>
      <c r="I2626" s="32">
        <f>INDEX(数值规划!$N$32:$Y$231,(((C2626-1)*2+(D2626-1))*4+(E2626-1))*5+F2626+1,(INDEX($T$3:$AI$3,B2626)-1)*3+1)</f>
        <v>0</v>
      </c>
      <c r="J2626" s="32">
        <f>INDEX(数值规划!$N$32:$Y$231,(((C2626-1)*2+(D2626-1))*4+(E2626-1))*5+F2626+1,(INDEX($T$3:$AI$3,B2626)-1)*3+2)</f>
        <v>16</v>
      </c>
      <c r="K2626" s="32">
        <f>INDEX(数值规划!$N$32:$Y$231,(((C2626-1)*2+(D2626-1))*4+(E2626-1))*5+F2626+1,(INDEX($T$3:$AI$3,B2626)-1)*3+3)</f>
        <v>36</v>
      </c>
      <c r="L2626" s="32">
        <f t="shared" si="81"/>
        <v>2</v>
      </c>
      <c r="M2626" s="32">
        <f>INDEX(数值规划!$AL$33:$AL$42,(特技天赋!C2626-1)*2+特技天赋!D2626)</f>
        <v>3</v>
      </c>
      <c r="N2626" s="31">
        <v>29</v>
      </c>
      <c r="Q2626" s="32">
        <f>IF(特技天赋!F2626&gt;0,INDEX(数值规划!$F$32:$F$63,(特技天赋!E2626-1)*4+特技天赋!F2626),E2626)</f>
        <v>29</v>
      </c>
    </row>
    <row r="2627" spans="1:17" ht="16.5" x14ac:dyDescent="0.2">
      <c r="A2627" s="31">
        <v>2624</v>
      </c>
      <c r="B2627" s="31">
        <v>16</v>
      </c>
      <c r="C2627" s="31">
        <v>1</v>
      </c>
      <c r="D2627" s="31">
        <v>2</v>
      </c>
      <c r="E2627" s="31">
        <v>1</v>
      </c>
      <c r="F2627" s="31">
        <v>3</v>
      </c>
      <c r="G2627" s="31" t="str">
        <f t="shared" si="80"/>
        <v>双鱼座普攻_2线1号天赋3级</v>
      </c>
      <c r="H2627" s="32">
        <f>INDEX(数值规划!$AH$33:$AK$42,(特技天赋!C2627-1)*2+特技天赋!D2627,特技天赋!E2627)</f>
        <v>25</v>
      </c>
      <c r="I2627" s="32">
        <f>INDEX(数值规划!$N$32:$Y$231,(((C2627-1)*2+(D2627-1))*4+(E2627-1))*5+F2627+1,(INDEX($T$3:$AI$3,B2627)-1)*3+1)</f>
        <v>0</v>
      </c>
      <c r="J2627" s="32">
        <f>INDEX(数值规划!$N$32:$Y$231,(((C2627-1)*2+(D2627-1))*4+(E2627-1))*5+F2627+1,(INDEX($T$3:$AI$3,B2627)-1)*3+2)</f>
        <v>20</v>
      </c>
      <c r="K2627" s="32">
        <f>INDEX(数值规划!$N$32:$Y$231,(((C2627-1)*2+(D2627-1))*4+(E2627-1))*5+F2627+1,(INDEX($T$3:$AI$3,B2627)-1)*3+3)</f>
        <v>45</v>
      </c>
      <c r="L2627" s="32">
        <f t="shared" si="81"/>
        <v>2</v>
      </c>
      <c r="M2627" s="32">
        <f>INDEX(数值规划!$AL$33:$AL$42,(特技天赋!C2627-1)*2+特技天赋!D2627)</f>
        <v>3</v>
      </c>
      <c r="N2627" s="31">
        <v>38</v>
      </c>
      <c r="Q2627" s="32">
        <f>IF(特技天赋!F2627&gt;0,INDEX(数值规划!$F$32:$F$63,(特技天赋!E2627-1)*4+特技天赋!F2627),E2627)</f>
        <v>38</v>
      </c>
    </row>
    <row r="2628" spans="1:17" ht="16.5" x14ac:dyDescent="0.2">
      <c r="A2628" s="31">
        <v>2625</v>
      </c>
      <c r="B2628" s="31">
        <v>16</v>
      </c>
      <c r="C2628" s="31">
        <v>1</v>
      </c>
      <c r="D2628" s="31">
        <v>2</v>
      </c>
      <c r="E2628" s="31">
        <v>1</v>
      </c>
      <c r="F2628" s="31">
        <v>4</v>
      </c>
      <c r="G2628" s="31" t="str">
        <f t="shared" si="80"/>
        <v>双鱼座普攻_2线1号天赋4级</v>
      </c>
      <c r="H2628" s="32">
        <f>INDEX(数值规划!$AH$33:$AK$42,(特技天赋!C2628-1)*2+特技天赋!D2628,特技天赋!E2628)</f>
        <v>25</v>
      </c>
      <c r="I2628" s="32">
        <f>INDEX(数值规划!$N$32:$Y$231,(((C2628-1)*2+(D2628-1))*4+(E2628-1))*5+F2628+1,(INDEX($T$3:$AI$3,B2628)-1)*3+1)</f>
        <v>0</v>
      </c>
      <c r="J2628" s="32">
        <f>INDEX(数值规划!$N$32:$Y$231,(((C2628-1)*2+(D2628-1))*4+(E2628-1))*5+F2628+1,(INDEX($T$3:$AI$3,B2628)-1)*3+2)</f>
        <v>24</v>
      </c>
      <c r="K2628" s="32">
        <f>INDEX(数值规划!$N$32:$Y$231,(((C2628-1)*2+(D2628-1))*4+(E2628-1))*5+F2628+1,(INDEX($T$3:$AI$3,B2628)-1)*3+3)</f>
        <v>54</v>
      </c>
      <c r="L2628" s="32">
        <f t="shared" si="81"/>
        <v>2</v>
      </c>
      <c r="M2628" s="32">
        <f>INDEX(数值规划!$AL$33:$AL$42,(特技天赋!C2628-1)*2+特技天赋!D2628)</f>
        <v>3</v>
      </c>
      <c r="N2628" s="31">
        <v>58</v>
      </c>
      <c r="Q2628" s="32">
        <f>IF(特技天赋!F2628&gt;0,INDEX(数值规划!$F$32:$F$63,(特技天赋!E2628-1)*4+特技天赋!F2628),E2628)</f>
        <v>58</v>
      </c>
    </row>
    <row r="2629" spans="1:17" ht="16.5" x14ac:dyDescent="0.2">
      <c r="A2629" s="31">
        <v>2626</v>
      </c>
      <c r="B2629" s="31">
        <v>16</v>
      </c>
      <c r="C2629" s="31">
        <v>1</v>
      </c>
      <c r="D2629" s="31">
        <v>2</v>
      </c>
      <c r="E2629" s="31">
        <v>2</v>
      </c>
      <c r="F2629" s="31">
        <v>0</v>
      </c>
      <c r="G2629" s="31" t="str">
        <f t="shared" ref="G2629:G2692" si="82">INDEX($T$4:$AI$4,B2629)&amp;INDEX($T$5:$X$5,C2629)&amp;"_"&amp;D2629&amp;"线"&amp;E2629&amp;"号天赋"&amp;IF(F2629&gt;0,F2629&amp;"级","解锁")</f>
        <v>双鱼座普攻_2线2号天赋解锁</v>
      </c>
      <c r="H2629" s="32">
        <f>INDEX(数值规划!$AH$33:$AK$42,(特技天赋!C2629-1)*2+特技天赋!D2629,特技天赋!E2629)</f>
        <v>45</v>
      </c>
      <c r="I2629" s="32">
        <f>INDEX(数值规划!$N$32:$Y$231,(((C2629-1)*2+(D2629-1))*4+(E2629-1))*5+F2629+1,(INDEX($T$3:$AI$3,B2629)-1)*3+1)</f>
        <v>0</v>
      </c>
      <c r="J2629" s="32">
        <f>INDEX(数值规划!$N$32:$Y$231,(((C2629-1)*2+(D2629-1))*4+(E2629-1))*5+F2629+1,(INDEX($T$3:$AI$3,B2629)-1)*3+2)</f>
        <v>12</v>
      </c>
      <c r="K2629" s="32">
        <f>INDEX(数值规划!$N$32:$Y$231,(((C2629-1)*2+(D2629-1))*4+(E2629-1))*5+F2629+1,(INDEX($T$3:$AI$3,B2629)-1)*3+3)</f>
        <v>27</v>
      </c>
      <c r="L2629" s="32">
        <f t="shared" ref="L2629:L2692" si="83">(E2629-1)*2+D2629</f>
        <v>4</v>
      </c>
      <c r="M2629" s="32">
        <f>INDEX(数值规划!$AL$33:$AL$42,(特技天赋!C2629-1)*2+特技天赋!D2629)</f>
        <v>3</v>
      </c>
      <c r="N2629" s="31">
        <v>2</v>
      </c>
      <c r="Q2629" s="32">
        <f>IF(特技天赋!F2629&gt;0,INDEX(数值规划!$F$32:$F$63,(特技天赋!E2629-1)*4+特技天赋!F2629),E2629)</f>
        <v>2</v>
      </c>
    </row>
    <row r="2630" spans="1:17" ht="16.5" x14ac:dyDescent="0.2">
      <c r="A2630" s="31">
        <v>2627</v>
      </c>
      <c r="B2630" s="31">
        <v>16</v>
      </c>
      <c r="C2630" s="31">
        <v>1</v>
      </c>
      <c r="D2630" s="31">
        <v>2</v>
      </c>
      <c r="E2630" s="31">
        <v>2</v>
      </c>
      <c r="F2630" s="31">
        <v>1</v>
      </c>
      <c r="G2630" s="31" t="str">
        <f t="shared" si="82"/>
        <v>双鱼座普攻_2线2号天赋1级</v>
      </c>
      <c r="H2630" s="32">
        <f>INDEX(数值规划!$AH$33:$AK$42,(特技天赋!C2630-1)*2+特技天赋!D2630,特技天赋!E2630)</f>
        <v>45</v>
      </c>
      <c r="I2630" s="32">
        <f>INDEX(数值规划!$N$32:$Y$231,(((C2630-1)*2+(D2630-1))*4+(E2630-1))*5+F2630+1,(INDEX($T$3:$AI$3,B2630)-1)*3+1)</f>
        <v>0</v>
      </c>
      <c r="J2630" s="32">
        <f>INDEX(数值规划!$N$32:$Y$231,(((C2630-1)*2+(D2630-1))*4+(E2630-1))*5+F2630+1,(INDEX($T$3:$AI$3,B2630)-1)*3+2)</f>
        <v>16</v>
      </c>
      <c r="K2630" s="32">
        <f>INDEX(数值规划!$N$32:$Y$231,(((C2630-1)*2+(D2630-1))*4+(E2630-1))*5+F2630+1,(INDEX($T$3:$AI$3,B2630)-1)*3+3)</f>
        <v>36</v>
      </c>
      <c r="L2630" s="32">
        <f t="shared" si="83"/>
        <v>4</v>
      </c>
      <c r="M2630" s="32">
        <f>INDEX(数值规划!$AL$33:$AL$42,(特技天赋!C2630-1)*2+特技天赋!D2630)</f>
        <v>3</v>
      </c>
      <c r="N2630" s="31">
        <v>24</v>
      </c>
      <c r="Q2630" s="32">
        <f>IF(特技天赋!F2630&gt;0,INDEX(数值规划!$F$32:$F$63,(特技天赋!E2630-1)*4+特技天赋!F2630),E2630)</f>
        <v>24</v>
      </c>
    </row>
    <row r="2631" spans="1:17" ht="16.5" x14ac:dyDescent="0.2">
      <c r="A2631" s="31">
        <v>2628</v>
      </c>
      <c r="B2631" s="31">
        <v>16</v>
      </c>
      <c r="C2631" s="31">
        <v>1</v>
      </c>
      <c r="D2631" s="31">
        <v>2</v>
      </c>
      <c r="E2631" s="31">
        <v>2</v>
      </c>
      <c r="F2631" s="31">
        <v>2</v>
      </c>
      <c r="G2631" s="31" t="str">
        <f t="shared" si="82"/>
        <v>双鱼座普攻_2线2号天赋2级</v>
      </c>
      <c r="H2631" s="32">
        <f>INDEX(数值规划!$AH$33:$AK$42,(特技天赋!C2631-1)*2+特技天赋!D2631,特技天赋!E2631)</f>
        <v>45</v>
      </c>
      <c r="I2631" s="32">
        <f>INDEX(数值规划!$N$32:$Y$231,(((C2631-1)*2+(D2631-1))*4+(E2631-1))*5+F2631+1,(INDEX($T$3:$AI$3,B2631)-1)*3+1)</f>
        <v>0</v>
      </c>
      <c r="J2631" s="32">
        <f>INDEX(数值规划!$N$32:$Y$231,(((C2631-1)*2+(D2631-1))*4+(E2631-1))*5+F2631+1,(INDEX($T$3:$AI$3,B2631)-1)*3+2)</f>
        <v>20</v>
      </c>
      <c r="K2631" s="32">
        <f>INDEX(数值规划!$N$32:$Y$231,(((C2631-1)*2+(D2631-1))*4+(E2631-1))*5+F2631+1,(INDEX($T$3:$AI$3,B2631)-1)*3+3)</f>
        <v>45</v>
      </c>
      <c r="L2631" s="32">
        <f t="shared" si="83"/>
        <v>4</v>
      </c>
      <c r="M2631" s="32">
        <f>INDEX(数值规划!$AL$33:$AL$42,(特技天赋!C2631-1)*2+特技天赋!D2631)</f>
        <v>3</v>
      </c>
      <c r="N2631" s="31">
        <v>36</v>
      </c>
      <c r="Q2631" s="32">
        <f>IF(特技天赋!F2631&gt;0,INDEX(数值规划!$F$32:$F$63,(特技天赋!E2631-1)*4+特技天赋!F2631),E2631)</f>
        <v>36</v>
      </c>
    </row>
    <row r="2632" spans="1:17" ht="16.5" x14ac:dyDescent="0.2">
      <c r="A2632" s="31">
        <v>2629</v>
      </c>
      <c r="B2632" s="31">
        <v>16</v>
      </c>
      <c r="C2632" s="31">
        <v>1</v>
      </c>
      <c r="D2632" s="31">
        <v>2</v>
      </c>
      <c r="E2632" s="31">
        <v>2</v>
      </c>
      <c r="F2632" s="31">
        <v>3</v>
      </c>
      <c r="G2632" s="31" t="str">
        <f t="shared" si="82"/>
        <v>双鱼座普攻_2线2号天赋3级</v>
      </c>
      <c r="H2632" s="32">
        <f>INDEX(数值规划!$AH$33:$AK$42,(特技天赋!C2632-1)*2+特技天赋!D2632,特技天赋!E2632)</f>
        <v>45</v>
      </c>
      <c r="I2632" s="32">
        <f>INDEX(数值规划!$N$32:$Y$231,(((C2632-1)*2+(D2632-1))*4+(E2632-1))*5+F2632+1,(INDEX($T$3:$AI$3,B2632)-1)*3+1)</f>
        <v>0</v>
      </c>
      <c r="J2632" s="32">
        <f>INDEX(数值规划!$N$32:$Y$231,(((C2632-1)*2+(D2632-1))*4+(E2632-1))*5+F2632+1,(INDEX($T$3:$AI$3,B2632)-1)*3+2)</f>
        <v>24</v>
      </c>
      <c r="K2632" s="32">
        <f>INDEX(数值规划!$N$32:$Y$231,(((C2632-1)*2+(D2632-1))*4+(E2632-1))*5+F2632+1,(INDEX($T$3:$AI$3,B2632)-1)*3+3)</f>
        <v>54</v>
      </c>
      <c r="L2632" s="32">
        <f t="shared" si="83"/>
        <v>4</v>
      </c>
      <c r="M2632" s="32">
        <f>INDEX(数值规划!$AL$33:$AL$42,(特技天赋!C2632-1)*2+特技天赋!D2632)</f>
        <v>3</v>
      </c>
      <c r="N2632" s="31">
        <v>48</v>
      </c>
      <c r="Q2632" s="32">
        <f>IF(特技天赋!F2632&gt;0,INDEX(数值规划!$F$32:$F$63,(特技天赋!E2632-1)*4+特技天赋!F2632),E2632)</f>
        <v>48</v>
      </c>
    </row>
    <row r="2633" spans="1:17" ht="16.5" x14ac:dyDescent="0.2">
      <c r="A2633" s="31">
        <v>2630</v>
      </c>
      <c r="B2633" s="31">
        <v>16</v>
      </c>
      <c r="C2633" s="31">
        <v>1</v>
      </c>
      <c r="D2633" s="31">
        <v>2</v>
      </c>
      <c r="E2633" s="31">
        <v>2</v>
      </c>
      <c r="F2633" s="31">
        <v>4</v>
      </c>
      <c r="G2633" s="31" t="str">
        <f t="shared" si="82"/>
        <v>双鱼座普攻_2线2号天赋4级</v>
      </c>
      <c r="H2633" s="32">
        <f>INDEX(数值规划!$AH$33:$AK$42,(特技天赋!C2633-1)*2+特技天赋!D2633,特技天赋!E2633)</f>
        <v>45</v>
      </c>
      <c r="I2633" s="32">
        <f>INDEX(数值规划!$N$32:$Y$231,(((C2633-1)*2+(D2633-1))*4+(E2633-1))*5+F2633+1,(INDEX($T$3:$AI$3,B2633)-1)*3+1)</f>
        <v>0</v>
      </c>
      <c r="J2633" s="32">
        <f>INDEX(数值规划!$N$32:$Y$231,(((C2633-1)*2+(D2633-1))*4+(E2633-1))*5+F2633+1,(INDEX($T$3:$AI$3,B2633)-1)*3+2)</f>
        <v>28</v>
      </c>
      <c r="K2633" s="32">
        <f>INDEX(数值规划!$N$32:$Y$231,(((C2633-1)*2+(D2633-1))*4+(E2633-1))*5+F2633+1,(INDEX($T$3:$AI$3,B2633)-1)*3+3)</f>
        <v>63</v>
      </c>
      <c r="L2633" s="32">
        <f t="shared" si="83"/>
        <v>4</v>
      </c>
      <c r="M2633" s="32">
        <f>INDEX(数值规划!$AL$33:$AL$42,(特技天赋!C2633-1)*2+特技天赋!D2633)</f>
        <v>3</v>
      </c>
      <c r="N2633" s="31">
        <v>72</v>
      </c>
      <c r="Q2633" s="32">
        <f>IF(特技天赋!F2633&gt;0,INDEX(数值规划!$F$32:$F$63,(特技天赋!E2633-1)*4+特技天赋!F2633),E2633)</f>
        <v>72</v>
      </c>
    </row>
    <row r="2634" spans="1:17" ht="16.5" x14ac:dyDescent="0.2">
      <c r="A2634" s="31">
        <v>2631</v>
      </c>
      <c r="B2634" s="31">
        <v>16</v>
      </c>
      <c r="C2634" s="31">
        <v>1</v>
      </c>
      <c r="D2634" s="31">
        <v>2</v>
      </c>
      <c r="E2634" s="31">
        <v>3</v>
      </c>
      <c r="F2634" s="31">
        <v>0</v>
      </c>
      <c r="G2634" s="31" t="str">
        <f t="shared" si="82"/>
        <v>双鱼座普攻_2线3号天赋解锁</v>
      </c>
      <c r="H2634" s="32">
        <f>INDEX(数值规划!$AH$33:$AK$42,(特技天赋!C2634-1)*2+特技天赋!D2634,特技天赋!E2634)</f>
        <v>65</v>
      </c>
      <c r="I2634" s="32">
        <f>INDEX(数值规划!$N$32:$Y$231,(((C2634-1)*2+(D2634-1))*4+(E2634-1))*5+F2634+1,(INDEX($T$3:$AI$3,B2634)-1)*3+1)</f>
        <v>0</v>
      </c>
      <c r="J2634" s="32">
        <f>INDEX(数值规划!$N$32:$Y$231,(((C2634-1)*2+(D2634-1))*4+(E2634-1))*5+F2634+1,(INDEX($T$3:$AI$3,B2634)-1)*3+2)</f>
        <v>18</v>
      </c>
      <c r="K2634" s="32">
        <f>INDEX(数值规划!$N$32:$Y$231,(((C2634-1)*2+(D2634-1))*4+(E2634-1))*5+F2634+1,(INDEX($T$3:$AI$3,B2634)-1)*3+3)</f>
        <v>41</v>
      </c>
      <c r="L2634" s="32">
        <f t="shared" si="83"/>
        <v>6</v>
      </c>
      <c r="M2634" s="32">
        <f>INDEX(数值规划!$AL$33:$AL$42,(特技天赋!C2634-1)*2+特技天赋!D2634)</f>
        <v>3</v>
      </c>
      <c r="N2634" s="31">
        <v>3</v>
      </c>
      <c r="Q2634" s="32">
        <f>IF(特技天赋!F2634&gt;0,INDEX(数值规划!$F$32:$F$63,(特技天赋!E2634-1)*4+特技天赋!F2634),E2634)</f>
        <v>3</v>
      </c>
    </row>
    <row r="2635" spans="1:17" ht="16.5" x14ac:dyDescent="0.2">
      <c r="A2635" s="31">
        <v>2632</v>
      </c>
      <c r="B2635" s="31">
        <v>16</v>
      </c>
      <c r="C2635" s="31">
        <v>1</v>
      </c>
      <c r="D2635" s="31">
        <v>2</v>
      </c>
      <c r="E2635" s="31">
        <v>3</v>
      </c>
      <c r="F2635" s="31">
        <v>1</v>
      </c>
      <c r="G2635" s="31" t="str">
        <f t="shared" si="82"/>
        <v>双鱼座普攻_2线3号天赋1级</v>
      </c>
      <c r="H2635" s="32">
        <f>INDEX(数值规划!$AH$33:$AK$42,(特技天赋!C2635-1)*2+特技天赋!D2635,特技天赋!E2635)</f>
        <v>65</v>
      </c>
      <c r="I2635" s="32">
        <f>INDEX(数值规划!$N$32:$Y$231,(((C2635-1)*2+(D2635-1))*4+(E2635-1))*5+F2635+1,(INDEX($T$3:$AI$3,B2635)-1)*3+1)</f>
        <v>0</v>
      </c>
      <c r="J2635" s="32">
        <f>INDEX(数值规划!$N$32:$Y$231,(((C2635-1)*2+(D2635-1))*4+(E2635-1))*5+F2635+1,(INDEX($T$3:$AI$3,B2635)-1)*3+2)</f>
        <v>22</v>
      </c>
      <c r="K2635" s="32">
        <f>INDEX(数值规划!$N$32:$Y$231,(((C2635-1)*2+(D2635-1))*4+(E2635-1))*5+F2635+1,(INDEX($T$3:$AI$3,B2635)-1)*3+3)</f>
        <v>50</v>
      </c>
      <c r="L2635" s="32">
        <f t="shared" si="83"/>
        <v>6</v>
      </c>
      <c r="M2635" s="32">
        <f>INDEX(数值规划!$AL$33:$AL$42,(特技天赋!C2635-1)*2+特技天赋!D2635)</f>
        <v>3</v>
      </c>
      <c r="N2635" s="31">
        <v>29</v>
      </c>
      <c r="Q2635" s="32">
        <f>IF(特技天赋!F2635&gt;0,INDEX(数值规划!$F$32:$F$63,(特技天赋!E2635-1)*4+特技天赋!F2635),E2635)</f>
        <v>29</v>
      </c>
    </row>
    <row r="2636" spans="1:17" ht="16.5" x14ac:dyDescent="0.2">
      <c r="A2636" s="31">
        <v>2633</v>
      </c>
      <c r="B2636" s="31">
        <v>16</v>
      </c>
      <c r="C2636" s="31">
        <v>1</v>
      </c>
      <c r="D2636" s="31">
        <v>2</v>
      </c>
      <c r="E2636" s="31">
        <v>3</v>
      </c>
      <c r="F2636" s="31">
        <v>2</v>
      </c>
      <c r="G2636" s="31" t="str">
        <f t="shared" si="82"/>
        <v>双鱼座普攻_2线3号天赋2级</v>
      </c>
      <c r="H2636" s="32">
        <f>INDEX(数值规划!$AH$33:$AK$42,(特技天赋!C2636-1)*2+特技天赋!D2636,特技天赋!E2636)</f>
        <v>65</v>
      </c>
      <c r="I2636" s="32">
        <f>INDEX(数值规划!$N$32:$Y$231,(((C2636-1)*2+(D2636-1))*4+(E2636-1))*5+F2636+1,(INDEX($T$3:$AI$3,B2636)-1)*3+1)</f>
        <v>0</v>
      </c>
      <c r="J2636" s="32">
        <f>INDEX(数值规划!$N$32:$Y$231,(((C2636-1)*2+(D2636-1))*4+(E2636-1))*5+F2636+1,(INDEX($T$3:$AI$3,B2636)-1)*3+2)</f>
        <v>26</v>
      </c>
      <c r="K2636" s="32">
        <f>INDEX(数值规划!$N$32:$Y$231,(((C2636-1)*2+(D2636-1))*4+(E2636-1))*5+F2636+1,(INDEX($T$3:$AI$3,B2636)-1)*3+3)</f>
        <v>59</v>
      </c>
      <c r="L2636" s="32">
        <f t="shared" si="83"/>
        <v>6</v>
      </c>
      <c r="M2636" s="32">
        <f>INDEX(数值规划!$AL$33:$AL$42,(特技天赋!C2636-1)*2+特技天赋!D2636)</f>
        <v>3</v>
      </c>
      <c r="N2636" s="31">
        <v>43</v>
      </c>
      <c r="Q2636" s="32">
        <f>IF(特技天赋!F2636&gt;0,INDEX(数值规划!$F$32:$F$63,(特技天赋!E2636-1)*4+特技天赋!F2636),E2636)</f>
        <v>43</v>
      </c>
    </row>
    <row r="2637" spans="1:17" ht="16.5" x14ac:dyDescent="0.2">
      <c r="A2637" s="31">
        <v>2634</v>
      </c>
      <c r="B2637" s="31">
        <v>16</v>
      </c>
      <c r="C2637" s="31">
        <v>1</v>
      </c>
      <c r="D2637" s="31">
        <v>2</v>
      </c>
      <c r="E2637" s="31">
        <v>3</v>
      </c>
      <c r="F2637" s="31">
        <v>3</v>
      </c>
      <c r="G2637" s="31" t="str">
        <f t="shared" si="82"/>
        <v>双鱼座普攻_2线3号天赋3级</v>
      </c>
      <c r="H2637" s="32">
        <f>INDEX(数值规划!$AH$33:$AK$42,(特技天赋!C2637-1)*2+特技天赋!D2637,特技天赋!E2637)</f>
        <v>65</v>
      </c>
      <c r="I2637" s="32">
        <f>INDEX(数值规划!$N$32:$Y$231,(((C2637-1)*2+(D2637-1))*4+(E2637-1))*5+F2637+1,(INDEX($T$3:$AI$3,B2637)-1)*3+1)</f>
        <v>0</v>
      </c>
      <c r="J2637" s="32">
        <f>INDEX(数值规划!$N$32:$Y$231,(((C2637-1)*2+(D2637-1))*4+(E2637-1))*5+F2637+1,(INDEX($T$3:$AI$3,B2637)-1)*3+2)</f>
        <v>30</v>
      </c>
      <c r="K2637" s="32">
        <f>INDEX(数值规划!$N$32:$Y$231,(((C2637-1)*2+(D2637-1))*4+(E2637-1))*5+F2637+1,(INDEX($T$3:$AI$3,B2637)-1)*3+3)</f>
        <v>68</v>
      </c>
      <c r="L2637" s="32">
        <f t="shared" si="83"/>
        <v>6</v>
      </c>
      <c r="M2637" s="32">
        <f>INDEX(数值规划!$AL$33:$AL$42,(特技天赋!C2637-1)*2+特技天赋!D2637)</f>
        <v>3</v>
      </c>
      <c r="N2637" s="31">
        <v>58</v>
      </c>
      <c r="Q2637" s="32">
        <f>IF(特技天赋!F2637&gt;0,INDEX(数值规划!$F$32:$F$63,(特技天赋!E2637-1)*4+特技天赋!F2637),E2637)</f>
        <v>58</v>
      </c>
    </row>
    <row r="2638" spans="1:17" ht="16.5" x14ac:dyDescent="0.2">
      <c r="A2638" s="31">
        <v>2635</v>
      </c>
      <c r="B2638" s="31">
        <v>16</v>
      </c>
      <c r="C2638" s="31">
        <v>1</v>
      </c>
      <c r="D2638" s="31">
        <v>2</v>
      </c>
      <c r="E2638" s="31">
        <v>3</v>
      </c>
      <c r="F2638" s="31">
        <v>4</v>
      </c>
      <c r="G2638" s="31" t="str">
        <f t="shared" si="82"/>
        <v>双鱼座普攻_2线3号天赋4级</v>
      </c>
      <c r="H2638" s="32">
        <f>INDEX(数值规划!$AH$33:$AK$42,(特技天赋!C2638-1)*2+特技天赋!D2638,特技天赋!E2638)</f>
        <v>65</v>
      </c>
      <c r="I2638" s="32">
        <f>INDEX(数值规划!$N$32:$Y$231,(((C2638-1)*2+(D2638-1))*4+(E2638-1))*5+F2638+1,(INDEX($T$3:$AI$3,B2638)-1)*3+1)</f>
        <v>0</v>
      </c>
      <c r="J2638" s="32">
        <f>INDEX(数值规划!$N$32:$Y$231,(((C2638-1)*2+(D2638-1))*4+(E2638-1))*5+F2638+1,(INDEX($T$3:$AI$3,B2638)-1)*3+2)</f>
        <v>34</v>
      </c>
      <c r="K2638" s="32">
        <f>INDEX(数值规划!$N$32:$Y$231,(((C2638-1)*2+(D2638-1))*4+(E2638-1))*5+F2638+1,(INDEX($T$3:$AI$3,B2638)-1)*3+3)</f>
        <v>77</v>
      </c>
      <c r="L2638" s="32">
        <f t="shared" si="83"/>
        <v>6</v>
      </c>
      <c r="M2638" s="32">
        <f>INDEX(数值规划!$AL$33:$AL$42,(特技天赋!C2638-1)*2+特技天赋!D2638)</f>
        <v>3</v>
      </c>
      <c r="N2638" s="31">
        <v>87</v>
      </c>
      <c r="Q2638" s="32">
        <f>IF(特技天赋!F2638&gt;0,INDEX(数值规划!$F$32:$F$63,(特技天赋!E2638-1)*4+特技天赋!F2638),E2638)</f>
        <v>87</v>
      </c>
    </row>
    <row r="2639" spans="1:17" ht="16.5" x14ac:dyDescent="0.2">
      <c r="A2639" s="31">
        <v>2636</v>
      </c>
      <c r="B2639" s="31">
        <v>16</v>
      </c>
      <c r="C2639" s="31">
        <v>1</v>
      </c>
      <c r="D2639" s="31">
        <v>2</v>
      </c>
      <c r="E2639" s="31">
        <v>4</v>
      </c>
      <c r="F2639" s="31">
        <v>0</v>
      </c>
      <c r="G2639" s="31" t="str">
        <f t="shared" si="82"/>
        <v>双鱼座普攻_2线4号天赋解锁</v>
      </c>
      <c r="H2639" s="32">
        <f>INDEX(数值规划!$AH$33:$AK$42,(特技天赋!C2639-1)*2+特技天赋!D2639,特技天赋!E2639)</f>
        <v>85</v>
      </c>
      <c r="I2639" s="32">
        <f>INDEX(数值规划!$N$32:$Y$231,(((C2639-1)*2+(D2639-1))*4+(E2639-1))*5+F2639+1,(INDEX($T$3:$AI$3,B2639)-1)*3+1)</f>
        <v>0</v>
      </c>
      <c r="J2639" s="32">
        <f>INDEX(数值规划!$N$32:$Y$231,(((C2639-1)*2+(D2639-1))*4+(E2639-1))*5+F2639+1,(INDEX($T$3:$AI$3,B2639)-1)*3+2)</f>
        <v>24</v>
      </c>
      <c r="K2639" s="32">
        <f>INDEX(数值规划!$N$32:$Y$231,(((C2639-1)*2+(D2639-1))*4+(E2639-1))*5+F2639+1,(INDEX($T$3:$AI$3,B2639)-1)*3+3)</f>
        <v>54</v>
      </c>
      <c r="L2639" s="32">
        <f t="shared" si="83"/>
        <v>8</v>
      </c>
      <c r="M2639" s="32">
        <f>INDEX(数值规划!$AL$33:$AL$42,(特技天赋!C2639-1)*2+特技天赋!D2639)</f>
        <v>3</v>
      </c>
      <c r="N2639" s="31">
        <v>4</v>
      </c>
      <c r="Q2639" s="32">
        <f>IF(特技天赋!F2639&gt;0,INDEX(数值规划!$F$32:$F$63,(特技天赋!E2639-1)*4+特技天赋!F2639),E2639)</f>
        <v>4</v>
      </c>
    </row>
    <row r="2640" spans="1:17" ht="16.5" x14ac:dyDescent="0.2">
      <c r="A2640" s="31">
        <v>2637</v>
      </c>
      <c r="B2640" s="31">
        <v>16</v>
      </c>
      <c r="C2640" s="31">
        <v>1</v>
      </c>
      <c r="D2640" s="31">
        <v>2</v>
      </c>
      <c r="E2640" s="31">
        <v>4</v>
      </c>
      <c r="F2640" s="31">
        <v>1</v>
      </c>
      <c r="G2640" s="31" t="str">
        <f t="shared" si="82"/>
        <v>双鱼座普攻_2线4号天赋1级</v>
      </c>
      <c r="H2640" s="32">
        <f>INDEX(数值规划!$AH$33:$AK$42,(特技天赋!C2640-1)*2+特技天赋!D2640,特技天赋!E2640)</f>
        <v>85</v>
      </c>
      <c r="I2640" s="32">
        <f>INDEX(数值规划!$N$32:$Y$231,(((C2640-1)*2+(D2640-1))*4+(E2640-1))*5+F2640+1,(INDEX($T$3:$AI$3,B2640)-1)*3+1)</f>
        <v>0</v>
      </c>
      <c r="J2640" s="32">
        <f>INDEX(数值规划!$N$32:$Y$231,(((C2640-1)*2+(D2640-1))*4+(E2640-1))*5+F2640+1,(INDEX($T$3:$AI$3,B2640)-1)*3+2)</f>
        <v>28</v>
      </c>
      <c r="K2640" s="32">
        <f>INDEX(数值规划!$N$32:$Y$231,(((C2640-1)*2+(D2640-1))*4+(E2640-1))*5+F2640+1,(INDEX($T$3:$AI$3,B2640)-1)*3+3)</f>
        <v>63</v>
      </c>
      <c r="L2640" s="32">
        <f t="shared" si="83"/>
        <v>8</v>
      </c>
      <c r="M2640" s="32">
        <f>INDEX(数值规划!$AL$33:$AL$42,(特技天赋!C2640-1)*2+特技天赋!D2640)</f>
        <v>3</v>
      </c>
      <c r="N2640" s="31">
        <v>29</v>
      </c>
      <c r="Q2640" s="32">
        <f>IF(特技天赋!F2640&gt;0,INDEX(数值规划!$F$32:$F$63,(特技天赋!E2640-1)*4+特技天赋!F2640),E2640)</f>
        <v>29</v>
      </c>
    </row>
    <row r="2641" spans="1:17" ht="16.5" x14ac:dyDescent="0.2">
      <c r="A2641" s="31">
        <v>2638</v>
      </c>
      <c r="B2641" s="31">
        <v>16</v>
      </c>
      <c r="C2641" s="31">
        <v>1</v>
      </c>
      <c r="D2641" s="31">
        <v>2</v>
      </c>
      <c r="E2641" s="31">
        <v>4</v>
      </c>
      <c r="F2641" s="31">
        <v>2</v>
      </c>
      <c r="G2641" s="31" t="str">
        <f t="shared" si="82"/>
        <v>双鱼座普攻_2线4号天赋2级</v>
      </c>
      <c r="H2641" s="32">
        <f>INDEX(数值规划!$AH$33:$AK$42,(特技天赋!C2641-1)*2+特技天赋!D2641,特技天赋!E2641)</f>
        <v>85</v>
      </c>
      <c r="I2641" s="32">
        <f>INDEX(数值规划!$N$32:$Y$231,(((C2641-1)*2+(D2641-1))*4+(E2641-1))*5+F2641+1,(INDEX($T$3:$AI$3,B2641)-1)*3+1)</f>
        <v>0</v>
      </c>
      <c r="J2641" s="32">
        <f>INDEX(数值规划!$N$32:$Y$231,(((C2641-1)*2+(D2641-1))*4+(E2641-1))*5+F2641+1,(INDEX($T$3:$AI$3,B2641)-1)*3+2)</f>
        <v>32</v>
      </c>
      <c r="K2641" s="32">
        <f>INDEX(数值规划!$N$32:$Y$231,(((C2641-1)*2+(D2641-1))*4+(E2641-1))*5+F2641+1,(INDEX($T$3:$AI$3,B2641)-1)*3+3)</f>
        <v>72</v>
      </c>
      <c r="L2641" s="32">
        <f t="shared" si="83"/>
        <v>8</v>
      </c>
      <c r="M2641" s="32">
        <f>INDEX(数值规划!$AL$33:$AL$42,(特技天赋!C2641-1)*2+特技天赋!D2641)</f>
        <v>3</v>
      </c>
      <c r="N2641" s="31">
        <v>43</v>
      </c>
      <c r="Q2641" s="32">
        <f>IF(特技天赋!F2641&gt;0,INDEX(数值规划!$F$32:$F$63,(特技天赋!E2641-1)*4+特技天赋!F2641),E2641)</f>
        <v>43</v>
      </c>
    </row>
    <row r="2642" spans="1:17" ht="16.5" x14ac:dyDescent="0.2">
      <c r="A2642" s="31">
        <v>2639</v>
      </c>
      <c r="B2642" s="31">
        <v>16</v>
      </c>
      <c r="C2642" s="31">
        <v>1</v>
      </c>
      <c r="D2642" s="31">
        <v>2</v>
      </c>
      <c r="E2642" s="31">
        <v>4</v>
      </c>
      <c r="F2642" s="31">
        <v>3</v>
      </c>
      <c r="G2642" s="31" t="str">
        <f t="shared" si="82"/>
        <v>双鱼座普攻_2线4号天赋3级</v>
      </c>
      <c r="H2642" s="32">
        <f>INDEX(数值规划!$AH$33:$AK$42,(特技天赋!C2642-1)*2+特技天赋!D2642,特技天赋!E2642)</f>
        <v>85</v>
      </c>
      <c r="I2642" s="32">
        <f>INDEX(数值规划!$N$32:$Y$231,(((C2642-1)*2+(D2642-1))*4+(E2642-1))*5+F2642+1,(INDEX($T$3:$AI$3,B2642)-1)*3+1)</f>
        <v>0</v>
      </c>
      <c r="J2642" s="32">
        <f>INDEX(数值规划!$N$32:$Y$231,(((C2642-1)*2+(D2642-1))*4+(E2642-1))*5+F2642+1,(INDEX($T$3:$AI$3,B2642)-1)*3+2)</f>
        <v>36</v>
      </c>
      <c r="K2642" s="32">
        <f>INDEX(数值规划!$N$32:$Y$231,(((C2642-1)*2+(D2642-1))*4+(E2642-1))*5+F2642+1,(INDEX($T$3:$AI$3,B2642)-1)*3+3)</f>
        <v>81</v>
      </c>
      <c r="L2642" s="32">
        <f t="shared" si="83"/>
        <v>8</v>
      </c>
      <c r="M2642" s="32">
        <f>INDEX(数值规划!$AL$33:$AL$42,(特技天赋!C2642-1)*2+特技天赋!D2642)</f>
        <v>3</v>
      </c>
      <c r="N2642" s="31">
        <v>58</v>
      </c>
      <c r="Q2642" s="32">
        <f>IF(特技天赋!F2642&gt;0,INDEX(数值规划!$F$32:$F$63,(特技天赋!E2642-1)*4+特技天赋!F2642),E2642)</f>
        <v>58</v>
      </c>
    </row>
    <row r="2643" spans="1:17" ht="16.5" x14ac:dyDescent="0.2">
      <c r="A2643" s="31">
        <v>2640</v>
      </c>
      <c r="B2643" s="31">
        <v>16</v>
      </c>
      <c r="C2643" s="31">
        <v>1</v>
      </c>
      <c r="D2643" s="31">
        <v>2</v>
      </c>
      <c r="E2643" s="31">
        <v>4</v>
      </c>
      <c r="F2643" s="31">
        <v>4</v>
      </c>
      <c r="G2643" s="31" t="str">
        <f t="shared" si="82"/>
        <v>双鱼座普攻_2线4号天赋4级</v>
      </c>
      <c r="H2643" s="32">
        <f>INDEX(数值规划!$AH$33:$AK$42,(特技天赋!C2643-1)*2+特技天赋!D2643,特技天赋!E2643)</f>
        <v>85</v>
      </c>
      <c r="I2643" s="32">
        <f>INDEX(数值规划!$N$32:$Y$231,(((C2643-1)*2+(D2643-1))*4+(E2643-1))*5+F2643+1,(INDEX($T$3:$AI$3,B2643)-1)*3+1)</f>
        <v>0</v>
      </c>
      <c r="J2643" s="32">
        <f>INDEX(数值规划!$N$32:$Y$231,(((C2643-1)*2+(D2643-1))*4+(E2643-1))*5+F2643+1,(INDEX($T$3:$AI$3,B2643)-1)*3+2)</f>
        <v>40</v>
      </c>
      <c r="K2643" s="32">
        <f>INDEX(数值规划!$N$32:$Y$231,(((C2643-1)*2+(D2643-1))*4+(E2643-1))*5+F2643+1,(INDEX($T$3:$AI$3,B2643)-1)*3+3)</f>
        <v>90</v>
      </c>
      <c r="L2643" s="32">
        <f t="shared" si="83"/>
        <v>8</v>
      </c>
      <c r="M2643" s="32">
        <f>INDEX(数值规划!$AL$33:$AL$42,(特技天赋!C2643-1)*2+特技天赋!D2643)</f>
        <v>3</v>
      </c>
      <c r="N2643" s="31">
        <v>87</v>
      </c>
      <c r="Q2643" s="32">
        <f>IF(特技天赋!F2643&gt;0,INDEX(数值规划!$F$32:$F$63,(特技天赋!E2643-1)*4+特技天赋!F2643),E2643)</f>
        <v>87</v>
      </c>
    </row>
    <row r="2644" spans="1:17" ht="16.5" x14ac:dyDescent="0.2">
      <c r="A2644" s="31">
        <v>2641</v>
      </c>
      <c r="B2644" s="31">
        <v>16</v>
      </c>
      <c r="C2644" s="31">
        <v>2</v>
      </c>
      <c r="D2644" s="31">
        <v>1</v>
      </c>
      <c r="E2644" s="31">
        <v>1</v>
      </c>
      <c r="F2644" s="31">
        <v>0</v>
      </c>
      <c r="G2644" s="31" t="str">
        <f t="shared" si="82"/>
        <v>双鱼座技能1_1线1号天赋解锁</v>
      </c>
      <c r="H2644" s="32">
        <f>INDEX(数值规划!$AH$33:$AK$42,(特技天赋!C2644-1)*2+特技天赋!D2644,特技天赋!E2644)</f>
        <v>17</v>
      </c>
      <c r="I2644" s="32">
        <f>INDEX(数值规划!$N$32:$Y$231,(((C2644-1)*2+(D2644-1))*4+(E2644-1))*5+F2644+1,(INDEX($T$3:$AI$3,B2644)-1)*3+1)</f>
        <v>10</v>
      </c>
      <c r="J2644" s="32">
        <f>INDEX(数值规划!$N$32:$Y$231,(((C2644-1)*2+(D2644-1))*4+(E2644-1))*5+F2644+1,(INDEX($T$3:$AI$3,B2644)-1)*3+2)</f>
        <v>0</v>
      </c>
      <c r="K2644" s="32">
        <f>INDEX(数值规划!$N$32:$Y$231,(((C2644-1)*2+(D2644-1))*4+(E2644-1))*5+F2644+1,(INDEX($T$3:$AI$3,B2644)-1)*3+3)</f>
        <v>20</v>
      </c>
      <c r="L2644" s="32">
        <f t="shared" si="83"/>
        <v>1</v>
      </c>
      <c r="M2644" s="32">
        <f>INDEX(数值规划!$AL$33:$AL$42,(特技天赋!C2644-1)*2+特技天赋!D2644)</f>
        <v>3</v>
      </c>
      <c r="N2644" s="31">
        <v>1</v>
      </c>
      <c r="Q2644" s="32">
        <f>IF(特技天赋!F2644&gt;0,INDEX(数值规划!$F$32:$F$63,(特技天赋!E2644-1)*4+特技天赋!F2644),E2644)</f>
        <v>1</v>
      </c>
    </row>
    <row r="2645" spans="1:17" ht="16.5" x14ac:dyDescent="0.2">
      <c r="A2645" s="31">
        <v>2642</v>
      </c>
      <c r="B2645" s="31">
        <v>16</v>
      </c>
      <c r="C2645" s="31">
        <v>2</v>
      </c>
      <c r="D2645" s="31">
        <v>1</v>
      </c>
      <c r="E2645" s="31">
        <v>1</v>
      </c>
      <c r="F2645" s="31">
        <v>1</v>
      </c>
      <c r="G2645" s="31" t="str">
        <f t="shared" si="82"/>
        <v>双鱼座技能1_1线1号天赋1级</v>
      </c>
      <c r="H2645" s="32">
        <f>INDEX(数值规划!$AH$33:$AK$42,(特技天赋!C2645-1)*2+特技天赋!D2645,特技天赋!E2645)</f>
        <v>17</v>
      </c>
      <c r="I2645" s="32">
        <f>INDEX(数值规划!$N$32:$Y$231,(((C2645-1)*2+(D2645-1))*4+(E2645-1))*5+F2645+1,(INDEX($T$3:$AI$3,B2645)-1)*3+1)</f>
        <v>15</v>
      </c>
      <c r="J2645" s="32">
        <f>INDEX(数值规划!$N$32:$Y$231,(((C2645-1)*2+(D2645-1))*4+(E2645-1))*5+F2645+1,(INDEX($T$3:$AI$3,B2645)-1)*3+2)</f>
        <v>0</v>
      </c>
      <c r="K2645" s="32">
        <f>INDEX(数值规划!$N$32:$Y$231,(((C2645-1)*2+(D2645-1))*4+(E2645-1))*5+F2645+1,(INDEX($T$3:$AI$3,B2645)-1)*3+3)</f>
        <v>30</v>
      </c>
      <c r="L2645" s="32">
        <f t="shared" si="83"/>
        <v>1</v>
      </c>
      <c r="M2645" s="32">
        <f>INDEX(数值规划!$AL$33:$AL$42,(特技天赋!C2645-1)*2+特技天赋!D2645)</f>
        <v>3</v>
      </c>
      <c r="N2645" s="31">
        <v>19</v>
      </c>
      <c r="Q2645" s="32">
        <f>IF(特技天赋!F2645&gt;0,INDEX(数值规划!$F$32:$F$63,(特技天赋!E2645-1)*4+特技天赋!F2645),E2645)</f>
        <v>19</v>
      </c>
    </row>
    <row r="2646" spans="1:17" ht="16.5" x14ac:dyDescent="0.2">
      <c r="A2646" s="31">
        <v>2643</v>
      </c>
      <c r="B2646" s="31">
        <v>16</v>
      </c>
      <c r="C2646" s="31">
        <v>2</v>
      </c>
      <c r="D2646" s="31">
        <v>1</v>
      </c>
      <c r="E2646" s="31">
        <v>1</v>
      </c>
      <c r="F2646" s="31">
        <v>2</v>
      </c>
      <c r="G2646" s="31" t="str">
        <f t="shared" si="82"/>
        <v>双鱼座技能1_1线1号天赋2级</v>
      </c>
      <c r="H2646" s="32">
        <f>INDEX(数值规划!$AH$33:$AK$42,(特技天赋!C2646-1)*2+特技天赋!D2646,特技天赋!E2646)</f>
        <v>17</v>
      </c>
      <c r="I2646" s="32">
        <f>INDEX(数值规划!$N$32:$Y$231,(((C2646-1)*2+(D2646-1))*4+(E2646-1))*5+F2646+1,(INDEX($T$3:$AI$3,B2646)-1)*3+1)</f>
        <v>20</v>
      </c>
      <c r="J2646" s="32">
        <f>INDEX(数值规划!$N$32:$Y$231,(((C2646-1)*2+(D2646-1))*4+(E2646-1))*5+F2646+1,(INDEX($T$3:$AI$3,B2646)-1)*3+2)</f>
        <v>0</v>
      </c>
      <c r="K2646" s="32">
        <f>INDEX(数值规划!$N$32:$Y$231,(((C2646-1)*2+(D2646-1))*4+(E2646-1))*5+F2646+1,(INDEX($T$3:$AI$3,B2646)-1)*3+3)</f>
        <v>40</v>
      </c>
      <c r="L2646" s="32">
        <f t="shared" si="83"/>
        <v>1</v>
      </c>
      <c r="M2646" s="32">
        <f>INDEX(数值规划!$AL$33:$AL$42,(特技天赋!C2646-1)*2+特技天赋!D2646)</f>
        <v>3</v>
      </c>
      <c r="N2646" s="31">
        <v>29</v>
      </c>
      <c r="Q2646" s="32">
        <f>IF(特技天赋!F2646&gt;0,INDEX(数值规划!$F$32:$F$63,(特技天赋!E2646-1)*4+特技天赋!F2646),E2646)</f>
        <v>29</v>
      </c>
    </row>
    <row r="2647" spans="1:17" ht="16.5" x14ac:dyDescent="0.2">
      <c r="A2647" s="31">
        <v>2644</v>
      </c>
      <c r="B2647" s="31">
        <v>16</v>
      </c>
      <c r="C2647" s="31">
        <v>2</v>
      </c>
      <c r="D2647" s="31">
        <v>1</v>
      </c>
      <c r="E2647" s="31">
        <v>1</v>
      </c>
      <c r="F2647" s="31">
        <v>3</v>
      </c>
      <c r="G2647" s="31" t="str">
        <f t="shared" si="82"/>
        <v>双鱼座技能1_1线1号天赋3级</v>
      </c>
      <c r="H2647" s="32">
        <f>INDEX(数值规划!$AH$33:$AK$42,(特技天赋!C2647-1)*2+特技天赋!D2647,特技天赋!E2647)</f>
        <v>17</v>
      </c>
      <c r="I2647" s="32">
        <f>INDEX(数值规划!$N$32:$Y$231,(((C2647-1)*2+(D2647-1))*4+(E2647-1))*5+F2647+1,(INDEX($T$3:$AI$3,B2647)-1)*3+1)</f>
        <v>25</v>
      </c>
      <c r="J2647" s="32">
        <f>INDEX(数值规划!$N$32:$Y$231,(((C2647-1)*2+(D2647-1))*4+(E2647-1))*5+F2647+1,(INDEX($T$3:$AI$3,B2647)-1)*3+2)</f>
        <v>0</v>
      </c>
      <c r="K2647" s="32">
        <f>INDEX(数值规划!$N$32:$Y$231,(((C2647-1)*2+(D2647-1))*4+(E2647-1))*5+F2647+1,(INDEX($T$3:$AI$3,B2647)-1)*3+3)</f>
        <v>50</v>
      </c>
      <c r="L2647" s="32">
        <f t="shared" si="83"/>
        <v>1</v>
      </c>
      <c r="M2647" s="32">
        <f>INDEX(数值规划!$AL$33:$AL$42,(特技天赋!C2647-1)*2+特技天赋!D2647)</f>
        <v>3</v>
      </c>
      <c r="N2647" s="31">
        <v>38</v>
      </c>
      <c r="Q2647" s="32">
        <f>IF(特技天赋!F2647&gt;0,INDEX(数值规划!$F$32:$F$63,(特技天赋!E2647-1)*4+特技天赋!F2647),E2647)</f>
        <v>38</v>
      </c>
    </row>
    <row r="2648" spans="1:17" ht="16.5" x14ac:dyDescent="0.2">
      <c r="A2648" s="31">
        <v>2645</v>
      </c>
      <c r="B2648" s="31">
        <v>16</v>
      </c>
      <c r="C2648" s="31">
        <v>2</v>
      </c>
      <c r="D2648" s="31">
        <v>1</v>
      </c>
      <c r="E2648" s="31">
        <v>1</v>
      </c>
      <c r="F2648" s="31">
        <v>4</v>
      </c>
      <c r="G2648" s="31" t="str">
        <f t="shared" si="82"/>
        <v>双鱼座技能1_1线1号天赋4级</v>
      </c>
      <c r="H2648" s="32">
        <f>INDEX(数值规划!$AH$33:$AK$42,(特技天赋!C2648-1)*2+特技天赋!D2648,特技天赋!E2648)</f>
        <v>17</v>
      </c>
      <c r="I2648" s="32">
        <f>INDEX(数值规划!$N$32:$Y$231,(((C2648-1)*2+(D2648-1))*4+(E2648-1))*5+F2648+1,(INDEX($T$3:$AI$3,B2648)-1)*3+1)</f>
        <v>30</v>
      </c>
      <c r="J2648" s="32">
        <f>INDEX(数值规划!$N$32:$Y$231,(((C2648-1)*2+(D2648-1))*4+(E2648-1))*5+F2648+1,(INDEX($T$3:$AI$3,B2648)-1)*3+2)</f>
        <v>0</v>
      </c>
      <c r="K2648" s="32">
        <f>INDEX(数值规划!$N$32:$Y$231,(((C2648-1)*2+(D2648-1))*4+(E2648-1))*5+F2648+1,(INDEX($T$3:$AI$3,B2648)-1)*3+3)</f>
        <v>60</v>
      </c>
      <c r="L2648" s="32">
        <f t="shared" si="83"/>
        <v>1</v>
      </c>
      <c r="M2648" s="32">
        <f>INDEX(数值规划!$AL$33:$AL$42,(特技天赋!C2648-1)*2+特技天赋!D2648)</f>
        <v>3</v>
      </c>
      <c r="N2648" s="31">
        <v>58</v>
      </c>
      <c r="Q2648" s="32">
        <f>IF(特技天赋!F2648&gt;0,INDEX(数值规划!$F$32:$F$63,(特技天赋!E2648-1)*4+特技天赋!F2648),E2648)</f>
        <v>58</v>
      </c>
    </row>
    <row r="2649" spans="1:17" ht="16.5" x14ac:dyDescent="0.2">
      <c r="A2649" s="31">
        <v>2646</v>
      </c>
      <c r="B2649" s="31">
        <v>16</v>
      </c>
      <c r="C2649" s="31">
        <v>2</v>
      </c>
      <c r="D2649" s="31">
        <v>1</v>
      </c>
      <c r="E2649" s="31">
        <v>2</v>
      </c>
      <c r="F2649" s="31">
        <v>0</v>
      </c>
      <c r="G2649" s="31" t="str">
        <f t="shared" si="82"/>
        <v>双鱼座技能1_1线2号天赋解锁</v>
      </c>
      <c r="H2649" s="32">
        <f>INDEX(数值规划!$AH$33:$AK$42,(特技天赋!C2649-1)*2+特技天赋!D2649,特技天赋!E2649)</f>
        <v>37</v>
      </c>
      <c r="I2649" s="32">
        <f>INDEX(数值规划!$N$32:$Y$231,(((C2649-1)*2+(D2649-1))*4+(E2649-1))*5+F2649+1,(INDEX($T$3:$AI$3,B2649)-1)*3+1)</f>
        <v>15</v>
      </c>
      <c r="J2649" s="32">
        <f>INDEX(数值规划!$N$32:$Y$231,(((C2649-1)*2+(D2649-1))*4+(E2649-1))*5+F2649+1,(INDEX($T$3:$AI$3,B2649)-1)*3+2)</f>
        <v>0</v>
      </c>
      <c r="K2649" s="32">
        <f>INDEX(数值规划!$N$32:$Y$231,(((C2649-1)*2+(D2649-1))*4+(E2649-1))*5+F2649+1,(INDEX($T$3:$AI$3,B2649)-1)*3+3)</f>
        <v>30</v>
      </c>
      <c r="L2649" s="32">
        <f t="shared" si="83"/>
        <v>3</v>
      </c>
      <c r="M2649" s="32">
        <f>INDEX(数值规划!$AL$33:$AL$42,(特技天赋!C2649-1)*2+特技天赋!D2649)</f>
        <v>3</v>
      </c>
      <c r="N2649" s="31">
        <v>2</v>
      </c>
      <c r="Q2649" s="32">
        <f>IF(特技天赋!F2649&gt;0,INDEX(数值规划!$F$32:$F$63,(特技天赋!E2649-1)*4+特技天赋!F2649),E2649)</f>
        <v>2</v>
      </c>
    </row>
    <row r="2650" spans="1:17" ht="16.5" x14ac:dyDescent="0.2">
      <c r="A2650" s="31">
        <v>2647</v>
      </c>
      <c r="B2650" s="31">
        <v>16</v>
      </c>
      <c r="C2650" s="31">
        <v>2</v>
      </c>
      <c r="D2650" s="31">
        <v>1</v>
      </c>
      <c r="E2650" s="31">
        <v>2</v>
      </c>
      <c r="F2650" s="31">
        <v>1</v>
      </c>
      <c r="G2650" s="31" t="str">
        <f t="shared" si="82"/>
        <v>双鱼座技能1_1线2号天赋1级</v>
      </c>
      <c r="H2650" s="32">
        <f>INDEX(数值规划!$AH$33:$AK$42,(特技天赋!C2650-1)*2+特技天赋!D2650,特技天赋!E2650)</f>
        <v>37</v>
      </c>
      <c r="I2650" s="32">
        <f>INDEX(数值规划!$N$32:$Y$231,(((C2650-1)*2+(D2650-1))*4+(E2650-1))*5+F2650+1,(INDEX($T$3:$AI$3,B2650)-1)*3+1)</f>
        <v>20</v>
      </c>
      <c r="J2650" s="32">
        <f>INDEX(数值规划!$N$32:$Y$231,(((C2650-1)*2+(D2650-1))*4+(E2650-1))*5+F2650+1,(INDEX($T$3:$AI$3,B2650)-1)*3+2)</f>
        <v>0</v>
      </c>
      <c r="K2650" s="32">
        <f>INDEX(数值规划!$N$32:$Y$231,(((C2650-1)*2+(D2650-1))*4+(E2650-1))*5+F2650+1,(INDEX($T$3:$AI$3,B2650)-1)*3+3)</f>
        <v>40</v>
      </c>
      <c r="L2650" s="32">
        <f t="shared" si="83"/>
        <v>3</v>
      </c>
      <c r="M2650" s="32">
        <f>INDEX(数值规划!$AL$33:$AL$42,(特技天赋!C2650-1)*2+特技天赋!D2650)</f>
        <v>3</v>
      </c>
      <c r="N2650" s="31">
        <v>24</v>
      </c>
      <c r="Q2650" s="32">
        <f>IF(特技天赋!F2650&gt;0,INDEX(数值规划!$F$32:$F$63,(特技天赋!E2650-1)*4+特技天赋!F2650),E2650)</f>
        <v>24</v>
      </c>
    </row>
    <row r="2651" spans="1:17" ht="16.5" x14ac:dyDescent="0.2">
      <c r="A2651" s="31">
        <v>2648</v>
      </c>
      <c r="B2651" s="31">
        <v>16</v>
      </c>
      <c r="C2651" s="31">
        <v>2</v>
      </c>
      <c r="D2651" s="31">
        <v>1</v>
      </c>
      <c r="E2651" s="31">
        <v>2</v>
      </c>
      <c r="F2651" s="31">
        <v>2</v>
      </c>
      <c r="G2651" s="31" t="str">
        <f t="shared" si="82"/>
        <v>双鱼座技能1_1线2号天赋2级</v>
      </c>
      <c r="H2651" s="32">
        <f>INDEX(数值规划!$AH$33:$AK$42,(特技天赋!C2651-1)*2+特技天赋!D2651,特技天赋!E2651)</f>
        <v>37</v>
      </c>
      <c r="I2651" s="32">
        <f>INDEX(数值规划!$N$32:$Y$231,(((C2651-1)*2+(D2651-1))*4+(E2651-1))*5+F2651+1,(INDEX($T$3:$AI$3,B2651)-1)*3+1)</f>
        <v>25</v>
      </c>
      <c r="J2651" s="32">
        <f>INDEX(数值规划!$N$32:$Y$231,(((C2651-1)*2+(D2651-1))*4+(E2651-1))*5+F2651+1,(INDEX($T$3:$AI$3,B2651)-1)*3+2)</f>
        <v>0</v>
      </c>
      <c r="K2651" s="32">
        <f>INDEX(数值规划!$N$32:$Y$231,(((C2651-1)*2+(D2651-1))*4+(E2651-1))*5+F2651+1,(INDEX($T$3:$AI$3,B2651)-1)*3+3)</f>
        <v>50</v>
      </c>
      <c r="L2651" s="32">
        <f t="shared" si="83"/>
        <v>3</v>
      </c>
      <c r="M2651" s="32">
        <f>INDEX(数值规划!$AL$33:$AL$42,(特技天赋!C2651-1)*2+特技天赋!D2651)</f>
        <v>3</v>
      </c>
      <c r="N2651" s="31">
        <v>36</v>
      </c>
      <c r="Q2651" s="32">
        <f>IF(特技天赋!F2651&gt;0,INDEX(数值规划!$F$32:$F$63,(特技天赋!E2651-1)*4+特技天赋!F2651),E2651)</f>
        <v>36</v>
      </c>
    </row>
    <row r="2652" spans="1:17" ht="16.5" x14ac:dyDescent="0.2">
      <c r="A2652" s="31">
        <v>2649</v>
      </c>
      <c r="B2652" s="31">
        <v>16</v>
      </c>
      <c r="C2652" s="31">
        <v>2</v>
      </c>
      <c r="D2652" s="31">
        <v>1</v>
      </c>
      <c r="E2652" s="31">
        <v>2</v>
      </c>
      <c r="F2652" s="31">
        <v>3</v>
      </c>
      <c r="G2652" s="31" t="str">
        <f t="shared" si="82"/>
        <v>双鱼座技能1_1线2号天赋3级</v>
      </c>
      <c r="H2652" s="32">
        <f>INDEX(数值规划!$AH$33:$AK$42,(特技天赋!C2652-1)*2+特技天赋!D2652,特技天赋!E2652)</f>
        <v>37</v>
      </c>
      <c r="I2652" s="32">
        <f>INDEX(数值规划!$N$32:$Y$231,(((C2652-1)*2+(D2652-1))*4+(E2652-1))*5+F2652+1,(INDEX($T$3:$AI$3,B2652)-1)*3+1)</f>
        <v>30</v>
      </c>
      <c r="J2652" s="32">
        <f>INDEX(数值规划!$N$32:$Y$231,(((C2652-1)*2+(D2652-1))*4+(E2652-1))*5+F2652+1,(INDEX($T$3:$AI$3,B2652)-1)*3+2)</f>
        <v>0</v>
      </c>
      <c r="K2652" s="32">
        <f>INDEX(数值规划!$N$32:$Y$231,(((C2652-1)*2+(D2652-1))*4+(E2652-1))*5+F2652+1,(INDEX($T$3:$AI$3,B2652)-1)*3+3)</f>
        <v>60</v>
      </c>
      <c r="L2652" s="32">
        <f t="shared" si="83"/>
        <v>3</v>
      </c>
      <c r="M2652" s="32">
        <f>INDEX(数值规划!$AL$33:$AL$42,(特技天赋!C2652-1)*2+特技天赋!D2652)</f>
        <v>3</v>
      </c>
      <c r="N2652" s="31">
        <v>48</v>
      </c>
      <c r="Q2652" s="32">
        <f>IF(特技天赋!F2652&gt;0,INDEX(数值规划!$F$32:$F$63,(特技天赋!E2652-1)*4+特技天赋!F2652),E2652)</f>
        <v>48</v>
      </c>
    </row>
    <row r="2653" spans="1:17" ht="16.5" x14ac:dyDescent="0.2">
      <c r="A2653" s="31">
        <v>2650</v>
      </c>
      <c r="B2653" s="31">
        <v>16</v>
      </c>
      <c r="C2653" s="31">
        <v>2</v>
      </c>
      <c r="D2653" s="31">
        <v>1</v>
      </c>
      <c r="E2653" s="31">
        <v>2</v>
      </c>
      <c r="F2653" s="31">
        <v>4</v>
      </c>
      <c r="G2653" s="31" t="str">
        <f t="shared" si="82"/>
        <v>双鱼座技能1_1线2号天赋4级</v>
      </c>
      <c r="H2653" s="32">
        <f>INDEX(数值规划!$AH$33:$AK$42,(特技天赋!C2653-1)*2+特技天赋!D2653,特技天赋!E2653)</f>
        <v>37</v>
      </c>
      <c r="I2653" s="32">
        <f>INDEX(数值规划!$N$32:$Y$231,(((C2653-1)*2+(D2653-1))*4+(E2653-1))*5+F2653+1,(INDEX($T$3:$AI$3,B2653)-1)*3+1)</f>
        <v>35</v>
      </c>
      <c r="J2653" s="32">
        <f>INDEX(数值规划!$N$32:$Y$231,(((C2653-1)*2+(D2653-1))*4+(E2653-1))*5+F2653+1,(INDEX($T$3:$AI$3,B2653)-1)*3+2)</f>
        <v>0</v>
      </c>
      <c r="K2653" s="32">
        <f>INDEX(数值规划!$N$32:$Y$231,(((C2653-1)*2+(D2653-1))*4+(E2653-1))*5+F2653+1,(INDEX($T$3:$AI$3,B2653)-1)*3+3)</f>
        <v>70</v>
      </c>
      <c r="L2653" s="32">
        <f t="shared" si="83"/>
        <v>3</v>
      </c>
      <c r="M2653" s="32">
        <f>INDEX(数值规划!$AL$33:$AL$42,(特技天赋!C2653-1)*2+特技天赋!D2653)</f>
        <v>3</v>
      </c>
      <c r="N2653" s="31">
        <v>72</v>
      </c>
      <c r="Q2653" s="32">
        <f>IF(特技天赋!F2653&gt;0,INDEX(数值规划!$F$32:$F$63,(特技天赋!E2653-1)*4+特技天赋!F2653),E2653)</f>
        <v>72</v>
      </c>
    </row>
    <row r="2654" spans="1:17" ht="16.5" x14ac:dyDescent="0.2">
      <c r="A2654" s="31">
        <v>2651</v>
      </c>
      <c r="B2654" s="31">
        <v>16</v>
      </c>
      <c r="C2654" s="31">
        <v>2</v>
      </c>
      <c r="D2654" s="31">
        <v>1</v>
      </c>
      <c r="E2654" s="31">
        <v>3</v>
      </c>
      <c r="F2654" s="31">
        <v>0</v>
      </c>
      <c r="G2654" s="31" t="str">
        <f t="shared" si="82"/>
        <v>双鱼座技能1_1线3号天赋解锁</v>
      </c>
      <c r="H2654" s="32">
        <f>INDEX(数值规划!$AH$33:$AK$42,(特技天赋!C2654-1)*2+特技天赋!D2654,特技天赋!E2654)</f>
        <v>57</v>
      </c>
      <c r="I2654" s="32">
        <f>INDEX(数值规划!$N$32:$Y$231,(((C2654-1)*2+(D2654-1))*4+(E2654-1))*5+F2654+1,(INDEX($T$3:$AI$3,B2654)-1)*3+1)</f>
        <v>23</v>
      </c>
      <c r="J2654" s="32">
        <f>INDEX(数值规划!$N$32:$Y$231,(((C2654-1)*2+(D2654-1))*4+(E2654-1))*5+F2654+1,(INDEX($T$3:$AI$3,B2654)-1)*3+2)</f>
        <v>0</v>
      </c>
      <c r="K2654" s="32">
        <f>INDEX(数值规划!$N$32:$Y$231,(((C2654-1)*2+(D2654-1))*4+(E2654-1))*5+F2654+1,(INDEX($T$3:$AI$3,B2654)-1)*3+3)</f>
        <v>45</v>
      </c>
      <c r="L2654" s="32">
        <f t="shared" si="83"/>
        <v>5</v>
      </c>
      <c r="M2654" s="32">
        <f>INDEX(数值规划!$AL$33:$AL$42,(特技天赋!C2654-1)*2+特技天赋!D2654)</f>
        <v>3</v>
      </c>
      <c r="N2654" s="31">
        <v>3</v>
      </c>
      <c r="Q2654" s="32">
        <f>IF(特技天赋!F2654&gt;0,INDEX(数值规划!$F$32:$F$63,(特技天赋!E2654-1)*4+特技天赋!F2654),E2654)</f>
        <v>3</v>
      </c>
    </row>
    <row r="2655" spans="1:17" ht="16.5" x14ac:dyDescent="0.2">
      <c r="A2655" s="31">
        <v>2652</v>
      </c>
      <c r="B2655" s="31">
        <v>16</v>
      </c>
      <c r="C2655" s="31">
        <v>2</v>
      </c>
      <c r="D2655" s="31">
        <v>1</v>
      </c>
      <c r="E2655" s="31">
        <v>3</v>
      </c>
      <c r="F2655" s="31">
        <v>1</v>
      </c>
      <c r="G2655" s="31" t="str">
        <f t="shared" si="82"/>
        <v>双鱼座技能1_1线3号天赋1级</v>
      </c>
      <c r="H2655" s="32">
        <f>INDEX(数值规划!$AH$33:$AK$42,(特技天赋!C2655-1)*2+特技天赋!D2655,特技天赋!E2655)</f>
        <v>57</v>
      </c>
      <c r="I2655" s="32">
        <f>INDEX(数值规划!$N$32:$Y$231,(((C2655-1)*2+(D2655-1))*4+(E2655-1))*5+F2655+1,(INDEX($T$3:$AI$3,B2655)-1)*3+1)</f>
        <v>28</v>
      </c>
      <c r="J2655" s="32">
        <f>INDEX(数值规划!$N$32:$Y$231,(((C2655-1)*2+(D2655-1))*4+(E2655-1))*5+F2655+1,(INDEX($T$3:$AI$3,B2655)-1)*3+2)</f>
        <v>0</v>
      </c>
      <c r="K2655" s="32">
        <f>INDEX(数值规划!$N$32:$Y$231,(((C2655-1)*2+(D2655-1))*4+(E2655-1))*5+F2655+1,(INDEX($T$3:$AI$3,B2655)-1)*3+3)</f>
        <v>55</v>
      </c>
      <c r="L2655" s="32">
        <f t="shared" si="83"/>
        <v>5</v>
      </c>
      <c r="M2655" s="32">
        <f>INDEX(数值规划!$AL$33:$AL$42,(特技天赋!C2655-1)*2+特技天赋!D2655)</f>
        <v>3</v>
      </c>
      <c r="N2655" s="31">
        <v>29</v>
      </c>
      <c r="Q2655" s="32">
        <f>IF(特技天赋!F2655&gt;0,INDEX(数值规划!$F$32:$F$63,(特技天赋!E2655-1)*4+特技天赋!F2655),E2655)</f>
        <v>29</v>
      </c>
    </row>
    <row r="2656" spans="1:17" ht="16.5" x14ac:dyDescent="0.2">
      <c r="A2656" s="31">
        <v>2653</v>
      </c>
      <c r="B2656" s="31">
        <v>16</v>
      </c>
      <c r="C2656" s="31">
        <v>2</v>
      </c>
      <c r="D2656" s="31">
        <v>1</v>
      </c>
      <c r="E2656" s="31">
        <v>3</v>
      </c>
      <c r="F2656" s="31">
        <v>2</v>
      </c>
      <c r="G2656" s="31" t="str">
        <f t="shared" si="82"/>
        <v>双鱼座技能1_1线3号天赋2级</v>
      </c>
      <c r="H2656" s="32">
        <f>INDEX(数值规划!$AH$33:$AK$42,(特技天赋!C2656-1)*2+特技天赋!D2656,特技天赋!E2656)</f>
        <v>57</v>
      </c>
      <c r="I2656" s="32">
        <f>INDEX(数值规划!$N$32:$Y$231,(((C2656-1)*2+(D2656-1))*4+(E2656-1))*5+F2656+1,(INDEX($T$3:$AI$3,B2656)-1)*3+1)</f>
        <v>33</v>
      </c>
      <c r="J2656" s="32">
        <f>INDEX(数值规划!$N$32:$Y$231,(((C2656-1)*2+(D2656-1))*4+(E2656-1))*5+F2656+1,(INDEX($T$3:$AI$3,B2656)-1)*3+2)</f>
        <v>0</v>
      </c>
      <c r="K2656" s="32">
        <f>INDEX(数值规划!$N$32:$Y$231,(((C2656-1)*2+(D2656-1))*4+(E2656-1))*5+F2656+1,(INDEX($T$3:$AI$3,B2656)-1)*3+3)</f>
        <v>65</v>
      </c>
      <c r="L2656" s="32">
        <f t="shared" si="83"/>
        <v>5</v>
      </c>
      <c r="M2656" s="32">
        <f>INDEX(数值规划!$AL$33:$AL$42,(特技天赋!C2656-1)*2+特技天赋!D2656)</f>
        <v>3</v>
      </c>
      <c r="N2656" s="31">
        <v>43</v>
      </c>
      <c r="Q2656" s="32">
        <f>IF(特技天赋!F2656&gt;0,INDEX(数值规划!$F$32:$F$63,(特技天赋!E2656-1)*4+特技天赋!F2656),E2656)</f>
        <v>43</v>
      </c>
    </row>
    <row r="2657" spans="1:17" ht="16.5" x14ac:dyDescent="0.2">
      <c r="A2657" s="31">
        <v>2654</v>
      </c>
      <c r="B2657" s="31">
        <v>16</v>
      </c>
      <c r="C2657" s="31">
        <v>2</v>
      </c>
      <c r="D2657" s="31">
        <v>1</v>
      </c>
      <c r="E2657" s="31">
        <v>3</v>
      </c>
      <c r="F2657" s="31">
        <v>3</v>
      </c>
      <c r="G2657" s="31" t="str">
        <f t="shared" si="82"/>
        <v>双鱼座技能1_1线3号天赋3级</v>
      </c>
      <c r="H2657" s="32">
        <f>INDEX(数值规划!$AH$33:$AK$42,(特技天赋!C2657-1)*2+特技天赋!D2657,特技天赋!E2657)</f>
        <v>57</v>
      </c>
      <c r="I2657" s="32">
        <f>INDEX(数值规划!$N$32:$Y$231,(((C2657-1)*2+(D2657-1))*4+(E2657-1))*5+F2657+1,(INDEX($T$3:$AI$3,B2657)-1)*3+1)</f>
        <v>38</v>
      </c>
      <c r="J2657" s="32">
        <f>INDEX(数值规划!$N$32:$Y$231,(((C2657-1)*2+(D2657-1))*4+(E2657-1))*5+F2657+1,(INDEX($T$3:$AI$3,B2657)-1)*3+2)</f>
        <v>0</v>
      </c>
      <c r="K2657" s="32">
        <f>INDEX(数值规划!$N$32:$Y$231,(((C2657-1)*2+(D2657-1))*4+(E2657-1))*5+F2657+1,(INDEX($T$3:$AI$3,B2657)-1)*3+3)</f>
        <v>75</v>
      </c>
      <c r="L2657" s="32">
        <f t="shared" si="83"/>
        <v>5</v>
      </c>
      <c r="M2657" s="32">
        <f>INDEX(数值规划!$AL$33:$AL$42,(特技天赋!C2657-1)*2+特技天赋!D2657)</f>
        <v>3</v>
      </c>
      <c r="N2657" s="31">
        <v>58</v>
      </c>
      <c r="Q2657" s="32">
        <f>IF(特技天赋!F2657&gt;0,INDEX(数值规划!$F$32:$F$63,(特技天赋!E2657-1)*4+特技天赋!F2657),E2657)</f>
        <v>58</v>
      </c>
    </row>
    <row r="2658" spans="1:17" ht="16.5" x14ac:dyDescent="0.2">
      <c r="A2658" s="31">
        <v>2655</v>
      </c>
      <c r="B2658" s="31">
        <v>16</v>
      </c>
      <c r="C2658" s="31">
        <v>2</v>
      </c>
      <c r="D2658" s="31">
        <v>1</v>
      </c>
      <c r="E2658" s="31">
        <v>3</v>
      </c>
      <c r="F2658" s="31">
        <v>4</v>
      </c>
      <c r="G2658" s="31" t="str">
        <f t="shared" si="82"/>
        <v>双鱼座技能1_1线3号天赋4级</v>
      </c>
      <c r="H2658" s="32">
        <f>INDEX(数值规划!$AH$33:$AK$42,(特技天赋!C2658-1)*2+特技天赋!D2658,特技天赋!E2658)</f>
        <v>57</v>
      </c>
      <c r="I2658" s="32">
        <f>INDEX(数值规划!$N$32:$Y$231,(((C2658-1)*2+(D2658-1))*4+(E2658-1))*5+F2658+1,(INDEX($T$3:$AI$3,B2658)-1)*3+1)</f>
        <v>43</v>
      </c>
      <c r="J2658" s="32">
        <f>INDEX(数值规划!$N$32:$Y$231,(((C2658-1)*2+(D2658-1))*4+(E2658-1))*5+F2658+1,(INDEX($T$3:$AI$3,B2658)-1)*3+2)</f>
        <v>0</v>
      </c>
      <c r="K2658" s="32">
        <f>INDEX(数值规划!$N$32:$Y$231,(((C2658-1)*2+(D2658-1))*4+(E2658-1))*5+F2658+1,(INDEX($T$3:$AI$3,B2658)-1)*3+3)</f>
        <v>85</v>
      </c>
      <c r="L2658" s="32">
        <f t="shared" si="83"/>
        <v>5</v>
      </c>
      <c r="M2658" s="32">
        <f>INDEX(数值规划!$AL$33:$AL$42,(特技天赋!C2658-1)*2+特技天赋!D2658)</f>
        <v>3</v>
      </c>
      <c r="N2658" s="31">
        <v>87</v>
      </c>
      <c r="Q2658" s="32">
        <f>IF(特技天赋!F2658&gt;0,INDEX(数值规划!$F$32:$F$63,(特技天赋!E2658-1)*4+特技天赋!F2658),E2658)</f>
        <v>87</v>
      </c>
    </row>
    <row r="2659" spans="1:17" ht="16.5" x14ac:dyDescent="0.2">
      <c r="A2659" s="31">
        <v>2656</v>
      </c>
      <c r="B2659" s="31">
        <v>16</v>
      </c>
      <c r="C2659" s="31">
        <v>2</v>
      </c>
      <c r="D2659" s="31">
        <v>1</v>
      </c>
      <c r="E2659" s="31">
        <v>4</v>
      </c>
      <c r="F2659" s="31">
        <v>0</v>
      </c>
      <c r="G2659" s="31" t="str">
        <f t="shared" si="82"/>
        <v>双鱼座技能1_1线4号天赋解锁</v>
      </c>
      <c r="H2659" s="32">
        <f>INDEX(数值规划!$AH$33:$AK$42,(特技天赋!C2659-1)*2+特技天赋!D2659,特技天赋!E2659)</f>
        <v>77</v>
      </c>
      <c r="I2659" s="32">
        <f>INDEX(数值规划!$N$32:$Y$231,(((C2659-1)*2+(D2659-1))*4+(E2659-1))*5+F2659+1,(INDEX($T$3:$AI$3,B2659)-1)*3+1)</f>
        <v>30</v>
      </c>
      <c r="J2659" s="32">
        <f>INDEX(数值规划!$N$32:$Y$231,(((C2659-1)*2+(D2659-1))*4+(E2659-1))*5+F2659+1,(INDEX($T$3:$AI$3,B2659)-1)*3+2)</f>
        <v>0</v>
      </c>
      <c r="K2659" s="32">
        <f>INDEX(数值规划!$N$32:$Y$231,(((C2659-1)*2+(D2659-1))*4+(E2659-1))*5+F2659+1,(INDEX($T$3:$AI$3,B2659)-1)*3+3)</f>
        <v>60</v>
      </c>
      <c r="L2659" s="32">
        <f t="shared" si="83"/>
        <v>7</v>
      </c>
      <c r="M2659" s="32">
        <f>INDEX(数值规划!$AL$33:$AL$42,(特技天赋!C2659-1)*2+特技天赋!D2659)</f>
        <v>3</v>
      </c>
      <c r="N2659" s="31">
        <v>4</v>
      </c>
      <c r="Q2659" s="32">
        <f>IF(特技天赋!F2659&gt;0,INDEX(数值规划!$F$32:$F$63,(特技天赋!E2659-1)*4+特技天赋!F2659),E2659)</f>
        <v>4</v>
      </c>
    </row>
    <row r="2660" spans="1:17" ht="16.5" x14ac:dyDescent="0.2">
      <c r="A2660" s="31">
        <v>2657</v>
      </c>
      <c r="B2660" s="31">
        <v>16</v>
      </c>
      <c r="C2660" s="31">
        <v>2</v>
      </c>
      <c r="D2660" s="31">
        <v>1</v>
      </c>
      <c r="E2660" s="31">
        <v>4</v>
      </c>
      <c r="F2660" s="31">
        <v>1</v>
      </c>
      <c r="G2660" s="31" t="str">
        <f t="shared" si="82"/>
        <v>双鱼座技能1_1线4号天赋1级</v>
      </c>
      <c r="H2660" s="32">
        <f>INDEX(数值规划!$AH$33:$AK$42,(特技天赋!C2660-1)*2+特技天赋!D2660,特技天赋!E2660)</f>
        <v>77</v>
      </c>
      <c r="I2660" s="32">
        <f>INDEX(数值规划!$N$32:$Y$231,(((C2660-1)*2+(D2660-1))*4+(E2660-1))*5+F2660+1,(INDEX($T$3:$AI$3,B2660)-1)*3+1)</f>
        <v>35</v>
      </c>
      <c r="J2660" s="32">
        <f>INDEX(数值规划!$N$32:$Y$231,(((C2660-1)*2+(D2660-1))*4+(E2660-1))*5+F2660+1,(INDEX($T$3:$AI$3,B2660)-1)*3+2)</f>
        <v>0</v>
      </c>
      <c r="K2660" s="32">
        <f>INDEX(数值规划!$N$32:$Y$231,(((C2660-1)*2+(D2660-1))*4+(E2660-1))*5+F2660+1,(INDEX($T$3:$AI$3,B2660)-1)*3+3)</f>
        <v>70</v>
      </c>
      <c r="L2660" s="32">
        <f t="shared" si="83"/>
        <v>7</v>
      </c>
      <c r="M2660" s="32">
        <f>INDEX(数值规划!$AL$33:$AL$42,(特技天赋!C2660-1)*2+特技天赋!D2660)</f>
        <v>3</v>
      </c>
      <c r="N2660" s="31">
        <v>29</v>
      </c>
      <c r="Q2660" s="32">
        <f>IF(特技天赋!F2660&gt;0,INDEX(数值规划!$F$32:$F$63,(特技天赋!E2660-1)*4+特技天赋!F2660),E2660)</f>
        <v>29</v>
      </c>
    </row>
    <row r="2661" spans="1:17" ht="16.5" x14ac:dyDescent="0.2">
      <c r="A2661" s="31">
        <v>2658</v>
      </c>
      <c r="B2661" s="31">
        <v>16</v>
      </c>
      <c r="C2661" s="31">
        <v>2</v>
      </c>
      <c r="D2661" s="31">
        <v>1</v>
      </c>
      <c r="E2661" s="31">
        <v>4</v>
      </c>
      <c r="F2661" s="31">
        <v>2</v>
      </c>
      <c r="G2661" s="31" t="str">
        <f t="shared" si="82"/>
        <v>双鱼座技能1_1线4号天赋2级</v>
      </c>
      <c r="H2661" s="32">
        <f>INDEX(数值规划!$AH$33:$AK$42,(特技天赋!C2661-1)*2+特技天赋!D2661,特技天赋!E2661)</f>
        <v>77</v>
      </c>
      <c r="I2661" s="32">
        <f>INDEX(数值规划!$N$32:$Y$231,(((C2661-1)*2+(D2661-1))*4+(E2661-1))*5+F2661+1,(INDEX($T$3:$AI$3,B2661)-1)*3+1)</f>
        <v>40</v>
      </c>
      <c r="J2661" s="32">
        <f>INDEX(数值规划!$N$32:$Y$231,(((C2661-1)*2+(D2661-1))*4+(E2661-1))*5+F2661+1,(INDEX($T$3:$AI$3,B2661)-1)*3+2)</f>
        <v>0</v>
      </c>
      <c r="K2661" s="32">
        <f>INDEX(数值规划!$N$32:$Y$231,(((C2661-1)*2+(D2661-1))*4+(E2661-1))*5+F2661+1,(INDEX($T$3:$AI$3,B2661)-1)*3+3)</f>
        <v>80</v>
      </c>
      <c r="L2661" s="32">
        <f t="shared" si="83"/>
        <v>7</v>
      </c>
      <c r="M2661" s="32">
        <f>INDEX(数值规划!$AL$33:$AL$42,(特技天赋!C2661-1)*2+特技天赋!D2661)</f>
        <v>3</v>
      </c>
      <c r="N2661" s="31">
        <v>43</v>
      </c>
      <c r="Q2661" s="32">
        <f>IF(特技天赋!F2661&gt;0,INDEX(数值规划!$F$32:$F$63,(特技天赋!E2661-1)*4+特技天赋!F2661),E2661)</f>
        <v>43</v>
      </c>
    </row>
    <row r="2662" spans="1:17" ht="16.5" x14ac:dyDescent="0.2">
      <c r="A2662" s="31">
        <v>2659</v>
      </c>
      <c r="B2662" s="31">
        <v>16</v>
      </c>
      <c r="C2662" s="31">
        <v>2</v>
      </c>
      <c r="D2662" s="31">
        <v>1</v>
      </c>
      <c r="E2662" s="31">
        <v>4</v>
      </c>
      <c r="F2662" s="31">
        <v>3</v>
      </c>
      <c r="G2662" s="31" t="str">
        <f t="shared" si="82"/>
        <v>双鱼座技能1_1线4号天赋3级</v>
      </c>
      <c r="H2662" s="32">
        <f>INDEX(数值规划!$AH$33:$AK$42,(特技天赋!C2662-1)*2+特技天赋!D2662,特技天赋!E2662)</f>
        <v>77</v>
      </c>
      <c r="I2662" s="32">
        <f>INDEX(数值规划!$N$32:$Y$231,(((C2662-1)*2+(D2662-1))*4+(E2662-1))*5+F2662+1,(INDEX($T$3:$AI$3,B2662)-1)*3+1)</f>
        <v>45</v>
      </c>
      <c r="J2662" s="32">
        <f>INDEX(数值规划!$N$32:$Y$231,(((C2662-1)*2+(D2662-1))*4+(E2662-1))*5+F2662+1,(INDEX($T$3:$AI$3,B2662)-1)*3+2)</f>
        <v>0</v>
      </c>
      <c r="K2662" s="32">
        <f>INDEX(数值规划!$N$32:$Y$231,(((C2662-1)*2+(D2662-1))*4+(E2662-1))*5+F2662+1,(INDEX($T$3:$AI$3,B2662)-1)*3+3)</f>
        <v>90</v>
      </c>
      <c r="L2662" s="32">
        <f t="shared" si="83"/>
        <v>7</v>
      </c>
      <c r="M2662" s="32">
        <f>INDEX(数值规划!$AL$33:$AL$42,(特技天赋!C2662-1)*2+特技天赋!D2662)</f>
        <v>3</v>
      </c>
      <c r="N2662" s="31">
        <v>58</v>
      </c>
      <c r="Q2662" s="32">
        <f>IF(特技天赋!F2662&gt;0,INDEX(数值规划!$F$32:$F$63,(特技天赋!E2662-1)*4+特技天赋!F2662),E2662)</f>
        <v>58</v>
      </c>
    </row>
    <row r="2663" spans="1:17" ht="16.5" x14ac:dyDescent="0.2">
      <c r="A2663" s="31">
        <v>2660</v>
      </c>
      <c r="B2663" s="31">
        <v>16</v>
      </c>
      <c r="C2663" s="31">
        <v>2</v>
      </c>
      <c r="D2663" s="31">
        <v>1</v>
      </c>
      <c r="E2663" s="31">
        <v>4</v>
      </c>
      <c r="F2663" s="31">
        <v>4</v>
      </c>
      <c r="G2663" s="31" t="str">
        <f t="shared" si="82"/>
        <v>双鱼座技能1_1线4号天赋4级</v>
      </c>
      <c r="H2663" s="32">
        <f>INDEX(数值规划!$AH$33:$AK$42,(特技天赋!C2663-1)*2+特技天赋!D2663,特技天赋!E2663)</f>
        <v>77</v>
      </c>
      <c r="I2663" s="32">
        <f>INDEX(数值规划!$N$32:$Y$231,(((C2663-1)*2+(D2663-1))*4+(E2663-1))*5+F2663+1,(INDEX($T$3:$AI$3,B2663)-1)*3+1)</f>
        <v>50</v>
      </c>
      <c r="J2663" s="32">
        <f>INDEX(数值规划!$N$32:$Y$231,(((C2663-1)*2+(D2663-1))*4+(E2663-1))*5+F2663+1,(INDEX($T$3:$AI$3,B2663)-1)*3+2)</f>
        <v>0</v>
      </c>
      <c r="K2663" s="32">
        <f>INDEX(数值规划!$N$32:$Y$231,(((C2663-1)*2+(D2663-1))*4+(E2663-1))*5+F2663+1,(INDEX($T$3:$AI$3,B2663)-1)*3+3)</f>
        <v>100</v>
      </c>
      <c r="L2663" s="32">
        <f t="shared" si="83"/>
        <v>7</v>
      </c>
      <c r="M2663" s="32">
        <f>INDEX(数值规划!$AL$33:$AL$42,(特技天赋!C2663-1)*2+特技天赋!D2663)</f>
        <v>3</v>
      </c>
      <c r="N2663" s="31">
        <v>87</v>
      </c>
      <c r="Q2663" s="32">
        <f>IF(特技天赋!F2663&gt;0,INDEX(数值规划!$F$32:$F$63,(特技天赋!E2663-1)*4+特技天赋!F2663),E2663)</f>
        <v>87</v>
      </c>
    </row>
    <row r="2664" spans="1:17" ht="16.5" x14ac:dyDescent="0.2">
      <c r="A2664" s="31">
        <v>2661</v>
      </c>
      <c r="B2664" s="31">
        <v>16</v>
      </c>
      <c r="C2664" s="31">
        <v>2</v>
      </c>
      <c r="D2664" s="31">
        <v>2</v>
      </c>
      <c r="E2664" s="31">
        <v>1</v>
      </c>
      <c r="F2664" s="31">
        <v>0</v>
      </c>
      <c r="G2664" s="31" t="str">
        <f t="shared" si="82"/>
        <v>双鱼座技能1_2线1号天赋解锁</v>
      </c>
      <c r="H2664" s="32">
        <f>INDEX(数值规划!$AH$33:$AK$42,(特技天赋!C2664-1)*2+特技天赋!D2664,特技天赋!E2664)</f>
        <v>27</v>
      </c>
      <c r="I2664" s="32">
        <f>INDEX(数值规划!$N$32:$Y$231,(((C2664-1)*2+(D2664-1))*4+(E2664-1))*5+F2664+1,(INDEX($T$3:$AI$3,B2664)-1)*3+1)</f>
        <v>0</v>
      </c>
      <c r="J2664" s="32">
        <f>INDEX(数值规划!$N$32:$Y$231,(((C2664-1)*2+(D2664-1))*4+(E2664-1))*5+F2664+1,(INDEX($T$3:$AI$3,B2664)-1)*3+2)</f>
        <v>10</v>
      </c>
      <c r="K2664" s="32">
        <f>INDEX(数值规划!$N$32:$Y$231,(((C2664-1)*2+(D2664-1))*4+(E2664-1))*5+F2664+1,(INDEX($T$3:$AI$3,B2664)-1)*3+3)</f>
        <v>20</v>
      </c>
      <c r="L2664" s="32">
        <f t="shared" si="83"/>
        <v>2</v>
      </c>
      <c r="M2664" s="32">
        <f>INDEX(数值规划!$AL$33:$AL$42,(特技天赋!C2664-1)*2+特技天赋!D2664)</f>
        <v>4</v>
      </c>
      <c r="N2664" s="31">
        <v>1</v>
      </c>
      <c r="Q2664" s="32">
        <f>IF(特技天赋!F2664&gt;0,INDEX(数值规划!$F$32:$F$63,(特技天赋!E2664-1)*4+特技天赋!F2664),E2664)</f>
        <v>1</v>
      </c>
    </row>
    <row r="2665" spans="1:17" ht="16.5" x14ac:dyDescent="0.2">
      <c r="A2665" s="31">
        <v>2662</v>
      </c>
      <c r="B2665" s="31">
        <v>16</v>
      </c>
      <c r="C2665" s="31">
        <v>2</v>
      </c>
      <c r="D2665" s="31">
        <v>2</v>
      </c>
      <c r="E2665" s="31">
        <v>1</v>
      </c>
      <c r="F2665" s="31">
        <v>1</v>
      </c>
      <c r="G2665" s="31" t="str">
        <f t="shared" si="82"/>
        <v>双鱼座技能1_2线1号天赋1级</v>
      </c>
      <c r="H2665" s="32">
        <f>INDEX(数值规划!$AH$33:$AK$42,(特技天赋!C2665-1)*2+特技天赋!D2665,特技天赋!E2665)</f>
        <v>27</v>
      </c>
      <c r="I2665" s="32">
        <f>INDEX(数值规划!$N$32:$Y$231,(((C2665-1)*2+(D2665-1))*4+(E2665-1))*5+F2665+1,(INDEX($T$3:$AI$3,B2665)-1)*3+1)</f>
        <v>0</v>
      </c>
      <c r="J2665" s="32">
        <f>INDEX(数值规划!$N$32:$Y$231,(((C2665-1)*2+(D2665-1))*4+(E2665-1))*5+F2665+1,(INDEX($T$3:$AI$3,B2665)-1)*3+2)</f>
        <v>15</v>
      </c>
      <c r="K2665" s="32">
        <f>INDEX(数值规划!$N$32:$Y$231,(((C2665-1)*2+(D2665-1))*4+(E2665-1))*5+F2665+1,(INDEX($T$3:$AI$3,B2665)-1)*3+3)</f>
        <v>30</v>
      </c>
      <c r="L2665" s="32">
        <f t="shared" si="83"/>
        <v>2</v>
      </c>
      <c r="M2665" s="32">
        <f>INDEX(数值规划!$AL$33:$AL$42,(特技天赋!C2665-1)*2+特技天赋!D2665)</f>
        <v>4</v>
      </c>
      <c r="N2665" s="31">
        <v>19</v>
      </c>
      <c r="Q2665" s="32">
        <f>IF(特技天赋!F2665&gt;0,INDEX(数值规划!$F$32:$F$63,(特技天赋!E2665-1)*4+特技天赋!F2665),E2665)</f>
        <v>19</v>
      </c>
    </row>
    <row r="2666" spans="1:17" ht="16.5" x14ac:dyDescent="0.2">
      <c r="A2666" s="31">
        <v>2663</v>
      </c>
      <c r="B2666" s="31">
        <v>16</v>
      </c>
      <c r="C2666" s="31">
        <v>2</v>
      </c>
      <c r="D2666" s="31">
        <v>2</v>
      </c>
      <c r="E2666" s="31">
        <v>1</v>
      </c>
      <c r="F2666" s="31">
        <v>2</v>
      </c>
      <c r="G2666" s="31" t="str">
        <f t="shared" si="82"/>
        <v>双鱼座技能1_2线1号天赋2级</v>
      </c>
      <c r="H2666" s="32">
        <f>INDEX(数值规划!$AH$33:$AK$42,(特技天赋!C2666-1)*2+特技天赋!D2666,特技天赋!E2666)</f>
        <v>27</v>
      </c>
      <c r="I2666" s="32">
        <f>INDEX(数值规划!$N$32:$Y$231,(((C2666-1)*2+(D2666-1))*4+(E2666-1))*5+F2666+1,(INDEX($T$3:$AI$3,B2666)-1)*3+1)</f>
        <v>0</v>
      </c>
      <c r="J2666" s="32">
        <f>INDEX(数值规划!$N$32:$Y$231,(((C2666-1)*2+(D2666-1))*4+(E2666-1))*5+F2666+1,(INDEX($T$3:$AI$3,B2666)-1)*3+2)</f>
        <v>20</v>
      </c>
      <c r="K2666" s="32">
        <f>INDEX(数值规划!$N$32:$Y$231,(((C2666-1)*2+(D2666-1))*4+(E2666-1))*5+F2666+1,(INDEX($T$3:$AI$3,B2666)-1)*3+3)</f>
        <v>40</v>
      </c>
      <c r="L2666" s="32">
        <f t="shared" si="83"/>
        <v>2</v>
      </c>
      <c r="M2666" s="32">
        <f>INDEX(数值规划!$AL$33:$AL$42,(特技天赋!C2666-1)*2+特技天赋!D2666)</f>
        <v>4</v>
      </c>
      <c r="N2666" s="31">
        <v>29</v>
      </c>
      <c r="Q2666" s="32">
        <f>IF(特技天赋!F2666&gt;0,INDEX(数值规划!$F$32:$F$63,(特技天赋!E2666-1)*4+特技天赋!F2666),E2666)</f>
        <v>29</v>
      </c>
    </row>
    <row r="2667" spans="1:17" ht="16.5" x14ac:dyDescent="0.2">
      <c r="A2667" s="31">
        <v>2664</v>
      </c>
      <c r="B2667" s="31">
        <v>16</v>
      </c>
      <c r="C2667" s="31">
        <v>2</v>
      </c>
      <c r="D2667" s="31">
        <v>2</v>
      </c>
      <c r="E2667" s="31">
        <v>1</v>
      </c>
      <c r="F2667" s="31">
        <v>3</v>
      </c>
      <c r="G2667" s="31" t="str">
        <f t="shared" si="82"/>
        <v>双鱼座技能1_2线1号天赋3级</v>
      </c>
      <c r="H2667" s="32">
        <f>INDEX(数值规划!$AH$33:$AK$42,(特技天赋!C2667-1)*2+特技天赋!D2667,特技天赋!E2667)</f>
        <v>27</v>
      </c>
      <c r="I2667" s="32">
        <f>INDEX(数值规划!$N$32:$Y$231,(((C2667-1)*2+(D2667-1))*4+(E2667-1))*5+F2667+1,(INDEX($T$3:$AI$3,B2667)-1)*3+1)</f>
        <v>0</v>
      </c>
      <c r="J2667" s="32">
        <f>INDEX(数值规划!$N$32:$Y$231,(((C2667-1)*2+(D2667-1))*4+(E2667-1))*5+F2667+1,(INDEX($T$3:$AI$3,B2667)-1)*3+2)</f>
        <v>25</v>
      </c>
      <c r="K2667" s="32">
        <f>INDEX(数值规划!$N$32:$Y$231,(((C2667-1)*2+(D2667-1))*4+(E2667-1))*5+F2667+1,(INDEX($T$3:$AI$3,B2667)-1)*3+3)</f>
        <v>50</v>
      </c>
      <c r="L2667" s="32">
        <f t="shared" si="83"/>
        <v>2</v>
      </c>
      <c r="M2667" s="32">
        <f>INDEX(数值规划!$AL$33:$AL$42,(特技天赋!C2667-1)*2+特技天赋!D2667)</f>
        <v>4</v>
      </c>
      <c r="N2667" s="31">
        <v>38</v>
      </c>
      <c r="Q2667" s="32">
        <f>IF(特技天赋!F2667&gt;0,INDEX(数值规划!$F$32:$F$63,(特技天赋!E2667-1)*4+特技天赋!F2667),E2667)</f>
        <v>38</v>
      </c>
    </row>
    <row r="2668" spans="1:17" ht="16.5" x14ac:dyDescent="0.2">
      <c r="A2668" s="31">
        <v>2665</v>
      </c>
      <c r="B2668" s="31">
        <v>16</v>
      </c>
      <c r="C2668" s="31">
        <v>2</v>
      </c>
      <c r="D2668" s="31">
        <v>2</v>
      </c>
      <c r="E2668" s="31">
        <v>1</v>
      </c>
      <c r="F2668" s="31">
        <v>4</v>
      </c>
      <c r="G2668" s="31" t="str">
        <f t="shared" si="82"/>
        <v>双鱼座技能1_2线1号天赋4级</v>
      </c>
      <c r="H2668" s="32">
        <f>INDEX(数值规划!$AH$33:$AK$42,(特技天赋!C2668-1)*2+特技天赋!D2668,特技天赋!E2668)</f>
        <v>27</v>
      </c>
      <c r="I2668" s="32">
        <f>INDEX(数值规划!$N$32:$Y$231,(((C2668-1)*2+(D2668-1))*4+(E2668-1))*5+F2668+1,(INDEX($T$3:$AI$3,B2668)-1)*3+1)</f>
        <v>0</v>
      </c>
      <c r="J2668" s="32">
        <f>INDEX(数值规划!$N$32:$Y$231,(((C2668-1)*2+(D2668-1))*4+(E2668-1))*5+F2668+1,(INDEX($T$3:$AI$3,B2668)-1)*3+2)</f>
        <v>30</v>
      </c>
      <c r="K2668" s="32">
        <f>INDEX(数值规划!$N$32:$Y$231,(((C2668-1)*2+(D2668-1))*4+(E2668-1))*5+F2668+1,(INDEX($T$3:$AI$3,B2668)-1)*3+3)</f>
        <v>60</v>
      </c>
      <c r="L2668" s="32">
        <f t="shared" si="83"/>
        <v>2</v>
      </c>
      <c r="M2668" s="32">
        <f>INDEX(数值规划!$AL$33:$AL$42,(特技天赋!C2668-1)*2+特技天赋!D2668)</f>
        <v>4</v>
      </c>
      <c r="N2668" s="31">
        <v>58</v>
      </c>
      <c r="Q2668" s="32">
        <f>IF(特技天赋!F2668&gt;0,INDEX(数值规划!$F$32:$F$63,(特技天赋!E2668-1)*4+特技天赋!F2668),E2668)</f>
        <v>58</v>
      </c>
    </row>
    <row r="2669" spans="1:17" ht="16.5" x14ac:dyDescent="0.2">
      <c r="A2669" s="31">
        <v>2666</v>
      </c>
      <c r="B2669" s="31">
        <v>16</v>
      </c>
      <c r="C2669" s="31">
        <v>2</v>
      </c>
      <c r="D2669" s="31">
        <v>2</v>
      </c>
      <c r="E2669" s="31">
        <v>2</v>
      </c>
      <c r="F2669" s="31">
        <v>0</v>
      </c>
      <c r="G2669" s="31" t="str">
        <f t="shared" si="82"/>
        <v>双鱼座技能1_2线2号天赋解锁</v>
      </c>
      <c r="H2669" s="32">
        <f>INDEX(数值规划!$AH$33:$AK$42,(特技天赋!C2669-1)*2+特技天赋!D2669,特技天赋!E2669)</f>
        <v>47</v>
      </c>
      <c r="I2669" s="32">
        <f>INDEX(数值规划!$N$32:$Y$231,(((C2669-1)*2+(D2669-1))*4+(E2669-1))*5+F2669+1,(INDEX($T$3:$AI$3,B2669)-1)*3+1)</f>
        <v>0</v>
      </c>
      <c r="J2669" s="32">
        <f>INDEX(数值规划!$N$32:$Y$231,(((C2669-1)*2+(D2669-1))*4+(E2669-1))*5+F2669+1,(INDEX($T$3:$AI$3,B2669)-1)*3+2)</f>
        <v>15</v>
      </c>
      <c r="K2669" s="32">
        <f>INDEX(数值规划!$N$32:$Y$231,(((C2669-1)*2+(D2669-1))*4+(E2669-1))*5+F2669+1,(INDEX($T$3:$AI$3,B2669)-1)*3+3)</f>
        <v>30</v>
      </c>
      <c r="L2669" s="32">
        <f t="shared" si="83"/>
        <v>4</v>
      </c>
      <c r="M2669" s="32">
        <f>INDEX(数值规划!$AL$33:$AL$42,(特技天赋!C2669-1)*2+特技天赋!D2669)</f>
        <v>4</v>
      </c>
      <c r="N2669" s="31">
        <v>2</v>
      </c>
      <c r="Q2669" s="32">
        <f>IF(特技天赋!F2669&gt;0,INDEX(数值规划!$F$32:$F$63,(特技天赋!E2669-1)*4+特技天赋!F2669),E2669)</f>
        <v>2</v>
      </c>
    </row>
    <row r="2670" spans="1:17" ht="16.5" x14ac:dyDescent="0.2">
      <c r="A2670" s="31">
        <v>2667</v>
      </c>
      <c r="B2670" s="31">
        <v>16</v>
      </c>
      <c r="C2670" s="31">
        <v>2</v>
      </c>
      <c r="D2670" s="31">
        <v>2</v>
      </c>
      <c r="E2670" s="31">
        <v>2</v>
      </c>
      <c r="F2670" s="31">
        <v>1</v>
      </c>
      <c r="G2670" s="31" t="str">
        <f t="shared" si="82"/>
        <v>双鱼座技能1_2线2号天赋1级</v>
      </c>
      <c r="H2670" s="32">
        <f>INDEX(数值规划!$AH$33:$AK$42,(特技天赋!C2670-1)*2+特技天赋!D2670,特技天赋!E2670)</f>
        <v>47</v>
      </c>
      <c r="I2670" s="32">
        <f>INDEX(数值规划!$N$32:$Y$231,(((C2670-1)*2+(D2670-1))*4+(E2670-1))*5+F2670+1,(INDEX($T$3:$AI$3,B2670)-1)*3+1)</f>
        <v>0</v>
      </c>
      <c r="J2670" s="32">
        <f>INDEX(数值规划!$N$32:$Y$231,(((C2670-1)*2+(D2670-1))*4+(E2670-1))*5+F2670+1,(INDEX($T$3:$AI$3,B2670)-1)*3+2)</f>
        <v>20</v>
      </c>
      <c r="K2670" s="32">
        <f>INDEX(数值规划!$N$32:$Y$231,(((C2670-1)*2+(D2670-1))*4+(E2670-1))*5+F2670+1,(INDEX($T$3:$AI$3,B2670)-1)*3+3)</f>
        <v>40</v>
      </c>
      <c r="L2670" s="32">
        <f t="shared" si="83"/>
        <v>4</v>
      </c>
      <c r="M2670" s="32">
        <f>INDEX(数值规划!$AL$33:$AL$42,(特技天赋!C2670-1)*2+特技天赋!D2670)</f>
        <v>4</v>
      </c>
      <c r="N2670" s="31">
        <v>24</v>
      </c>
      <c r="Q2670" s="32">
        <f>IF(特技天赋!F2670&gt;0,INDEX(数值规划!$F$32:$F$63,(特技天赋!E2670-1)*4+特技天赋!F2670),E2670)</f>
        <v>24</v>
      </c>
    </row>
    <row r="2671" spans="1:17" ht="16.5" x14ac:dyDescent="0.2">
      <c r="A2671" s="31">
        <v>2668</v>
      </c>
      <c r="B2671" s="31">
        <v>16</v>
      </c>
      <c r="C2671" s="31">
        <v>2</v>
      </c>
      <c r="D2671" s="31">
        <v>2</v>
      </c>
      <c r="E2671" s="31">
        <v>2</v>
      </c>
      <c r="F2671" s="31">
        <v>2</v>
      </c>
      <c r="G2671" s="31" t="str">
        <f t="shared" si="82"/>
        <v>双鱼座技能1_2线2号天赋2级</v>
      </c>
      <c r="H2671" s="32">
        <f>INDEX(数值规划!$AH$33:$AK$42,(特技天赋!C2671-1)*2+特技天赋!D2671,特技天赋!E2671)</f>
        <v>47</v>
      </c>
      <c r="I2671" s="32">
        <f>INDEX(数值规划!$N$32:$Y$231,(((C2671-1)*2+(D2671-1))*4+(E2671-1))*5+F2671+1,(INDEX($T$3:$AI$3,B2671)-1)*3+1)</f>
        <v>0</v>
      </c>
      <c r="J2671" s="32">
        <f>INDEX(数值规划!$N$32:$Y$231,(((C2671-1)*2+(D2671-1))*4+(E2671-1))*5+F2671+1,(INDEX($T$3:$AI$3,B2671)-1)*3+2)</f>
        <v>25</v>
      </c>
      <c r="K2671" s="32">
        <f>INDEX(数值规划!$N$32:$Y$231,(((C2671-1)*2+(D2671-1))*4+(E2671-1))*5+F2671+1,(INDEX($T$3:$AI$3,B2671)-1)*3+3)</f>
        <v>50</v>
      </c>
      <c r="L2671" s="32">
        <f t="shared" si="83"/>
        <v>4</v>
      </c>
      <c r="M2671" s="32">
        <f>INDEX(数值规划!$AL$33:$AL$42,(特技天赋!C2671-1)*2+特技天赋!D2671)</f>
        <v>4</v>
      </c>
      <c r="N2671" s="31">
        <v>36</v>
      </c>
      <c r="Q2671" s="32">
        <f>IF(特技天赋!F2671&gt;0,INDEX(数值规划!$F$32:$F$63,(特技天赋!E2671-1)*4+特技天赋!F2671),E2671)</f>
        <v>36</v>
      </c>
    </row>
    <row r="2672" spans="1:17" ht="16.5" x14ac:dyDescent="0.2">
      <c r="A2672" s="31">
        <v>2669</v>
      </c>
      <c r="B2672" s="31">
        <v>16</v>
      </c>
      <c r="C2672" s="31">
        <v>2</v>
      </c>
      <c r="D2672" s="31">
        <v>2</v>
      </c>
      <c r="E2672" s="31">
        <v>2</v>
      </c>
      <c r="F2672" s="31">
        <v>3</v>
      </c>
      <c r="G2672" s="31" t="str">
        <f t="shared" si="82"/>
        <v>双鱼座技能1_2线2号天赋3级</v>
      </c>
      <c r="H2672" s="32">
        <f>INDEX(数值规划!$AH$33:$AK$42,(特技天赋!C2672-1)*2+特技天赋!D2672,特技天赋!E2672)</f>
        <v>47</v>
      </c>
      <c r="I2672" s="32">
        <f>INDEX(数值规划!$N$32:$Y$231,(((C2672-1)*2+(D2672-1))*4+(E2672-1))*5+F2672+1,(INDEX($T$3:$AI$3,B2672)-1)*3+1)</f>
        <v>0</v>
      </c>
      <c r="J2672" s="32">
        <f>INDEX(数值规划!$N$32:$Y$231,(((C2672-1)*2+(D2672-1))*4+(E2672-1))*5+F2672+1,(INDEX($T$3:$AI$3,B2672)-1)*3+2)</f>
        <v>30</v>
      </c>
      <c r="K2672" s="32">
        <f>INDEX(数值规划!$N$32:$Y$231,(((C2672-1)*2+(D2672-1))*4+(E2672-1))*5+F2672+1,(INDEX($T$3:$AI$3,B2672)-1)*3+3)</f>
        <v>60</v>
      </c>
      <c r="L2672" s="32">
        <f t="shared" si="83"/>
        <v>4</v>
      </c>
      <c r="M2672" s="32">
        <f>INDEX(数值规划!$AL$33:$AL$42,(特技天赋!C2672-1)*2+特技天赋!D2672)</f>
        <v>4</v>
      </c>
      <c r="N2672" s="31">
        <v>48</v>
      </c>
      <c r="Q2672" s="32">
        <f>IF(特技天赋!F2672&gt;0,INDEX(数值规划!$F$32:$F$63,(特技天赋!E2672-1)*4+特技天赋!F2672),E2672)</f>
        <v>48</v>
      </c>
    </row>
    <row r="2673" spans="1:17" ht="16.5" x14ac:dyDescent="0.2">
      <c r="A2673" s="31">
        <v>2670</v>
      </c>
      <c r="B2673" s="31">
        <v>16</v>
      </c>
      <c r="C2673" s="31">
        <v>2</v>
      </c>
      <c r="D2673" s="31">
        <v>2</v>
      </c>
      <c r="E2673" s="31">
        <v>2</v>
      </c>
      <c r="F2673" s="31">
        <v>4</v>
      </c>
      <c r="G2673" s="31" t="str">
        <f t="shared" si="82"/>
        <v>双鱼座技能1_2线2号天赋4级</v>
      </c>
      <c r="H2673" s="32">
        <f>INDEX(数值规划!$AH$33:$AK$42,(特技天赋!C2673-1)*2+特技天赋!D2673,特技天赋!E2673)</f>
        <v>47</v>
      </c>
      <c r="I2673" s="32">
        <f>INDEX(数值规划!$N$32:$Y$231,(((C2673-1)*2+(D2673-1))*4+(E2673-1))*5+F2673+1,(INDEX($T$3:$AI$3,B2673)-1)*3+1)</f>
        <v>0</v>
      </c>
      <c r="J2673" s="32">
        <f>INDEX(数值规划!$N$32:$Y$231,(((C2673-1)*2+(D2673-1))*4+(E2673-1))*5+F2673+1,(INDEX($T$3:$AI$3,B2673)-1)*3+2)</f>
        <v>35</v>
      </c>
      <c r="K2673" s="32">
        <f>INDEX(数值规划!$N$32:$Y$231,(((C2673-1)*2+(D2673-1))*4+(E2673-1))*5+F2673+1,(INDEX($T$3:$AI$3,B2673)-1)*3+3)</f>
        <v>70</v>
      </c>
      <c r="L2673" s="32">
        <f t="shared" si="83"/>
        <v>4</v>
      </c>
      <c r="M2673" s="32">
        <f>INDEX(数值规划!$AL$33:$AL$42,(特技天赋!C2673-1)*2+特技天赋!D2673)</f>
        <v>4</v>
      </c>
      <c r="N2673" s="31">
        <v>72</v>
      </c>
      <c r="Q2673" s="32">
        <f>IF(特技天赋!F2673&gt;0,INDEX(数值规划!$F$32:$F$63,(特技天赋!E2673-1)*4+特技天赋!F2673),E2673)</f>
        <v>72</v>
      </c>
    </row>
    <row r="2674" spans="1:17" ht="16.5" x14ac:dyDescent="0.2">
      <c r="A2674" s="31">
        <v>2671</v>
      </c>
      <c r="B2674" s="31">
        <v>16</v>
      </c>
      <c r="C2674" s="31">
        <v>2</v>
      </c>
      <c r="D2674" s="31">
        <v>2</v>
      </c>
      <c r="E2674" s="31">
        <v>3</v>
      </c>
      <c r="F2674" s="31">
        <v>0</v>
      </c>
      <c r="G2674" s="31" t="str">
        <f t="shared" si="82"/>
        <v>双鱼座技能1_2线3号天赋解锁</v>
      </c>
      <c r="H2674" s="32">
        <f>INDEX(数值规划!$AH$33:$AK$42,(特技天赋!C2674-1)*2+特技天赋!D2674,特技天赋!E2674)</f>
        <v>67</v>
      </c>
      <c r="I2674" s="32">
        <f>INDEX(数值规划!$N$32:$Y$231,(((C2674-1)*2+(D2674-1))*4+(E2674-1))*5+F2674+1,(INDEX($T$3:$AI$3,B2674)-1)*3+1)</f>
        <v>0</v>
      </c>
      <c r="J2674" s="32">
        <f>INDEX(数值规划!$N$32:$Y$231,(((C2674-1)*2+(D2674-1))*4+(E2674-1))*5+F2674+1,(INDEX($T$3:$AI$3,B2674)-1)*3+2)</f>
        <v>23</v>
      </c>
      <c r="K2674" s="32">
        <f>INDEX(数值规划!$N$32:$Y$231,(((C2674-1)*2+(D2674-1))*4+(E2674-1))*5+F2674+1,(INDEX($T$3:$AI$3,B2674)-1)*3+3)</f>
        <v>45</v>
      </c>
      <c r="L2674" s="32">
        <f t="shared" si="83"/>
        <v>6</v>
      </c>
      <c r="M2674" s="32">
        <f>INDEX(数值规划!$AL$33:$AL$42,(特技天赋!C2674-1)*2+特技天赋!D2674)</f>
        <v>4</v>
      </c>
      <c r="N2674" s="31">
        <v>3</v>
      </c>
      <c r="Q2674" s="32">
        <f>IF(特技天赋!F2674&gt;0,INDEX(数值规划!$F$32:$F$63,(特技天赋!E2674-1)*4+特技天赋!F2674),E2674)</f>
        <v>3</v>
      </c>
    </row>
    <row r="2675" spans="1:17" ht="16.5" x14ac:dyDescent="0.2">
      <c r="A2675" s="31">
        <v>2672</v>
      </c>
      <c r="B2675" s="31">
        <v>16</v>
      </c>
      <c r="C2675" s="31">
        <v>2</v>
      </c>
      <c r="D2675" s="31">
        <v>2</v>
      </c>
      <c r="E2675" s="31">
        <v>3</v>
      </c>
      <c r="F2675" s="31">
        <v>1</v>
      </c>
      <c r="G2675" s="31" t="str">
        <f t="shared" si="82"/>
        <v>双鱼座技能1_2线3号天赋1级</v>
      </c>
      <c r="H2675" s="32">
        <f>INDEX(数值规划!$AH$33:$AK$42,(特技天赋!C2675-1)*2+特技天赋!D2675,特技天赋!E2675)</f>
        <v>67</v>
      </c>
      <c r="I2675" s="32">
        <f>INDEX(数值规划!$N$32:$Y$231,(((C2675-1)*2+(D2675-1))*4+(E2675-1))*5+F2675+1,(INDEX($T$3:$AI$3,B2675)-1)*3+1)</f>
        <v>0</v>
      </c>
      <c r="J2675" s="32">
        <f>INDEX(数值规划!$N$32:$Y$231,(((C2675-1)*2+(D2675-1))*4+(E2675-1))*5+F2675+1,(INDEX($T$3:$AI$3,B2675)-1)*3+2)</f>
        <v>28</v>
      </c>
      <c r="K2675" s="32">
        <f>INDEX(数值规划!$N$32:$Y$231,(((C2675-1)*2+(D2675-1))*4+(E2675-1))*5+F2675+1,(INDEX($T$3:$AI$3,B2675)-1)*3+3)</f>
        <v>55</v>
      </c>
      <c r="L2675" s="32">
        <f t="shared" si="83"/>
        <v>6</v>
      </c>
      <c r="M2675" s="32">
        <f>INDEX(数值规划!$AL$33:$AL$42,(特技天赋!C2675-1)*2+特技天赋!D2675)</f>
        <v>4</v>
      </c>
      <c r="N2675" s="31">
        <v>29</v>
      </c>
      <c r="Q2675" s="32">
        <f>IF(特技天赋!F2675&gt;0,INDEX(数值规划!$F$32:$F$63,(特技天赋!E2675-1)*4+特技天赋!F2675),E2675)</f>
        <v>29</v>
      </c>
    </row>
    <row r="2676" spans="1:17" ht="16.5" x14ac:dyDescent="0.2">
      <c r="A2676" s="31">
        <v>2673</v>
      </c>
      <c r="B2676" s="31">
        <v>16</v>
      </c>
      <c r="C2676" s="31">
        <v>2</v>
      </c>
      <c r="D2676" s="31">
        <v>2</v>
      </c>
      <c r="E2676" s="31">
        <v>3</v>
      </c>
      <c r="F2676" s="31">
        <v>2</v>
      </c>
      <c r="G2676" s="31" t="str">
        <f t="shared" si="82"/>
        <v>双鱼座技能1_2线3号天赋2级</v>
      </c>
      <c r="H2676" s="32">
        <f>INDEX(数值规划!$AH$33:$AK$42,(特技天赋!C2676-1)*2+特技天赋!D2676,特技天赋!E2676)</f>
        <v>67</v>
      </c>
      <c r="I2676" s="32">
        <f>INDEX(数值规划!$N$32:$Y$231,(((C2676-1)*2+(D2676-1))*4+(E2676-1))*5+F2676+1,(INDEX($T$3:$AI$3,B2676)-1)*3+1)</f>
        <v>0</v>
      </c>
      <c r="J2676" s="32">
        <f>INDEX(数值规划!$N$32:$Y$231,(((C2676-1)*2+(D2676-1))*4+(E2676-1))*5+F2676+1,(INDEX($T$3:$AI$3,B2676)-1)*3+2)</f>
        <v>33</v>
      </c>
      <c r="K2676" s="32">
        <f>INDEX(数值规划!$N$32:$Y$231,(((C2676-1)*2+(D2676-1))*4+(E2676-1))*5+F2676+1,(INDEX($T$3:$AI$3,B2676)-1)*3+3)</f>
        <v>65</v>
      </c>
      <c r="L2676" s="32">
        <f t="shared" si="83"/>
        <v>6</v>
      </c>
      <c r="M2676" s="32">
        <f>INDEX(数值规划!$AL$33:$AL$42,(特技天赋!C2676-1)*2+特技天赋!D2676)</f>
        <v>4</v>
      </c>
      <c r="N2676" s="31">
        <v>43</v>
      </c>
      <c r="Q2676" s="32">
        <f>IF(特技天赋!F2676&gt;0,INDEX(数值规划!$F$32:$F$63,(特技天赋!E2676-1)*4+特技天赋!F2676),E2676)</f>
        <v>43</v>
      </c>
    </row>
    <row r="2677" spans="1:17" ht="16.5" x14ac:dyDescent="0.2">
      <c r="A2677" s="31">
        <v>2674</v>
      </c>
      <c r="B2677" s="31">
        <v>16</v>
      </c>
      <c r="C2677" s="31">
        <v>2</v>
      </c>
      <c r="D2677" s="31">
        <v>2</v>
      </c>
      <c r="E2677" s="31">
        <v>3</v>
      </c>
      <c r="F2677" s="31">
        <v>3</v>
      </c>
      <c r="G2677" s="31" t="str">
        <f t="shared" si="82"/>
        <v>双鱼座技能1_2线3号天赋3级</v>
      </c>
      <c r="H2677" s="32">
        <f>INDEX(数值规划!$AH$33:$AK$42,(特技天赋!C2677-1)*2+特技天赋!D2677,特技天赋!E2677)</f>
        <v>67</v>
      </c>
      <c r="I2677" s="32">
        <f>INDEX(数值规划!$N$32:$Y$231,(((C2677-1)*2+(D2677-1))*4+(E2677-1))*5+F2677+1,(INDEX($T$3:$AI$3,B2677)-1)*3+1)</f>
        <v>0</v>
      </c>
      <c r="J2677" s="32">
        <f>INDEX(数值规划!$N$32:$Y$231,(((C2677-1)*2+(D2677-1))*4+(E2677-1))*5+F2677+1,(INDEX($T$3:$AI$3,B2677)-1)*3+2)</f>
        <v>38</v>
      </c>
      <c r="K2677" s="32">
        <f>INDEX(数值规划!$N$32:$Y$231,(((C2677-1)*2+(D2677-1))*4+(E2677-1))*5+F2677+1,(INDEX($T$3:$AI$3,B2677)-1)*3+3)</f>
        <v>75</v>
      </c>
      <c r="L2677" s="32">
        <f t="shared" si="83"/>
        <v>6</v>
      </c>
      <c r="M2677" s="32">
        <f>INDEX(数值规划!$AL$33:$AL$42,(特技天赋!C2677-1)*2+特技天赋!D2677)</f>
        <v>4</v>
      </c>
      <c r="N2677" s="31">
        <v>58</v>
      </c>
      <c r="Q2677" s="32">
        <f>IF(特技天赋!F2677&gt;0,INDEX(数值规划!$F$32:$F$63,(特技天赋!E2677-1)*4+特技天赋!F2677),E2677)</f>
        <v>58</v>
      </c>
    </row>
    <row r="2678" spans="1:17" ht="16.5" x14ac:dyDescent="0.2">
      <c r="A2678" s="31">
        <v>2675</v>
      </c>
      <c r="B2678" s="31">
        <v>16</v>
      </c>
      <c r="C2678" s="31">
        <v>2</v>
      </c>
      <c r="D2678" s="31">
        <v>2</v>
      </c>
      <c r="E2678" s="31">
        <v>3</v>
      </c>
      <c r="F2678" s="31">
        <v>4</v>
      </c>
      <c r="G2678" s="31" t="str">
        <f t="shared" si="82"/>
        <v>双鱼座技能1_2线3号天赋4级</v>
      </c>
      <c r="H2678" s="32">
        <f>INDEX(数值规划!$AH$33:$AK$42,(特技天赋!C2678-1)*2+特技天赋!D2678,特技天赋!E2678)</f>
        <v>67</v>
      </c>
      <c r="I2678" s="32">
        <f>INDEX(数值规划!$N$32:$Y$231,(((C2678-1)*2+(D2678-1))*4+(E2678-1))*5+F2678+1,(INDEX($T$3:$AI$3,B2678)-1)*3+1)</f>
        <v>0</v>
      </c>
      <c r="J2678" s="32">
        <f>INDEX(数值规划!$N$32:$Y$231,(((C2678-1)*2+(D2678-1))*4+(E2678-1))*5+F2678+1,(INDEX($T$3:$AI$3,B2678)-1)*3+2)</f>
        <v>43</v>
      </c>
      <c r="K2678" s="32">
        <f>INDEX(数值规划!$N$32:$Y$231,(((C2678-1)*2+(D2678-1))*4+(E2678-1))*5+F2678+1,(INDEX($T$3:$AI$3,B2678)-1)*3+3)</f>
        <v>85</v>
      </c>
      <c r="L2678" s="32">
        <f t="shared" si="83"/>
        <v>6</v>
      </c>
      <c r="M2678" s="32">
        <f>INDEX(数值规划!$AL$33:$AL$42,(特技天赋!C2678-1)*2+特技天赋!D2678)</f>
        <v>4</v>
      </c>
      <c r="N2678" s="31">
        <v>87</v>
      </c>
      <c r="Q2678" s="32">
        <f>IF(特技天赋!F2678&gt;0,INDEX(数值规划!$F$32:$F$63,(特技天赋!E2678-1)*4+特技天赋!F2678),E2678)</f>
        <v>87</v>
      </c>
    </row>
    <row r="2679" spans="1:17" ht="16.5" x14ac:dyDescent="0.2">
      <c r="A2679" s="31">
        <v>2676</v>
      </c>
      <c r="B2679" s="31">
        <v>16</v>
      </c>
      <c r="C2679" s="31">
        <v>2</v>
      </c>
      <c r="D2679" s="31">
        <v>2</v>
      </c>
      <c r="E2679" s="31">
        <v>4</v>
      </c>
      <c r="F2679" s="31">
        <v>0</v>
      </c>
      <c r="G2679" s="31" t="str">
        <f t="shared" si="82"/>
        <v>双鱼座技能1_2线4号天赋解锁</v>
      </c>
      <c r="H2679" s="32">
        <f>INDEX(数值规划!$AH$33:$AK$42,(特技天赋!C2679-1)*2+特技天赋!D2679,特技天赋!E2679)</f>
        <v>87</v>
      </c>
      <c r="I2679" s="32">
        <f>INDEX(数值规划!$N$32:$Y$231,(((C2679-1)*2+(D2679-1))*4+(E2679-1))*5+F2679+1,(INDEX($T$3:$AI$3,B2679)-1)*3+1)</f>
        <v>0</v>
      </c>
      <c r="J2679" s="32">
        <f>INDEX(数值规划!$N$32:$Y$231,(((C2679-1)*2+(D2679-1))*4+(E2679-1))*5+F2679+1,(INDEX($T$3:$AI$3,B2679)-1)*3+2)</f>
        <v>30</v>
      </c>
      <c r="K2679" s="32">
        <f>INDEX(数值规划!$N$32:$Y$231,(((C2679-1)*2+(D2679-1))*4+(E2679-1))*5+F2679+1,(INDEX($T$3:$AI$3,B2679)-1)*3+3)</f>
        <v>60</v>
      </c>
      <c r="L2679" s="32">
        <f t="shared" si="83"/>
        <v>8</v>
      </c>
      <c r="M2679" s="32">
        <f>INDEX(数值规划!$AL$33:$AL$42,(特技天赋!C2679-1)*2+特技天赋!D2679)</f>
        <v>4</v>
      </c>
      <c r="N2679" s="31">
        <v>4</v>
      </c>
      <c r="Q2679" s="32">
        <f>IF(特技天赋!F2679&gt;0,INDEX(数值规划!$F$32:$F$63,(特技天赋!E2679-1)*4+特技天赋!F2679),E2679)</f>
        <v>4</v>
      </c>
    </row>
    <row r="2680" spans="1:17" ht="16.5" x14ac:dyDescent="0.2">
      <c r="A2680" s="31">
        <v>2677</v>
      </c>
      <c r="B2680" s="31">
        <v>16</v>
      </c>
      <c r="C2680" s="31">
        <v>2</v>
      </c>
      <c r="D2680" s="31">
        <v>2</v>
      </c>
      <c r="E2680" s="31">
        <v>4</v>
      </c>
      <c r="F2680" s="31">
        <v>1</v>
      </c>
      <c r="G2680" s="31" t="str">
        <f t="shared" si="82"/>
        <v>双鱼座技能1_2线4号天赋1级</v>
      </c>
      <c r="H2680" s="32">
        <f>INDEX(数值规划!$AH$33:$AK$42,(特技天赋!C2680-1)*2+特技天赋!D2680,特技天赋!E2680)</f>
        <v>87</v>
      </c>
      <c r="I2680" s="32">
        <f>INDEX(数值规划!$N$32:$Y$231,(((C2680-1)*2+(D2680-1))*4+(E2680-1))*5+F2680+1,(INDEX($T$3:$AI$3,B2680)-1)*3+1)</f>
        <v>0</v>
      </c>
      <c r="J2680" s="32">
        <f>INDEX(数值规划!$N$32:$Y$231,(((C2680-1)*2+(D2680-1))*4+(E2680-1))*5+F2680+1,(INDEX($T$3:$AI$3,B2680)-1)*3+2)</f>
        <v>35</v>
      </c>
      <c r="K2680" s="32">
        <f>INDEX(数值规划!$N$32:$Y$231,(((C2680-1)*2+(D2680-1))*4+(E2680-1))*5+F2680+1,(INDEX($T$3:$AI$3,B2680)-1)*3+3)</f>
        <v>70</v>
      </c>
      <c r="L2680" s="32">
        <f t="shared" si="83"/>
        <v>8</v>
      </c>
      <c r="M2680" s="32">
        <f>INDEX(数值规划!$AL$33:$AL$42,(特技天赋!C2680-1)*2+特技天赋!D2680)</f>
        <v>4</v>
      </c>
      <c r="N2680" s="31">
        <v>29</v>
      </c>
      <c r="Q2680" s="32">
        <f>IF(特技天赋!F2680&gt;0,INDEX(数值规划!$F$32:$F$63,(特技天赋!E2680-1)*4+特技天赋!F2680),E2680)</f>
        <v>29</v>
      </c>
    </row>
    <row r="2681" spans="1:17" ht="16.5" x14ac:dyDescent="0.2">
      <c r="A2681" s="31">
        <v>2678</v>
      </c>
      <c r="B2681" s="31">
        <v>16</v>
      </c>
      <c r="C2681" s="31">
        <v>2</v>
      </c>
      <c r="D2681" s="31">
        <v>2</v>
      </c>
      <c r="E2681" s="31">
        <v>4</v>
      </c>
      <c r="F2681" s="31">
        <v>2</v>
      </c>
      <c r="G2681" s="31" t="str">
        <f t="shared" si="82"/>
        <v>双鱼座技能1_2线4号天赋2级</v>
      </c>
      <c r="H2681" s="32">
        <f>INDEX(数值规划!$AH$33:$AK$42,(特技天赋!C2681-1)*2+特技天赋!D2681,特技天赋!E2681)</f>
        <v>87</v>
      </c>
      <c r="I2681" s="32">
        <f>INDEX(数值规划!$N$32:$Y$231,(((C2681-1)*2+(D2681-1))*4+(E2681-1))*5+F2681+1,(INDEX($T$3:$AI$3,B2681)-1)*3+1)</f>
        <v>0</v>
      </c>
      <c r="J2681" s="32">
        <f>INDEX(数值规划!$N$32:$Y$231,(((C2681-1)*2+(D2681-1))*4+(E2681-1))*5+F2681+1,(INDEX($T$3:$AI$3,B2681)-1)*3+2)</f>
        <v>40</v>
      </c>
      <c r="K2681" s="32">
        <f>INDEX(数值规划!$N$32:$Y$231,(((C2681-1)*2+(D2681-1))*4+(E2681-1))*5+F2681+1,(INDEX($T$3:$AI$3,B2681)-1)*3+3)</f>
        <v>80</v>
      </c>
      <c r="L2681" s="32">
        <f t="shared" si="83"/>
        <v>8</v>
      </c>
      <c r="M2681" s="32">
        <f>INDEX(数值规划!$AL$33:$AL$42,(特技天赋!C2681-1)*2+特技天赋!D2681)</f>
        <v>4</v>
      </c>
      <c r="N2681" s="31">
        <v>43</v>
      </c>
      <c r="Q2681" s="32">
        <f>IF(特技天赋!F2681&gt;0,INDEX(数值规划!$F$32:$F$63,(特技天赋!E2681-1)*4+特技天赋!F2681),E2681)</f>
        <v>43</v>
      </c>
    </row>
    <row r="2682" spans="1:17" ht="16.5" x14ac:dyDescent="0.2">
      <c r="A2682" s="31">
        <v>2679</v>
      </c>
      <c r="B2682" s="31">
        <v>16</v>
      </c>
      <c r="C2682" s="31">
        <v>2</v>
      </c>
      <c r="D2682" s="31">
        <v>2</v>
      </c>
      <c r="E2682" s="31">
        <v>4</v>
      </c>
      <c r="F2682" s="31">
        <v>3</v>
      </c>
      <c r="G2682" s="31" t="str">
        <f t="shared" si="82"/>
        <v>双鱼座技能1_2线4号天赋3级</v>
      </c>
      <c r="H2682" s="32">
        <f>INDEX(数值规划!$AH$33:$AK$42,(特技天赋!C2682-1)*2+特技天赋!D2682,特技天赋!E2682)</f>
        <v>87</v>
      </c>
      <c r="I2682" s="32">
        <f>INDEX(数值规划!$N$32:$Y$231,(((C2682-1)*2+(D2682-1))*4+(E2682-1))*5+F2682+1,(INDEX($T$3:$AI$3,B2682)-1)*3+1)</f>
        <v>0</v>
      </c>
      <c r="J2682" s="32">
        <f>INDEX(数值规划!$N$32:$Y$231,(((C2682-1)*2+(D2682-1))*4+(E2682-1))*5+F2682+1,(INDEX($T$3:$AI$3,B2682)-1)*3+2)</f>
        <v>45</v>
      </c>
      <c r="K2682" s="32">
        <f>INDEX(数值规划!$N$32:$Y$231,(((C2682-1)*2+(D2682-1))*4+(E2682-1))*5+F2682+1,(INDEX($T$3:$AI$3,B2682)-1)*3+3)</f>
        <v>90</v>
      </c>
      <c r="L2682" s="32">
        <f t="shared" si="83"/>
        <v>8</v>
      </c>
      <c r="M2682" s="32">
        <f>INDEX(数值规划!$AL$33:$AL$42,(特技天赋!C2682-1)*2+特技天赋!D2682)</f>
        <v>4</v>
      </c>
      <c r="N2682" s="31">
        <v>58</v>
      </c>
      <c r="Q2682" s="32">
        <f>IF(特技天赋!F2682&gt;0,INDEX(数值规划!$F$32:$F$63,(特技天赋!E2682-1)*4+特技天赋!F2682),E2682)</f>
        <v>58</v>
      </c>
    </row>
    <row r="2683" spans="1:17" ht="16.5" x14ac:dyDescent="0.2">
      <c r="A2683" s="31">
        <v>2680</v>
      </c>
      <c r="B2683" s="31">
        <v>16</v>
      </c>
      <c r="C2683" s="31">
        <v>2</v>
      </c>
      <c r="D2683" s="31">
        <v>2</v>
      </c>
      <c r="E2683" s="31">
        <v>4</v>
      </c>
      <c r="F2683" s="31">
        <v>4</v>
      </c>
      <c r="G2683" s="31" t="str">
        <f t="shared" si="82"/>
        <v>双鱼座技能1_2线4号天赋4级</v>
      </c>
      <c r="H2683" s="32">
        <f>INDEX(数值规划!$AH$33:$AK$42,(特技天赋!C2683-1)*2+特技天赋!D2683,特技天赋!E2683)</f>
        <v>87</v>
      </c>
      <c r="I2683" s="32">
        <f>INDEX(数值规划!$N$32:$Y$231,(((C2683-1)*2+(D2683-1))*4+(E2683-1))*5+F2683+1,(INDEX($T$3:$AI$3,B2683)-1)*3+1)</f>
        <v>0</v>
      </c>
      <c r="J2683" s="32">
        <f>INDEX(数值规划!$N$32:$Y$231,(((C2683-1)*2+(D2683-1))*4+(E2683-1))*5+F2683+1,(INDEX($T$3:$AI$3,B2683)-1)*3+2)</f>
        <v>50</v>
      </c>
      <c r="K2683" s="32">
        <f>INDEX(数值规划!$N$32:$Y$231,(((C2683-1)*2+(D2683-1))*4+(E2683-1))*5+F2683+1,(INDEX($T$3:$AI$3,B2683)-1)*3+3)</f>
        <v>100</v>
      </c>
      <c r="L2683" s="32">
        <f t="shared" si="83"/>
        <v>8</v>
      </c>
      <c r="M2683" s="32">
        <f>INDEX(数值规划!$AL$33:$AL$42,(特技天赋!C2683-1)*2+特技天赋!D2683)</f>
        <v>4</v>
      </c>
      <c r="N2683" s="31">
        <v>87</v>
      </c>
      <c r="Q2683" s="32">
        <f>IF(特技天赋!F2683&gt;0,INDEX(数值规划!$F$32:$F$63,(特技天赋!E2683-1)*4+特技天赋!F2683),E2683)</f>
        <v>87</v>
      </c>
    </row>
    <row r="2684" spans="1:17" ht="16.5" x14ac:dyDescent="0.2">
      <c r="A2684" s="31">
        <v>2681</v>
      </c>
      <c r="B2684" s="31">
        <v>16</v>
      </c>
      <c r="C2684" s="31">
        <v>3</v>
      </c>
      <c r="D2684" s="31">
        <v>1</v>
      </c>
      <c r="E2684" s="31">
        <v>1</v>
      </c>
      <c r="F2684" s="31">
        <v>0</v>
      </c>
      <c r="G2684" s="31" t="str">
        <f t="shared" si="82"/>
        <v>双鱼座技能2_1线1号天赋解锁</v>
      </c>
      <c r="H2684" s="32">
        <f>INDEX(数值规划!$AH$33:$AK$42,(特技天赋!C2684-1)*2+特技天赋!D2684,特技天赋!E2684)</f>
        <v>19</v>
      </c>
      <c r="I2684" s="32">
        <f>INDEX(数值规划!$N$32:$Y$231,(((C2684-1)*2+(D2684-1))*4+(E2684-1))*5+F2684+1,(INDEX($T$3:$AI$3,B2684)-1)*3+1)</f>
        <v>16</v>
      </c>
      <c r="J2684" s="32">
        <f>INDEX(数值规划!$N$32:$Y$231,(((C2684-1)*2+(D2684-1))*4+(E2684-1))*5+F2684+1,(INDEX($T$3:$AI$3,B2684)-1)*3+2)</f>
        <v>4</v>
      </c>
      <c r="K2684" s="32">
        <f>INDEX(数值规划!$N$32:$Y$231,(((C2684-1)*2+(D2684-1))*4+(E2684-1))*5+F2684+1,(INDEX($T$3:$AI$3,B2684)-1)*3+3)</f>
        <v>10</v>
      </c>
      <c r="L2684" s="32">
        <f t="shared" si="83"/>
        <v>1</v>
      </c>
      <c r="M2684" s="32">
        <f>INDEX(数值规划!$AL$33:$AL$42,(特技天赋!C2684-1)*2+特技天赋!D2684)</f>
        <v>4</v>
      </c>
      <c r="N2684" s="31">
        <v>1</v>
      </c>
      <c r="Q2684" s="32">
        <f>IF(特技天赋!F2684&gt;0,INDEX(数值规划!$F$32:$F$63,(特技天赋!E2684-1)*4+特技天赋!F2684),E2684)</f>
        <v>1</v>
      </c>
    </row>
    <row r="2685" spans="1:17" ht="16.5" x14ac:dyDescent="0.2">
      <c r="A2685" s="31">
        <v>2682</v>
      </c>
      <c r="B2685" s="31">
        <v>16</v>
      </c>
      <c r="C2685" s="31">
        <v>3</v>
      </c>
      <c r="D2685" s="31">
        <v>1</v>
      </c>
      <c r="E2685" s="31">
        <v>1</v>
      </c>
      <c r="F2685" s="31">
        <v>1</v>
      </c>
      <c r="G2685" s="31" t="str">
        <f t="shared" si="82"/>
        <v>双鱼座技能2_1线1号天赋1级</v>
      </c>
      <c r="H2685" s="32">
        <f>INDEX(数值规划!$AH$33:$AK$42,(特技天赋!C2685-1)*2+特技天赋!D2685,特技天赋!E2685)</f>
        <v>19</v>
      </c>
      <c r="I2685" s="32">
        <f>INDEX(数值规划!$N$32:$Y$231,(((C2685-1)*2+(D2685-1))*4+(E2685-1))*5+F2685+1,(INDEX($T$3:$AI$3,B2685)-1)*3+1)</f>
        <v>24</v>
      </c>
      <c r="J2685" s="32">
        <f>INDEX(数值规划!$N$32:$Y$231,(((C2685-1)*2+(D2685-1))*4+(E2685-1))*5+F2685+1,(INDEX($T$3:$AI$3,B2685)-1)*3+2)</f>
        <v>6</v>
      </c>
      <c r="K2685" s="32">
        <f>INDEX(数值规划!$N$32:$Y$231,(((C2685-1)*2+(D2685-1))*4+(E2685-1))*5+F2685+1,(INDEX($T$3:$AI$3,B2685)-1)*3+3)</f>
        <v>15</v>
      </c>
      <c r="L2685" s="32">
        <f t="shared" si="83"/>
        <v>1</v>
      </c>
      <c r="M2685" s="32">
        <f>INDEX(数值规划!$AL$33:$AL$42,(特技天赋!C2685-1)*2+特技天赋!D2685)</f>
        <v>4</v>
      </c>
      <c r="N2685" s="31">
        <v>19</v>
      </c>
      <c r="Q2685" s="32">
        <f>IF(特技天赋!F2685&gt;0,INDEX(数值规划!$F$32:$F$63,(特技天赋!E2685-1)*4+特技天赋!F2685),E2685)</f>
        <v>19</v>
      </c>
    </row>
    <row r="2686" spans="1:17" ht="16.5" x14ac:dyDescent="0.2">
      <c r="A2686" s="31">
        <v>2683</v>
      </c>
      <c r="B2686" s="31">
        <v>16</v>
      </c>
      <c r="C2686" s="31">
        <v>3</v>
      </c>
      <c r="D2686" s="31">
        <v>1</v>
      </c>
      <c r="E2686" s="31">
        <v>1</v>
      </c>
      <c r="F2686" s="31">
        <v>2</v>
      </c>
      <c r="G2686" s="31" t="str">
        <f t="shared" si="82"/>
        <v>双鱼座技能2_1线1号天赋2级</v>
      </c>
      <c r="H2686" s="32">
        <f>INDEX(数值规划!$AH$33:$AK$42,(特技天赋!C2686-1)*2+特技天赋!D2686,特技天赋!E2686)</f>
        <v>19</v>
      </c>
      <c r="I2686" s="32">
        <f>INDEX(数值规划!$N$32:$Y$231,(((C2686-1)*2+(D2686-1))*4+(E2686-1))*5+F2686+1,(INDEX($T$3:$AI$3,B2686)-1)*3+1)</f>
        <v>32</v>
      </c>
      <c r="J2686" s="32">
        <f>INDEX(数值规划!$N$32:$Y$231,(((C2686-1)*2+(D2686-1))*4+(E2686-1))*5+F2686+1,(INDEX($T$3:$AI$3,B2686)-1)*3+2)</f>
        <v>8</v>
      </c>
      <c r="K2686" s="32">
        <f>INDEX(数值规划!$N$32:$Y$231,(((C2686-1)*2+(D2686-1))*4+(E2686-1))*5+F2686+1,(INDEX($T$3:$AI$3,B2686)-1)*3+3)</f>
        <v>20</v>
      </c>
      <c r="L2686" s="32">
        <f t="shared" si="83"/>
        <v>1</v>
      </c>
      <c r="M2686" s="32">
        <f>INDEX(数值规划!$AL$33:$AL$42,(特技天赋!C2686-1)*2+特技天赋!D2686)</f>
        <v>4</v>
      </c>
      <c r="N2686" s="31">
        <v>29</v>
      </c>
      <c r="Q2686" s="32">
        <f>IF(特技天赋!F2686&gt;0,INDEX(数值规划!$F$32:$F$63,(特技天赋!E2686-1)*4+特技天赋!F2686),E2686)</f>
        <v>29</v>
      </c>
    </row>
    <row r="2687" spans="1:17" ht="16.5" x14ac:dyDescent="0.2">
      <c r="A2687" s="31">
        <v>2684</v>
      </c>
      <c r="B2687" s="31">
        <v>16</v>
      </c>
      <c r="C2687" s="31">
        <v>3</v>
      </c>
      <c r="D2687" s="31">
        <v>1</v>
      </c>
      <c r="E2687" s="31">
        <v>1</v>
      </c>
      <c r="F2687" s="31">
        <v>3</v>
      </c>
      <c r="G2687" s="31" t="str">
        <f t="shared" si="82"/>
        <v>双鱼座技能2_1线1号天赋3级</v>
      </c>
      <c r="H2687" s="32">
        <f>INDEX(数值规划!$AH$33:$AK$42,(特技天赋!C2687-1)*2+特技天赋!D2687,特技天赋!E2687)</f>
        <v>19</v>
      </c>
      <c r="I2687" s="32">
        <f>INDEX(数值规划!$N$32:$Y$231,(((C2687-1)*2+(D2687-1))*4+(E2687-1))*5+F2687+1,(INDEX($T$3:$AI$3,B2687)-1)*3+1)</f>
        <v>40</v>
      </c>
      <c r="J2687" s="32">
        <f>INDEX(数值规划!$N$32:$Y$231,(((C2687-1)*2+(D2687-1))*4+(E2687-1))*5+F2687+1,(INDEX($T$3:$AI$3,B2687)-1)*3+2)</f>
        <v>10</v>
      </c>
      <c r="K2687" s="32">
        <f>INDEX(数值规划!$N$32:$Y$231,(((C2687-1)*2+(D2687-1))*4+(E2687-1))*5+F2687+1,(INDEX($T$3:$AI$3,B2687)-1)*3+3)</f>
        <v>25</v>
      </c>
      <c r="L2687" s="32">
        <f t="shared" si="83"/>
        <v>1</v>
      </c>
      <c r="M2687" s="32">
        <f>INDEX(数值规划!$AL$33:$AL$42,(特技天赋!C2687-1)*2+特技天赋!D2687)</f>
        <v>4</v>
      </c>
      <c r="N2687" s="31">
        <v>38</v>
      </c>
      <c r="Q2687" s="32">
        <f>IF(特技天赋!F2687&gt;0,INDEX(数值规划!$F$32:$F$63,(特技天赋!E2687-1)*4+特技天赋!F2687),E2687)</f>
        <v>38</v>
      </c>
    </row>
    <row r="2688" spans="1:17" ht="16.5" x14ac:dyDescent="0.2">
      <c r="A2688" s="31">
        <v>2685</v>
      </c>
      <c r="B2688" s="31">
        <v>16</v>
      </c>
      <c r="C2688" s="31">
        <v>3</v>
      </c>
      <c r="D2688" s="31">
        <v>1</v>
      </c>
      <c r="E2688" s="31">
        <v>1</v>
      </c>
      <c r="F2688" s="31">
        <v>4</v>
      </c>
      <c r="G2688" s="31" t="str">
        <f t="shared" si="82"/>
        <v>双鱼座技能2_1线1号天赋4级</v>
      </c>
      <c r="H2688" s="32">
        <f>INDEX(数值规划!$AH$33:$AK$42,(特技天赋!C2688-1)*2+特技天赋!D2688,特技天赋!E2688)</f>
        <v>19</v>
      </c>
      <c r="I2688" s="32">
        <f>INDEX(数值规划!$N$32:$Y$231,(((C2688-1)*2+(D2688-1))*4+(E2688-1))*5+F2688+1,(INDEX($T$3:$AI$3,B2688)-1)*3+1)</f>
        <v>48</v>
      </c>
      <c r="J2688" s="32">
        <f>INDEX(数值规划!$N$32:$Y$231,(((C2688-1)*2+(D2688-1))*4+(E2688-1))*5+F2688+1,(INDEX($T$3:$AI$3,B2688)-1)*3+2)</f>
        <v>12</v>
      </c>
      <c r="K2688" s="32">
        <f>INDEX(数值规划!$N$32:$Y$231,(((C2688-1)*2+(D2688-1))*4+(E2688-1))*5+F2688+1,(INDEX($T$3:$AI$3,B2688)-1)*3+3)</f>
        <v>30</v>
      </c>
      <c r="L2688" s="32">
        <f t="shared" si="83"/>
        <v>1</v>
      </c>
      <c r="M2688" s="32">
        <f>INDEX(数值规划!$AL$33:$AL$42,(特技天赋!C2688-1)*2+特技天赋!D2688)</f>
        <v>4</v>
      </c>
      <c r="N2688" s="31">
        <v>58</v>
      </c>
      <c r="Q2688" s="32">
        <f>IF(特技天赋!F2688&gt;0,INDEX(数值规划!$F$32:$F$63,(特技天赋!E2688-1)*4+特技天赋!F2688),E2688)</f>
        <v>58</v>
      </c>
    </row>
    <row r="2689" spans="1:17" ht="16.5" x14ac:dyDescent="0.2">
      <c r="A2689" s="31">
        <v>2686</v>
      </c>
      <c r="B2689" s="31">
        <v>16</v>
      </c>
      <c r="C2689" s="31">
        <v>3</v>
      </c>
      <c r="D2689" s="31">
        <v>1</v>
      </c>
      <c r="E2689" s="31">
        <v>2</v>
      </c>
      <c r="F2689" s="31">
        <v>0</v>
      </c>
      <c r="G2689" s="31" t="str">
        <f t="shared" si="82"/>
        <v>双鱼座技能2_1线2号天赋解锁</v>
      </c>
      <c r="H2689" s="32">
        <f>INDEX(数值规划!$AH$33:$AK$42,(特技天赋!C2689-1)*2+特技天赋!D2689,特技天赋!E2689)</f>
        <v>39</v>
      </c>
      <c r="I2689" s="32">
        <f>INDEX(数值规划!$N$32:$Y$231,(((C2689-1)*2+(D2689-1))*4+(E2689-1))*5+F2689+1,(INDEX($T$3:$AI$3,B2689)-1)*3+1)</f>
        <v>24</v>
      </c>
      <c r="J2689" s="32">
        <f>INDEX(数值规划!$N$32:$Y$231,(((C2689-1)*2+(D2689-1))*4+(E2689-1))*5+F2689+1,(INDEX($T$3:$AI$3,B2689)-1)*3+2)</f>
        <v>6</v>
      </c>
      <c r="K2689" s="32">
        <f>INDEX(数值规划!$N$32:$Y$231,(((C2689-1)*2+(D2689-1))*4+(E2689-1))*5+F2689+1,(INDEX($T$3:$AI$3,B2689)-1)*3+3)</f>
        <v>15</v>
      </c>
      <c r="L2689" s="32">
        <f t="shared" si="83"/>
        <v>3</v>
      </c>
      <c r="M2689" s="32">
        <f>INDEX(数值规划!$AL$33:$AL$42,(特技天赋!C2689-1)*2+特技天赋!D2689)</f>
        <v>4</v>
      </c>
      <c r="N2689" s="31">
        <v>2</v>
      </c>
      <c r="Q2689" s="32">
        <f>IF(特技天赋!F2689&gt;0,INDEX(数值规划!$F$32:$F$63,(特技天赋!E2689-1)*4+特技天赋!F2689),E2689)</f>
        <v>2</v>
      </c>
    </row>
    <row r="2690" spans="1:17" ht="16.5" x14ac:dyDescent="0.2">
      <c r="A2690" s="31">
        <v>2687</v>
      </c>
      <c r="B2690" s="31">
        <v>16</v>
      </c>
      <c r="C2690" s="31">
        <v>3</v>
      </c>
      <c r="D2690" s="31">
        <v>1</v>
      </c>
      <c r="E2690" s="31">
        <v>2</v>
      </c>
      <c r="F2690" s="31">
        <v>1</v>
      </c>
      <c r="G2690" s="31" t="str">
        <f t="shared" si="82"/>
        <v>双鱼座技能2_1线2号天赋1级</v>
      </c>
      <c r="H2690" s="32">
        <f>INDEX(数值规划!$AH$33:$AK$42,(特技天赋!C2690-1)*2+特技天赋!D2690,特技天赋!E2690)</f>
        <v>39</v>
      </c>
      <c r="I2690" s="32">
        <f>INDEX(数值规划!$N$32:$Y$231,(((C2690-1)*2+(D2690-1))*4+(E2690-1))*5+F2690+1,(INDEX($T$3:$AI$3,B2690)-1)*3+1)</f>
        <v>32</v>
      </c>
      <c r="J2690" s="32">
        <f>INDEX(数值规划!$N$32:$Y$231,(((C2690-1)*2+(D2690-1))*4+(E2690-1))*5+F2690+1,(INDEX($T$3:$AI$3,B2690)-1)*3+2)</f>
        <v>8</v>
      </c>
      <c r="K2690" s="32">
        <f>INDEX(数值规划!$N$32:$Y$231,(((C2690-1)*2+(D2690-1))*4+(E2690-1))*5+F2690+1,(INDEX($T$3:$AI$3,B2690)-1)*3+3)</f>
        <v>20</v>
      </c>
      <c r="L2690" s="32">
        <f t="shared" si="83"/>
        <v>3</v>
      </c>
      <c r="M2690" s="32">
        <f>INDEX(数值规划!$AL$33:$AL$42,(特技天赋!C2690-1)*2+特技天赋!D2690)</f>
        <v>4</v>
      </c>
      <c r="N2690" s="31">
        <v>24</v>
      </c>
      <c r="Q2690" s="32">
        <f>IF(特技天赋!F2690&gt;0,INDEX(数值规划!$F$32:$F$63,(特技天赋!E2690-1)*4+特技天赋!F2690),E2690)</f>
        <v>24</v>
      </c>
    </row>
    <row r="2691" spans="1:17" ht="16.5" x14ac:dyDescent="0.2">
      <c r="A2691" s="31">
        <v>2688</v>
      </c>
      <c r="B2691" s="31">
        <v>16</v>
      </c>
      <c r="C2691" s="31">
        <v>3</v>
      </c>
      <c r="D2691" s="31">
        <v>1</v>
      </c>
      <c r="E2691" s="31">
        <v>2</v>
      </c>
      <c r="F2691" s="31">
        <v>2</v>
      </c>
      <c r="G2691" s="31" t="str">
        <f t="shared" si="82"/>
        <v>双鱼座技能2_1线2号天赋2级</v>
      </c>
      <c r="H2691" s="32">
        <f>INDEX(数值规划!$AH$33:$AK$42,(特技天赋!C2691-1)*2+特技天赋!D2691,特技天赋!E2691)</f>
        <v>39</v>
      </c>
      <c r="I2691" s="32">
        <f>INDEX(数值规划!$N$32:$Y$231,(((C2691-1)*2+(D2691-1))*4+(E2691-1))*5+F2691+1,(INDEX($T$3:$AI$3,B2691)-1)*3+1)</f>
        <v>40</v>
      </c>
      <c r="J2691" s="32">
        <f>INDEX(数值规划!$N$32:$Y$231,(((C2691-1)*2+(D2691-1))*4+(E2691-1))*5+F2691+1,(INDEX($T$3:$AI$3,B2691)-1)*3+2)</f>
        <v>10</v>
      </c>
      <c r="K2691" s="32">
        <f>INDEX(数值规划!$N$32:$Y$231,(((C2691-1)*2+(D2691-1))*4+(E2691-1))*5+F2691+1,(INDEX($T$3:$AI$3,B2691)-1)*3+3)</f>
        <v>25</v>
      </c>
      <c r="L2691" s="32">
        <f t="shared" si="83"/>
        <v>3</v>
      </c>
      <c r="M2691" s="32">
        <f>INDEX(数值规划!$AL$33:$AL$42,(特技天赋!C2691-1)*2+特技天赋!D2691)</f>
        <v>4</v>
      </c>
      <c r="N2691" s="31">
        <v>36</v>
      </c>
      <c r="Q2691" s="32">
        <f>IF(特技天赋!F2691&gt;0,INDEX(数值规划!$F$32:$F$63,(特技天赋!E2691-1)*4+特技天赋!F2691),E2691)</f>
        <v>36</v>
      </c>
    </row>
    <row r="2692" spans="1:17" ht="16.5" x14ac:dyDescent="0.2">
      <c r="A2692" s="31">
        <v>2689</v>
      </c>
      <c r="B2692" s="31">
        <v>16</v>
      </c>
      <c r="C2692" s="31">
        <v>3</v>
      </c>
      <c r="D2692" s="31">
        <v>1</v>
      </c>
      <c r="E2692" s="31">
        <v>2</v>
      </c>
      <c r="F2692" s="31">
        <v>3</v>
      </c>
      <c r="G2692" s="31" t="str">
        <f t="shared" si="82"/>
        <v>双鱼座技能2_1线2号天赋3级</v>
      </c>
      <c r="H2692" s="32">
        <f>INDEX(数值规划!$AH$33:$AK$42,(特技天赋!C2692-1)*2+特技天赋!D2692,特技天赋!E2692)</f>
        <v>39</v>
      </c>
      <c r="I2692" s="32">
        <f>INDEX(数值规划!$N$32:$Y$231,(((C2692-1)*2+(D2692-1))*4+(E2692-1))*5+F2692+1,(INDEX($T$3:$AI$3,B2692)-1)*3+1)</f>
        <v>48</v>
      </c>
      <c r="J2692" s="32">
        <f>INDEX(数值规划!$N$32:$Y$231,(((C2692-1)*2+(D2692-1))*4+(E2692-1))*5+F2692+1,(INDEX($T$3:$AI$3,B2692)-1)*3+2)</f>
        <v>12</v>
      </c>
      <c r="K2692" s="32">
        <f>INDEX(数值规划!$N$32:$Y$231,(((C2692-1)*2+(D2692-1))*4+(E2692-1))*5+F2692+1,(INDEX($T$3:$AI$3,B2692)-1)*3+3)</f>
        <v>30</v>
      </c>
      <c r="L2692" s="32">
        <f t="shared" si="83"/>
        <v>3</v>
      </c>
      <c r="M2692" s="32">
        <f>INDEX(数值规划!$AL$33:$AL$42,(特技天赋!C2692-1)*2+特技天赋!D2692)</f>
        <v>4</v>
      </c>
      <c r="N2692" s="31">
        <v>48</v>
      </c>
      <c r="Q2692" s="32">
        <f>IF(特技天赋!F2692&gt;0,INDEX(数值规划!$F$32:$F$63,(特技天赋!E2692-1)*4+特技天赋!F2692),E2692)</f>
        <v>48</v>
      </c>
    </row>
    <row r="2693" spans="1:17" ht="16.5" x14ac:dyDescent="0.2">
      <c r="A2693" s="31">
        <v>2690</v>
      </c>
      <c r="B2693" s="31">
        <v>16</v>
      </c>
      <c r="C2693" s="31">
        <v>3</v>
      </c>
      <c r="D2693" s="31">
        <v>1</v>
      </c>
      <c r="E2693" s="31">
        <v>2</v>
      </c>
      <c r="F2693" s="31">
        <v>4</v>
      </c>
      <c r="G2693" s="31" t="str">
        <f t="shared" ref="G2693:G2756" si="84">INDEX($T$4:$AI$4,B2693)&amp;INDEX($T$5:$X$5,C2693)&amp;"_"&amp;D2693&amp;"线"&amp;E2693&amp;"号天赋"&amp;IF(F2693&gt;0,F2693&amp;"级","解锁")</f>
        <v>双鱼座技能2_1线2号天赋4级</v>
      </c>
      <c r="H2693" s="32">
        <f>INDEX(数值规划!$AH$33:$AK$42,(特技天赋!C2693-1)*2+特技天赋!D2693,特技天赋!E2693)</f>
        <v>39</v>
      </c>
      <c r="I2693" s="32">
        <f>INDEX(数值规划!$N$32:$Y$231,(((C2693-1)*2+(D2693-1))*4+(E2693-1))*5+F2693+1,(INDEX($T$3:$AI$3,B2693)-1)*3+1)</f>
        <v>56</v>
      </c>
      <c r="J2693" s="32">
        <f>INDEX(数值规划!$N$32:$Y$231,(((C2693-1)*2+(D2693-1))*4+(E2693-1))*5+F2693+1,(INDEX($T$3:$AI$3,B2693)-1)*3+2)</f>
        <v>14</v>
      </c>
      <c r="K2693" s="32">
        <f>INDEX(数值规划!$N$32:$Y$231,(((C2693-1)*2+(D2693-1))*4+(E2693-1))*5+F2693+1,(INDEX($T$3:$AI$3,B2693)-1)*3+3)</f>
        <v>35</v>
      </c>
      <c r="L2693" s="32">
        <f t="shared" ref="L2693:L2756" si="85">(E2693-1)*2+D2693</f>
        <v>3</v>
      </c>
      <c r="M2693" s="32">
        <f>INDEX(数值规划!$AL$33:$AL$42,(特技天赋!C2693-1)*2+特技天赋!D2693)</f>
        <v>4</v>
      </c>
      <c r="N2693" s="31">
        <v>72</v>
      </c>
      <c r="Q2693" s="32">
        <f>IF(特技天赋!F2693&gt;0,INDEX(数值规划!$F$32:$F$63,(特技天赋!E2693-1)*4+特技天赋!F2693),E2693)</f>
        <v>72</v>
      </c>
    </row>
    <row r="2694" spans="1:17" ht="16.5" x14ac:dyDescent="0.2">
      <c r="A2694" s="31">
        <v>2691</v>
      </c>
      <c r="B2694" s="31">
        <v>16</v>
      </c>
      <c r="C2694" s="31">
        <v>3</v>
      </c>
      <c r="D2694" s="31">
        <v>1</v>
      </c>
      <c r="E2694" s="31">
        <v>3</v>
      </c>
      <c r="F2694" s="31">
        <v>0</v>
      </c>
      <c r="G2694" s="31" t="str">
        <f t="shared" si="84"/>
        <v>双鱼座技能2_1线3号天赋解锁</v>
      </c>
      <c r="H2694" s="32">
        <f>INDEX(数值规划!$AH$33:$AK$42,(特技天赋!C2694-1)*2+特技天赋!D2694,特技天赋!E2694)</f>
        <v>59</v>
      </c>
      <c r="I2694" s="32">
        <f>INDEX(数值规划!$N$32:$Y$231,(((C2694-1)*2+(D2694-1))*4+(E2694-1))*5+F2694+1,(INDEX($T$3:$AI$3,B2694)-1)*3+1)</f>
        <v>36</v>
      </c>
      <c r="J2694" s="32">
        <f>INDEX(数值规划!$N$32:$Y$231,(((C2694-1)*2+(D2694-1))*4+(E2694-1))*5+F2694+1,(INDEX($T$3:$AI$3,B2694)-1)*3+2)</f>
        <v>9</v>
      </c>
      <c r="K2694" s="32">
        <f>INDEX(数值规划!$N$32:$Y$231,(((C2694-1)*2+(D2694-1))*4+(E2694-1))*5+F2694+1,(INDEX($T$3:$AI$3,B2694)-1)*3+3)</f>
        <v>23</v>
      </c>
      <c r="L2694" s="32">
        <f t="shared" si="85"/>
        <v>5</v>
      </c>
      <c r="M2694" s="32">
        <f>INDEX(数值规划!$AL$33:$AL$42,(特技天赋!C2694-1)*2+特技天赋!D2694)</f>
        <v>4</v>
      </c>
      <c r="N2694" s="31">
        <v>3</v>
      </c>
      <c r="Q2694" s="32">
        <f>IF(特技天赋!F2694&gt;0,INDEX(数值规划!$F$32:$F$63,(特技天赋!E2694-1)*4+特技天赋!F2694),E2694)</f>
        <v>3</v>
      </c>
    </row>
    <row r="2695" spans="1:17" ht="16.5" x14ac:dyDescent="0.2">
      <c r="A2695" s="31">
        <v>2692</v>
      </c>
      <c r="B2695" s="31">
        <v>16</v>
      </c>
      <c r="C2695" s="31">
        <v>3</v>
      </c>
      <c r="D2695" s="31">
        <v>1</v>
      </c>
      <c r="E2695" s="31">
        <v>3</v>
      </c>
      <c r="F2695" s="31">
        <v>1</v>
      </c>
      <c r="G2695" s="31" t="str">
        <f t="shared" si="84"/>
        <v>双鱼座技能2_1线3号天赋1级</v>
      </c>
      <c r="H2695" s="32">
        <f>INDEX(数值规划!$AH$33:$AK$42,(特技天赋!C2695-1)*2+特技天赋!D2695,特技天赋!E2695)</f>
        <v>59</v>
      </c>
      <c r="I2695" s="32">
        <f>INDEX(数值规划!$N$32:$Y$231,(((C2695-1)*2+(D2695-1))*4+(E2695-1))*5+F2695+1,(INDEX($T$3:$AI$3,B2695)-1)*3+1)</f>
        <v>44</v>
      </c>
      <c r="J2695" s="32">
        <f>INDEX(数值规划!$N$32:$Y$231,(((C2695-1)*2+(D2695-1))*4+(E2695-1))*5+F2695+1,(INDEX($T$3:$AI$3,B2695)-1)*3+2)</f>
        <v>11</v>
      </c>
      <c r="K2695" s="32">
        <f>INDEX(数值规划!$N$32:$Y$231,(((C2695-1)*2+(D2695-1))*4+(E2695-1))*5+F2695+1,(INDEX($T$3:$AI$3,B2695)-1)*3+3)</f>
        <v>28</v>
      </c>
      <c r="L2695" s="32">
        <f t="shared" si="85"/>
        <v>5</v>
      </c>
      <c r="M2695" s="32">
        <f>INDEX(数值规划!$AL$33:$AL$42,(特技天赋!C2695-1)*2+特技天赋!D2695)</f>
        <v>4</v>
      </c>
      <c r="N2695" s="31">
        <v>29</v>
      </c>
      <c r="Q2695" s="32">
        <f>IF(特技天赋!F2695&gt;0,INDEX(数值规划!$F$32:$F$63,(特技天赋!E2695-1)*4+特技天赋!F2695),E2695)</f>
        <v>29</v>
      </c>
    </row>
    <row r="2696" spans="1:17" ht="16.5" x14ac:dyDescent="0.2">
      <c r="A2696" s="31">
        <v>2693</v>
      </c>
      <c r="B2696" s="31">
        <v>16</v>
      </c>
      <c r="C2696" s="31">
        <v>3</v>
      </c>
      <c r="D2696" s="31">
        <v>1</v>
      </c>
      <c r="E2696" s="31">
        <v>3</v>
      </c>
      <c r="F2696" s="31">
        <v>2</v>
      </c>
      <c r="G2696" s="31" t="str">
        <f t="shared" si="84"/>
        <v>双鱼座技能2_1线3号天赋2级</v>
      </c>
      <c r="H2696" s="32">
        <f>INDEX(数值规划!$AH$33:$AK$42,(特技天赋!C2696-1)*2+特技天赋!D2696,特技天赋!E2696)</f>
        <v>59</v>
      </c>
      <c r="I2696" s="32">
        <f>INDEX(数值规划!$N$32:$Y$231,(((C2696-1)*2+(D2696-1))*4+(E2696-1))*5+F2696+1,(INDEX($T$3:$AI$3,B2696)-1)*3+1)</f>
        <v>52</v>
      </c>
      <c r="J2696" s="32">
        <f>INDEX(数值规划!$N$32:$Y$231,(((C2696-1)*2+(D2696-1))*4+(E2696-1))*5+F2696+1,(INDEX($T$3:$AI$3,B2696)-1)*3+2)</f>
        <v>13</v>
      </c>
      <c r="K2696" s="32">
        <f>INDEX(数值规划!$N$32:$Y$231,(((C2696-1)*2+(D2696-1))*4+(E2696-1))*5+F2696+1,(INDEX($T$3:$AI$3,B2696)-1)*3+3)</f>
        <v>33</v>
      </c>
      <c r="L2696" s="32">
        <f t="shared" si="85"/>
        <v>5</v>
      </c>
      <c r="M2696" s="32">
        <f>INDEX(数值规划!$AL$33:$AL$42,(特技天赋!C2696-1)*2+特技天赋!D2696)</f>
        <v>4</v>
      </c>
      <c r="N2696" s="31">
        <v>43</v>
      </c>
      <c r="Q2696" s="32">
        <f>IF(特技天赋!F2696&gt;0,INDEX(数值规划!$F$32:$F$63,(特技天赋!E2696-1)*4+特技天赋!F2696),E2696)</f>
        <v>43</v>
      </c>
    </row>
    <row r="2697" spans="1:17" ht="16.5" x14ac:dyDescent="0.2">
      <c r="A2697" s="31">
        <v>2694</v>
      </c>
      <c r="B2697" s="31">
        <v>16</v>
      </c>
      <c r="C2697" s="31">
        <v>3</v>
      </c>
      <c r="D2697" s="31">
        <v>1</v>
      </c>
      <c r="E2697" s="31">
        <v>3</v>
      </c>
      <c r="F2697" s="31">
        <v>3</v>
      </c>
      <c r="G2697" s="31" t="str">
        <f t="shared" si="84"/>
        <v>双鱼座技能2_1线3号天赋3级</v>
      </c>
      <c r="H2697" s="32">
        <f>INDEX(数值规划!$AH$33:$AK$42,(特技天赋!C2697-1)*2+特技天赋!D2697,特技天赋!E2697)</f>
        <v>59</v>
      </c>
      <c r="I2697" s="32">
        <f>INDEX(数值规划!$N$32:$Y$231,(((C2697-1)*2+(D2697-1))*4+(E2697-1))*5+F2697+1,(INDEX($T$3:$AI$3,B2697)-1)*3+1)</f>
        <v>60</v>
      </c>
      <c r="J2697" s="32">
        <f>INDEX(数值规划!$N$32:$Y$231,(((C2697-1)*2+(D2697-1))*4+(E2697-1))*5+F2697+1,(INDEX($T$3:$AI$3,B2697)-1)*3+2)</f>
        <v>15</v>
      </c>
      <c r="K2697" s="32">
        <f>INDEX(数值规划!$N$32:$Y$231,(((C2697-1)*2+(D2697-1))*4+(E2697-1))*5+F2697+1,(INDEX($T$3:$AI$3,B2697)-1)*3+3)</f>
        <v>38</v>
      </c>
      <c r="L2697" s="32">
        <f t="shared" si="85"/>
        <v>5</v>
      </c>
      <c r="M2697" s="32">
        <f>INDEX(数值规划!$AL$33:$AL$42,(特技天赋!C2697-1)*2+特技天赋!D2697)</f>
        <v>4</v>
      </c>
      <c r="N2697" s="31">
        <v>58</v>
      </c>
      <c r="Q2697" s="32">
        <f>IF(特技天赋!F2697&gt;0,INDEX(数值规划!$F$32:$F$63,(特技天赋!E2697-1)*4+特技天赋!F2697),E2697)</f>
        <v>58</v>
      </c>
    </row>
    <row r="2698" spans="1:17" ht="16.5" x14ac:dyDescent="0.2">
      <c r="A2698" s="31">
        <v>2695</v>
      </c>
      <c r="B2698" s="31">
        <v>16</v>
      </c>
      <c r="C2698" s="31">
        <v>3</v>
      </c>
      <c r="D2698" s="31">
        <v>1</v>
      </c>
      <c r="E2698" s="31">
        <v>3</v>
      </c>
      <c r="F2698" s="31">
        <v>4</v>
      </c>
      <c r="G2698" s="31" t="str">
        <f t="shared" si="84"/>
        <v>双鱼座技能2_1线3号天赋4级</v>
      </c>
      <c r="H2698" s="32">
        <f>INDEX(数值规划!$AH$33:$AK$42,(特技天赋!C2698-1)*2+特技天赋!D2698,特技天赋!E2698)</f>
        <v>59</v>
      </c>
      <c r="I2698" s="32">
        <f>INDEX(数值规划!$N$32:$Y$231,(((C2698-1)*2+(D2698-1))*4+(E2698-1))*5+F2698+1,(INDEX($T$3:$AI$3,B2698)-1)*3+1)</f>
        <v>68</v>
      </c>
      <c r="J2698" s="32">
        <f>INDEX(数值规划!$N$32:$Y$231,(((C2698-1)*2+(D2698-1))*4+(E2698-1))*5+F2698+1,(INDEX($T$3:$AI$3,B2698)-1)*3+2)</f>
        <v>17</v>
      </c>
      <c r="K2698" s="32">
        <f>INDEX(数值规划!$N$32:$Y$231,(((C2698-1)*2+(D2698-1))*4+(E2698-1))*5+F2698+1,(INDEX($T$3:$AI$3,B2698)-1)*3+3)</f>
        <v>43</v>
      </c>
      <c r="L2698" s="32">
        <f t="shared" si="85"/>
        <v>5</v>
      </c>
      <c r="M2698" s="32">
        <f>INDEX(数值规划!$AL$33:$AL$42,(特技天赋!C2698-1)*2+特技天赋!D2698)</f>
        <v>4</v>
      </c>
      <c r="N2698" s="31">
        <v>87</v>
      </c>
      <c r="Q2698" s="32">
        <f>IF(特技天赋!F2698&gt;0,INDEX(数值规划!$F$32:$F$63,(特技天赋!E2698-1)*4+特技天赋!F2698),E2698)</f>
        <v>87</v>
      </c>
    </row>
    <row r="2699" spans="1:17" ht="16.5" x14ac:dyDescent="0.2">
      <c r="A2699" s="31">
        <v>2696</v>
      </c>
      <c r="B2699" s="31">
        <v>16</v>
      </c>
      <c r="C2699" s="31">
        <v>3</v>
      </c>
      <c r="D2699" s="31">
        <v>1</v>
      </c>
      <c r="E2699" s="31">
        <v>4</v>
      </c>
      <c r="F2699" s="31">
        <v>0</v>
      </c>
      <c r="G2699" s="31" t="str">
        <f t="shared" si="84"/>
        <v>双鱼座技能2_1线4号天赋解锁</v>
      </c>
      <c r="H2699" s="32">
        <f>INDEX(数值规划!$AH$33:$AK$42,(特技天赋!C2699-1)*2+特技天赋!D2699,特技天赋!E2699)</f>
        <v>79</v>
      </c>
      <c r="I2699" s="32">
        <f>INDEX(数值规划!$N$32:$Y$231,(((C2699-1)*2+(D2699-1))*4+(E2699-1))*5+F2699+1,(INDEX($T$3:$AI$3,B2699)-1)*3+1)</f>
        <v>48</v>
      </c>
      <c r="J2699" s="32">
        <f>INDEX(数值规划!$N$32:$Y$231,(((C2699-1)*2+(D2699-1))*4+(E2699-1))*5+F2699+1,(INDEX($T$3:$AI$3,B2699)-1)*3+2)</f>
        <v>12</v>
      </c>
      <c r="K2699" s="32">
        <f>INDEX(数值规划!$N$32:$Y$231,(((C2699-1)*2+(D2699-1))*4+(E2699-1))*5+F2699+1,(INDEX($T$3:$AI$3,B2699)-1)*3+3)</f>
        <v>30</v>
      </c>
      <c r="L2699" s="32">
        <f t="shared" si="85"/>
        <v>7</v>
      </c>
      <c r="M2699" s="32">
        <f>INDEX(数值规划!$AL$33:$AL$42,(特技天赋!C2699-1)*2+特技天赋!D2699)</f>
        <v>4</v>
      </c>
      <c r="N2699" s="31">
        <v>4</v>
      </c>
      <c r="Q2699" s="32">
        <f>IF(特技天赋!F2699&gt;0,INDEX(数值规划!$F$32:$F$63,(特技天赋!E2699-1)*4+特技天赋!F2699),E2699)</f>
        <v>4</v>
      </c>
    </row>
    <row r="2700" spans="1:17" ht="16.5" x14ac:dyDescent="0.2">
      <c r="A2700" s="31">
        <v>2697</v>
      </c>
      <c r="B2700" s="31">
        <v>16</v>
      </c>
      <c r="C2700" s="31">
        <v>3</v>
      </c>
      <c r="D2700" s="31">
        <v>1</v>
      </c>
      <c r="E2700" s="31">
        <v>4</v>
      </c>
      <c r="F2700" s="31">
        <v>1</v>
      </c>
      <c r="G2700" s="31" t="str">
        <f t="shared" si="84"/>
        <v>双鱼座技能2_1线4号天赋1级</v>
      </c>
      <c r="H2700" s="32">
        <f>INDEX(数值规划!$AH$33:$AK$42,(特技天赋!C2700-1)*2+特技天赋!D2700,特技天赋!E2700)</f>
        <v>79</v>
      </c>
      <c r="I2700" s="32">
        <f>INDEX(数值规划!$N$32:$Y$231,(((C2700-1)*2+(D2700-1))*4+(E2700-1))*5+F2700+1,(INDEX($T$3:$AI$3,B2700)-1)*3+1)</f>
        <v>56</v>
      </c>
      <c r="J2700" s="32">
        <f>INDEX(数值规划!$N$32:$Y$231,(((C2700-1)*2+(D2700-1))*4+(E2700-1))*5+F2700+1,(INDEX($T$3:$AI$3,B2700)-1)*3+2)</f>
        <v>14</v>
      </c>
      <c r="K2700" s="32">
        <f>INDEX(数值规划!$N$32:$Y$231,(((C2700-1)*2+(D2700-1))*4+(E2700-1))*5+F2700+1,(INDEX($T$3:$AI$3,B2700)-1)*3+3)</f>
        <v>35</v>
      </c>
      <c r="L2700" s="32">
        <f t="shared" si="85"/>
        <v>7</v>
      </c>
      <c r="M2700" s="32">
        <f>INDEX(数值规划!$AL$33:$AL$42,(特技天赋!C2700-1)*2+特技天赋!D2700)</f>
        <v>4</v>
      </c>
      <c r="N2700" s="31">
        <v>29</v>
      </c>
      <c r="Q2700" s="32">
        <f>IF(特技天赋!F2700&gt;0,INDEX(数值规划!$F$32:$F$63,(特技天赋!E2700-1)*4+特技天赋!F2700),E2700)</f>
        <v>29</v>
      </c>
    </row>
    <row r="2701" spans="1:17" ht="16.5" x14ac:dyDescent="0.2">
      <c r="A2701" s="31">
        <v>2698</v>
      </c>
      <c r="B2701" s="31">
        <v>16</v>
      </c>
      <c r="C2701" s="31">
        <v>3</v>
      </c>
      <c r="D2701" s="31">
        <v>1</v>
      </c>
      <c r="E2701" s="31">
        <v>4</v>
      </c>
      <c r="F2701" s="31">
        <v>2</v>
      </c>
      <c r="G2701" s="31" t="str">
        <f t="shared" si="84"/>
        <v>双鱼座技能2_1线4号天赋2级</v>
      </c>
      <c r="H2701" s="32">
        <f>INDEX(数值规划!$AH$33:$AK$42,(特技天赋!C2701-1)*2+特技天赋!D2701,特技天赋!E2701)</f>
        <v>79</v>
      </c>
      <c r="I2701" s="32">
        <f>INDEX(数值规划!$N$32:$Y$231,(((C2701-1)*2+(D2701-1))*4+(E2701-1))*5+F2701+1,(INDEX($T$3:$AI$3,B2701)-1)*3+1)</f>
        <v>64</v>
      </c>
      <c r="J2701" s="32">
        <f>INDEX(数值规划!$N$32:$Y$231,(((C2701-1)*2+(D2701-1))*4+(E2701-1))*5+F2701+1,(INDEX($T$3:$AI$3,B2701)-1)*3+2)</f>
        <v>16</v>
      </c>
      <c r="K2701" s="32">
        <f>INDEX(数值规划!$N$32:$Y$231,(((C2701-1)*2+(D2701-1))*4+(E2701-1))*5+F2701+1,(INDEX($T$3:$AI$3,B2701)-1)*3+3)</f>
        <v>40</v>
      </c>
      <c r="L2701" s="32">
        <f t="shared" si="85"/>
        <v>7</v>
      </c>
      <c r="M2701" s="32">
        <f>INDEX(数值规划!$AL$33:$AL$42,(特技天赋!C2701-1)*2+特技天赋!D2701)</f>
        <v>4</v>
      </c>
      <c r="N2701" s="31">
        <v>43</v>
      </c>
      <c r="Q2701" s="32">
        <f>IF(特技天赋!F2701&gt;0,INDEX(数值规划!$F$32:$F$63,(特技天赋!E2701-1)*4+特技天赋!F2701),E2701)</f>
        <v>43</v>
      </c>
    </row>
    <row r="2702" spans="1:17" ht="16.5" x14ac:dyDescent="0.2">
      <c r="A2702" s="31">
        <v>2699</v>
      </c>
      <c r="B2702" s="31">
        <v>16</v>
      </c>
      <c r="C2702" s="31">
        <v>3</v>
      </c>
      <c r="D2702" s="31">
        <v>1</v>
      </c>
      <c r="E2702" s="31">
        <v>4</v>
      </c>
      <c r="F2702" s="31">
        <v>3</v>
      </c>
      <c r="G2702" s="31" t="str">
        <f t="shared" si="84"/>
        <v>双鱼座技能2_1线4号天赋3级</v>
      </c>
      <c r="H2702" s="32">
        <f>INDEX(数值规划!$AH$33:$AK$42,(特技天赋!C2702-1)*2+特技天赋!D2702,特技天赋!E2702)</f>
        <v>79</v>
      </c>
      <c r="I2702" s="32">
        <f>INDEX(数值规划!$N$32:$Y$231,(((C2702-1)*2+(D2702-1))*4+(E2702-1))*5+F2702+1,(INDEX($T$3:$AI$3,B2702)-1)*3+1)</f>
        <v>72</v>
      </c>
      <c r="J2702" s="32">
        <f>INDEX(数值规划!$N$32:$Y$231,(((C2702-1)*2+(D2702-1))*4+(E2702-1))*5+F2702+1,(INDEX($T$3:$AI$3,B2702)-1)*3+2)</f>
        <v>18</v>
      </c>
      <c r="K2702" s="32">
        <f>INDEX(数值规划!$N$32:$Y$231,(((C2702-1)*2+(D2702-1))*4+(E2702-1))*5+F2702+1,(INDEX($T$3:$AI$3,B2702)-1)*3+3)</f>
        <v>45</v>
      </c>
      <c r="L2702" s="32">
        <f t="shared" si="85"/>
        <v>7</v>
      </c>
      <c r="M2702" s="32">
        <f>INDEX(数值规划!$AL$33:$AL$42,(特技天赋!C2702-1)*2+特技天赋!D2702)</f>
        <v>4</v>
      </c>
      <c r="N2702" s="31">
        <v>58</v>
      </c>
      <c r="Q2702" s="32">
        <f>IF(特技天赋!F2702&gt;0,INDEX(数值规划!$F$32:$F$63,(特技天赋!E2702-1)*4+特技天赋!F2702),E2702)</f>
        <v>58</v>
      </c>
    </row>
    <row r="2703" spans="1:17" ht="16.5" x14ac:dyDescent="0.2">
      <c r="A2703" s="31">
        <v>2700</v>
      </c>
      <c r="B2703" s="31">
        <v>16</v>
      </c>
      <c r="C2703" s="31">
        <v>3</v>
      </c>
      <c r="D2703" s="31">
        <v>1</v>
      </c>
      <c r="E2703" s="31">
        <v>4</v>
      </c>
      <c r="F2703" s="31">
        <v>4</v>
      </c>
      <c r="G2703" s="31" t="str">
        <f t="shared" si="84"/>
        <v>双鱼座技能2_1线4号天赋4级</v>
      </c>
      <c r="H2703" s="32">
        <f>INDEX(数值规划!$AH$33:$AK$42,(特技天赋!C2703-1)*2+特技天赋!D2703,特技天赋!E2703)</f>
        <v>79</v>
      </c>
      <c r="I2703" s="32">
        <f>INDEX(数值规划!$N$32:$Y$231,(((C2703-1)*2+(D2703-1))*4+(E2703-1))*5+F2703+1,(INDEX($T$3:$AI$3,B2703)-1)*3+1)</f>
        <v>80</v>
      </c>
      <c r="J2703" s="32">
        <f>INDEX(数值规划!$N$32:$Y$231,(((C2703-1)*2+(D2703-1))*4+(E2703-1))*5+F2703+1,(INDEX($T$3:$AI$3,B2703)-1)*3+2)</f>
        <v>20</v>
      </c>
      <c r="K2703" s="32">
        <f>INDEX(数值规划!$N$32:$Y$231,(((C2703-1)*2+(D2703-1))*4+(E2703-1))*5+F2703+1,(INDEX($T$3:$AI$3,B2703)-1)*3+3)</f>
        <v>50</v>
      </c>
      <c r="L2703" s="32">
        <f t="shared" si="85"/>
        <v>7</v>
      </c>
      <c r="M2703" s="32">
        <f>INDEX(数值规划!$AL$33:$AL$42,(特技天赋!C2703-1)*2+特技天赋!D2703)</f>
        <v>4</v>
      </c>
      <c r="N2703" s="31">
        <v>87</v>
      </c>
      <c r="Q2703" s="32">
        <f>IF(特技天赋!F2703&gt;0,INDEX(数值规划!$F$32:$F$63,(特技天赋!E2703-1)*4+特技天赋!F2703),E2703)</f>
        <v>87</v>
      </c>
    </row>
    <row r="2704" spans="1:17" ht="16.5" x14ac:dyDescent="0.2">
      <c r="A2704" s="31">
        <v>2701</v>
      </c>
      <c r="B2704" s="31">
        <v>16</v>
      </c>
      <c r="C2704" s="31">
        <v>3</v>
      </c>
      <c r="D2704" s="31">
        <v>2</v>
      </c>
      <c r="E2704" s="31">
        <v>1</v>
      </c>
      <c r="F2704" s="31">
        <v>0</v>
      </c>
      <c r="G2704" s="31" t="str">
        <f t="shared" si="84"/>
        <v>双鱼座技能2_2线1号天赋解锁</v>
      </c>
      <c r="H2704" s="32">
        <f>INDEX(数值规划!$AH$33:$AK$42,(特技天赋!C2704-1)*2+特技天赋!D2704,特技天赋!E2704)</f>
        <v>29</v>
      </c>
      <c r="I2704" s="32">
        <f>INDEX(数值规划!$N$32:$Y$231,(((C2704-1)*2+(D2704-1))*4+(E2704-1))*5+F2704+1,(INDEX($T$3:$AI$3,B2704)-1)*3+1)</f>
        <v>0</v>
      </c>
      <c r="J2704" s="32">
        <f>INDEX(数值规划!$N$32:$Y$231,(((C2704-1)*2+(D2704-1))*4+(E2704-1))*5+F2704+1,(INDEX($T$3:$AI$3,B2704)-1)*3+2)</f>
        <v>20</v>
      </c>
      <c r="K2704" s="32">
        <f>INDEX(数值规划!$N$32:$Y$231,(((C2704-1)*2+(D2704-1))*4+(E2704-1))*5+F2704+1,(INDEX($T$3:$AI$3,B2704)-1)*3+3)</f>
        <v>10</v>
      </c>
      <c r="L2704" s="32">
        <f t="shared" si="85"/>
        <v>2</v>
      </c>
      <c r="M2704" s="32">
        <f>INDEX(数值规划!$AL$33:$AL$42,(特技天赋!C2704-1)*2+特技天赋!D2704)</f>
        <v>5</v>
      </c>
      <c r="N2704" s="31">
        <v>1</v>
      </c>
      <c r="Q2704" s="32">
        <f>IF(特技天赋!F2704&gt;0,INDEX(数值规划!$F$32:$F$63,(特技天赋!E2704-1)*4+特技天赋!F2704),E2704)</f>
        <v>1</v>
      </c>
    </row>
    <row r="2705" spans="1:17" ht="16.5" x14ac:dyDescent="0.2">
      <c r="A2705" s="31">
        <v>2702</v>
      </c>
      <c r="B2705" s="31">
        <v>16</v>
      </c>
      <c r="C2705" s="31">
        <v>3</v>
      </c>
      <c r="D2705" s="31">
        <v>2</v>
      </c>
      <c r="E2705" s="31">
        <v>1</v>
      </c>
      <c r="F2705" s="31">
        <v>1</v>
      </c>
      <c r="G2705" s="31" t="str">
        <f t="shared" si="84"/>
        <v>双鱼座技能2_2线1号天赋1级</v>
      </c>
      <c r="H2705" s="32">
        <f>INDEX(数值规划!$AH$33:$AK$42,(特技天赋!C2705-1)*2+特技天赋!D2705,特技天赋!E2705)</f>
        <v>29</v>
      </c>
      <c r="I2705" s="32">
        <f>INDEX(数值规划!$N$32:$Y$231,(((C2705-1)*2+(D2705-1))*4+(E2705-1))*5+F2705+1,(INDEX($T$3:$AI$3,B2705)-1)*3+1)</f>
        <v>0</v>
      </c>
      <c r="J2705" s="32">
        <f>INDEX(数值规划!$N$32:$Y$231,(((C2705-1)*2+(D2705-1))*4+(E2705-1))*5+F2705+1,(INDEX($T$3:$AI$3,B2705)-1)*3+2)</f>
        <v>30</v>
      </c>
      <c r="K2705" s="32">
        <f>INDEX(数值规划!$N$32:$Y$231,(((C2705-1)*2+(D2705-1))*4+(E2705-1))*5+F2705+1,(INDEX($T$3:$AI$3,B2705)-1)*3+3)</f>
        <v>15</v>
      </c>
      <c r="L2705" s="32">
        <f t="shared" si="85"/>
        <v>2</v>
      </c>
      <c r="M2705" s="32">
        <f>INDEX(数值规划!$AL$33:$AL$42,(特技天赋!C2705-1)*2+特技天赋!D2705)</f>
        <v>5</v>
      </c>
      <c r="N2705" s="31">
        <v>19</v>
      </c>
      <c r="Q2705" s="32">
        <f>IF(特技天赋!F2705&gt;0,INDEX(数值规划!$F$32:$F$63,(特技天赋!E2705-1)*4+特技天赋!F2705),E2705)</f>
        <v>19</v>
      </c>
    </row>
    <row r="2706" spans="1:17" ht="16.5" x14ac:dyDescent="0.2">
      <c r="A2706" s="31">
        <v>2703</v>
      </c>
      <c r="B2706" s="31">
        <v>16</v>
      </c>
      <c r="C2706" s="31">
        <v>3</v>
      </c>
      <c r="D2706" s="31">
        <v>2</v>
      </c>
      <c r="E2706" s="31">
        <v>1</v>
      </c>
      <c r="F2706" s="31">
        <v>2</v>
      </c>
      <c r="G2706" s="31" t="str">
        <f t="shared" si="84"/>
        <v>双鱼座技能2_2线1号天赋2级</v>
      </c>
      <c r="H2706" s="32">
        <f>INDEX(数值规划!$AH$33:$AK$42,(特技天赋!C2706-1)*2+特技天赋!D2706,特技天赋!E2706)</f>
        <v>29</v>
      </c>
      <c r="I2706" s="32">
        <f>INDEX(数值规划!$N$32:$Y$231,(((C2706-1)*2+(D2706-1))*4+(E2706-1))*5+F2706+1,(INDEX($T$3:$AI$3,B2706)-1)*3+1)</f>
        <v>0</v>
      </c>
      <c r="J2706" s="32">
        <f>INDEX(数值规划!$N$32:$Y$231,(((C2706-1)*2+(D2706-1))*4+(E2706-1))*5+F2706+1,(INDEX($T$3:$AI$3,B2706)-1)*3+2)</f>
        <v>40</v>
      </c>
      <c r="K2706" s="32">
        <f>INDEX(数值规划!$N$32:$Y$231,(((C2706-1)*2+(D2706-1))*4+(E2706-1))*5+F2706+1,(INDEX($T$3:$AI$3,B2706)-1)*3+3)</f>
        <v>20</v>
      </c>
      <c r="L2706" s="32">
        <f t="shared" si="85"/>
        <v>2</v>
      </c>
      <c r="M2706" s="32">
        <f>INDEX(数值规划!$AL$33:$AL$42,(特技天赋!C2706-1)*2+特技天赋!D2706)</f>
        <v>5</v>
      </c>
      <c r="N2706" s="31">
        <v>29</v>
      </c>
      <c r="Q2706" s="32">
        <f>IF(特技天赋!F2706&gt;0,INDEX(数值规划!$F$32:$F$63,(特技天赋!E2706-1)*4+特技天赋!F2706),E2706)</f>
        <v>29</v>
      </c>
    </row>
    <row r="2707" spans="1:17" ht="16.5" x14ac:dyDescent="0.2">
      <c r="A2707" s="31">
        <v>2704</v>
      </c>
      <c r="B2707" s="31">
        <v>16</v>
      </c>
      <c r="C2707" s="31">
        <v>3</v>
      </c>
      <c r="D2707" s="31">
        <v>2</v>
      </c>
      <c r="E2707" s="31">
        <v>1</v>
      </c>
      <c r="F2707" s="31">
        <v>3</v>
      </c>
      <c r="G2707" s="31" t="str">
        <f t="shared" si="84"/>
        <v>双鱼座技能2_2线1号天赋3级</v>
      </c>
      <c r="H2707" s="32">
        <f>INDEX(数值规划!$AH$33:$AK$42,(特技天赋!C2707-1)*2+特技天赋!D2707,特技天赋!E2707)</f>
        <v>29</v>
      </c>
      <c r="I2707" s="32">
        <f>INDEX(数值规划!$N$32:$Y$231,(((C2707-1)*2+(D2707-1))*4+(E2707-1))*5+F2707+1,(INDEX($T$3:$AI$3,B2707)-1)*3+1)</f>
        <v>0</v>
      </c>
      <c r="J2707" s="32">
        <f>INDEX(数值规划!$N$32:$Y$231,(((C2707-1)*2+(D2707-1))*4+(E2707-1))*5+F2707+1,(INDEX($T$3:$AI$3,B2707)-1)*3+2)</f>
        <v>50</v>
      </c>
      <c r="K2707" s="32">
        <f>INDEX(数值规划!$N$32:$Y$231,(((C2707-1)*2+(D2707-1))*4+(E2707-1))*5+F2707+1,(INDEX($T$3:$AI$3,B2707)-1)*3+3)</f>
        <v>25</v>
      </c>
      <c r="L2707" s="32">
        <f t="shared" si="85"/>
        <v>2</v>
      </c>
      <c r="M2707" s="32">
        <f>INDEX(数值规划!$AL$33:$AL$42,(特技天赋!C2707-1)*2+特技天赋!D2707)</f>
        <v>5</v>
      </c>
      <c r="N2707" s="31">
        <v>38</v>
      </c>
      <c r="Q2707" s="32">
        <f>IF(特技天赋!F2707&gt;0,INDEX(数值规划!$F$32:$F$63,(特技天赋!E2707-1)*4+特技天赋!F2707),E2707)</f>
        <v>38</v>
      </c>
    </row>
    <row r="2708" spans="1:17" ht="16.5" x14ac:dyDescent="0.2">
      <c r="A2708" s="31">
        <v>2705</v>
      </c>
      <c r="B2708" s="31">
        <v>16</v>
      </c>
      <c r="C2708" s="31">
        <v>3</v>
      </c>
      <c r="D2708" s="31">
        <v>2</v>
      </c>
      <c r="E2708" s="31">
        <v>1</v>
      </c>
      <c r="F2708" s="31">
        <v>4</v>
      </c>
      <c r="G2708" s="31" t="str">
        <f t="shared" si="84"/>
        <v>双鱼座技能2_2线1号天赋4级</v>
      </c>
      <c r="H2708" s="32">
        <f>INDEX(数值规划!$AH$33:$AK$42,(特技天赋!C2708-1)*2+特技天赋!D2708,特技天赋!E2708)</f>
        <v>29</v>
      </c>
      <c r="I2708" s="32">
        <f>INDEX(数值规划!$N$32:$Y$231,(((C2708-1)*2+(D2708-1))*4+(E2708-1))*5+F2708+1,(INDEX($T$3:$AI$3,B2708)-1)*3+1)</f>
        <v>0</v>
      </c>
      <c r="J2708" s="32">
        <f>INDEX(数值规划!$N$32:$Y$231,(((C2708-1)*2+(D2708-1))*4+(E2708-1))*5+F2708+1,(INDEX($T$3:$AI$3,B2708)-1)*3+2)</f>
        <v>60</v>
      </c>
      <c r="K2708" s="32">
        <f>INDEX(数值规划!$N$32:$Y$231,(((C2708-1)*2+(D2708-1))*4+(E2708-1))*5+F2708+1,(INDEX($T$3:$AI$3,B2708)-1)*3+3)</f>
        <v>30</v>
      </c>
      <c r="L2708" s="32">
        <f t="shared" si="85"/>
        <v>2</v>
      </c>
      <c r="M2708" s="32">
        <f>INDEX(数值规划!$AL$33:$AL$42,(特技天赋!C2708-1)*2+特技天赋!D2708)</f>
        <v>5</v>
      </c>
      <c r="N2708" s="31">
        <v>58</v>
      </c>
      <c r="Q2708" s="32">
        <f>IF(特技天赋!F2708&gt;0,INDEX(数值规划!$F$32:$F$63,(特技天赋!E2708-1)*4+特技天赋!F2708),E2708)</f>
        <v>58</v>
      </c>
    </row>
    <row r="2709" spans="1:17" ht="16.5" x14ac:dyDescent="0.2">
      <c r="A2709" s="31">
        <v>2706</v>
      </c>
      <c r="B2709" s="31">
        <v>16</v>
      </c>
      <c r="C2709" s="31">
        <v>3</v>
      </c>
      <c r="D2709" s="31">
        <v>2</v>
      </c>
      <c r="E2709" s="31">
        <v>2</v>
      </c>
      <c r="F2709" s="31">
        <v>0</v>
      </c>
      <c r="G2709" s="31" t="str">
        <f t="shared" si="84"/>
        <v>双鱼座技能2_2线2号天赋解锁</v>
      </c>
      <c r="H2709" s="32">
        <f>INDEX(数值规划!$AH$33:$AK$42,(特技天赋!C2709-1)*2+特技天赋!D2709,特技天赋!E2709)</f>
        <v>49</v>
      </c>
      <c r="I2709" s="32">
        <f>INDEX(数值规划!$N$32:$Y$231,(((C2709-1)*2+(D2709-1))*4+(E2709-1))*5+F2709+1,(INDEX($T$3:$AI$3,B2709)-1)*3+1)</f>
        <v>0</v>
      </c>
      <c r="J2709" s="32">
        <f>INDEX(数值规划!$N$32:$Y$231,(((C2709-1)*2+(D2709-1))*4+(E2709-1))*5+F2709+1,(INDEX($T$3:$AI$3,B2709)-1)*3+2)</f>
        <v>30</v>
      </c>
      <c r="K2709" s="32">
        <f>INDEX(数值规划!$N$32:$Y$231,(((C2709-1)*2+(D2709-1))*4+(E2709-1))*5+F2709+1,(INDEX($T$3:$AI$3,B2709)-1)*3+3)</f>
        <v>15</v>
      </c>
      <c r="L2709" s="32">
        <f t="shared" si="85"/>
        <v>4</v>
      </c>
      <c r="M2709" s="32">
        <f>INDEX(数值规划!$AL$33:$AL$42,(特技天赋!C2709-1)*2+特技天赋!D2709)</f>
        <v>5</v>
      </c>
      <c r="N2709" s="31">
        <v>2</v>
      </c>
      <c r="Q2709" s="32">
        <f>IF(特技天赋!F2709&gt;0,INDEX(数值规划!$F$32:$F$63,(特技天赋!E2709-1)*4+特技天赋!F2709),E2709)</f>
        <v>2</v>
      </c>
    </row>
    <row r="2710" spans="1:17" ht="16.5" x14ac:dyDescent="0.2">
      <c r="A2710" s="31">
        <v>2707</v>
      </c>
      <c r="B2710" s="31">
        <v>16</v>
      </c>
      <c r="C2710" s="31">
        <v>3</v>
      </c>
      <c r="D2710" s="31">
        <v>2</v>
      </c>
      <c r="E2710" s="31">
        <v>2</v>
      </c>
      <c r="F2710" s="31">
        <v>1</v>
      </c>
      <c r="G2710" s="31" t="str">
        <f t="shared" si="84"/>
        <v>双鱼座技能2_2线2号天赋1级</v>
      </c>
      <c r="H2710" s="32">
        <f>INDEX(数值规划!$AH$33:$AK$42,(特技天赋!C2710-1)*2+特技天赋!D2710,特技天赋!E2710)</f>
        <v>49</v>
      </c>
      <c r="I2710" s="32">
        <f>INDEX(数值规划!$N$32:$Y$231,(((C2710-1)*2+(D2710-1))*4+(E2710-1))*5+F2710+1,(INDEX($T$3:$AI$3,B2710)-1)*3+1)</f>
        <v>0</v>
      </c>
      <c r="J2710" s="32">
        <f>INDEX(数值规划!$N$32:$Y$231,(((C2710-1)*2+(D2710-1))*4+(E2710-1))*5+F2710+1,(INDEX($T$3:$AI$3,B2710)-1)*3+2)</f>
        <v>40</v>
      </c>
      <c r="K2710" s="32">
        <f>INDEX(数值规划!$N$32:$Y$231,(((C2710-1)*2+(D2710-1))*4+(E2710-1))*5+F2710+1,(INDEX($T$3:$AI$3,B2710)-1)*3+3)</f>
        <v>20</v>
      </c>
      <c r="L2710" s="32">
        <f t="shared" si="85"/>
        <v>4</v>
      </c>
      <c r="M2710" s="32">
        <f>INDEX(数值规划!$AL$33:$AL$42,(特技天赋!C2710-1)*2+特技天赋!D2710)</f>
        <v>5</v>
      </c>
      <c r="N2710" s="31">
        <v>24</v>
      </c>
      <c r="Q2710" s="32">
        <f>IF(特技天赋!F2710&gt;0,INDEX(数值规划!$F$32:$F$63,(特技天赋!E2710-1)*4+特技天赋!F2710),E2710)</f>
        <v>24</v>
      </c>
    </row>
    <row r="2711" spans="1:17" ht="16.5" x14ac:dyDescent="0.2">
      <c r="A2711" s="31">
        <v>2708</v>
      </c>
      <c r="B2711" s="31">
        <v>16</v>
      </c>
      <c r="C2711" s="31">
        <v>3</v>
      </c>
      <c r="D2711" s="31">
        <v>2</v>
      </c>
      <c r="E2711" s="31">
        <v>2</v>
      </c>
      <c r="F2711" s="31">
        <v>2</v>
      </c>
      <c r="G2711" s="31" t="str">
        <f t="shared" si="84"/>
        <v>双鱼座技能2_2线2号天赋2级</v>
      </c>
      <c r="H2711" s="32">
        <f>INDEX(数值规划!$AH$33:$AK$42,(特技天赋!C2711-1)*2+特技天赋!D2711,特技天赋!E2711)</f>
        <v>49</v>
      </c>
      <c r="I2711" s="32">
        <f>INDEX(数值规划!$N$32:$Y$231,(((C2711-1)*2+(D2711-1))*4+(E2711-1))*5+F2711+1,(INDEX($T$3:$AI$3,B2711)-1)*3+1)</f>
        <v>0</v>
      </c>
      <c r="J2711" s="32">
        <f>INDEX(数值规划!$N$32:$Y$231,(((C2711-1)*2+(D2711-1))*4+(E2711-1))*5+F2711+1,(INDEX($T$3:$AI$3,B2711)-1)*3+2)</f>
        <v>50</v>
      </c>
      <c r="K2711" s="32">
        <f>INDEX(数值规划!$N$32:$Y$231,(((C2711-1)*2+(D2711-1))*4+(E2711-1))*5+F2711+1,(INDEX($T$3:$AI$3,B2711)-1)*3+3)</f>
        <v>25</v>
      </c>
      <c r="L2711" s="32">
        <f t="shared" si="85"/>
        <v>4</v>
      </c>
      <c r="M2711" s="32">
        <f>INDEX(数值规划!$AL$33:$AL$42,(特技天赋!C2711-1)*2+特技天赋!D2711)</f>
        <v>5</v>
      </c>
      <c r="N2711" s="31">
        <v>36</v>
      </c>
      <c r="Q2711" s="32">
        <f>IF(特技天赋!F2711&gt;0,INDEX(数值规划!$F$32:$F$63,(特技天赋!E2711-1)*4+特技天赋!F2711),E2711)</f>
        <v>36</v>
      </c>
    </row>
    <row r="2712" spans="1:17" ht="16.5" x14ac:dyDescent="0.2">
      <c r="A2712" s="31">
        <v>2709</v>
      </c>
      <c r="B2712" s="31">
        <v>16</v>
      </c>
      <c r="C2712" s="31">
        <v>3</v>
      </c>
      <c r="D2712" s="31">
        <v>2</v>
      </c>
      <c r="E2712" s="31">
        <v>2</v>
      </c>
      <c r="F2712" s="31">
        <v>3</v>
      </c>
      <c r="G2712" s="31" t="str">
        <f t="shared" si="84"/>
        <v>双鱼座技能2_2线2号天赋3级</v>
      </c>
      <c r="H2712" s="32">
        <f>INDEX(数值规划!$AH$33:$AK$42,(特技天赋!C2712-1)*2+特技天赋!D2712,特技天赋!E2712)</f>
        <v>49</v>
      </c>
      <c r="I2712" s="32">
        <f>INDEX(数值规划!$N$32:$Y$231,(((C2712-1)*2+(D2712-1))*4+(E2712-1))*5+F2712+1,(INDEX($T$3:$AI$3,B2712)-1)*3+1)</f>
        <v>0</v>
      </c>
      <c r="J2712" s="32">
        <f>INDEX(数值规划!$N$32:$Y$231,(((C2712-1)*2+(D2712-1))*4+(E2712-1))*5+F2712+1,(INDEX($T$3:$AI$3,B2712)-1)*3+2)</f>
        <v>60</v>
      </c>
      <c r="K2712" s="32">
        <f>INDEX(数值规划!$N$32:$Y$231,(((C2712-1)*2+(D2712-1))*4+(E2712-1))*5+F2712+1,(INDEX($T$3:$AI$3,B2712)-1)*3+3)</f>
        <v>30</v>
      </c>
      <c r="L2712" s="32">
        <f t="shared" si="85"/>
        <v>4</v>
      </c>
      <c r="M2712" s="32">
        <f>INDEX(数值规划!$AL$33:$AL$42,(特技天赋!C2712-1)*2+特技天赋!D2712)</f>
        <v>5</v>
      </c>
      <c r="N2712" s="31">
        <v>48</v>
      </c>
      <c r="Q2712" s="32">
        <f>IF(特技天赋!F2712&gt;0,INDEX(数值规划!$F$32:$F$63,(特技天赋!E2712-1)*4+特技天赋!F2712),E2712)</f>
        <v>48</v>
      </c>
    </row>
    <row r="2713" spans="1:17" ht="16.5" x14ac:dyDescent="0.2">
      <c r="A2713" s="31">
        <v>2710</v>
      </c>
      <c r="B2713" s="31">
        <v>16</v>
      </c>
      <c r="C2713" s="31">
        <v>3</v>
      </c>
      <c r="D2713" s="31">
        <v>2</v>
      </c>
      <c r="E2713" s="31">
        <v>2</v>
      </c>
      <c r="F2713" s="31">
        <v>4</v>
      </c>
      <c r="G2713" s="31" t="str">
        <f t="shared" si="84"/>
        <v>双鱼座技能2_2线2号天赋4级</v>
      </c>
      <c r="H2713" s="32">
        <f>INDEX(数值规划!$AH$33:$AK$42,(特技天赋!C2713-1)*2+特技天赋!D2713,特技天赋!E2713)</f>
        <v>49</v>
      </c>
      <c r="I2713" s="32">
        <f>INDEX(数值规划!$N$32:$Y$231,(((C2713-1)*2+(D2713-1))*4+(E2713-1))*5+F2713+1,(INDEX($T$3:$AI$3,B2713)-1)*3+1)</f>
        <v>0</v>
      </c>
      <c r="J2713" s="32">
        <f>INDEX(数值规划!$N$32:$Y$231,(((C2713-1)*2+(D2713-1))*4+(E2713-1))*5+F2713+1,(INDEX($T$3:$AI$3,B2713)-1)*3+2)</f>
        <v>70</v>
      </c>
      <c r="K2713" s="32">
        <f>INDEX(数值规划!$N$32:$Y$231,(((C2713-1)*2+(D2713-1))*4+(E2713-1))*5+F2713+1,(INDEX($T$3:$AI$3,B2713)-1)*3+3)</f>
        <v>35</v>
      </c>
      <c r="L2713" s="32">
        <f t="shared" si="85"/>
        <v>4</v>
      </c>
      <c r="M2713" s="32">
        <f>INDEX(数值规划!$AL$33:$AL$42,(特技天赋!C2713-1)*2+特技天赋!D2713)</f>
        <v>5</v>
      </c>
      <c r="N2713" s="31">
        <v>72</v>
      </c>
      <c r="Q2713" s="32">
        <f>IF(特技天赋!F2713&gt;0,INDEX(数值规划!$F$32:$F$63,(特技天赋!E2713-1)*4+特技天赋!F2713),E2713)</f>
        <v>72</v>
      </c>
    </row>
    <row r="2714" spans="1:17" ht="16.5" x14ac:dyDescent="0.2">
      <c r="A2714" s="31">
        <v>2711</v>
      </c>
      <c r="B2714" s="31">
        <v>16</v>
      </c>
      <c r="C2714" s="31">
        <v>3</v>
      </c>
      <c r="D2714" s="31">
        <v>2</v>
      </c>
      <c r="E2714" s="31">
        <v>3</v>
      </c>
      <c r="F2714" s="31">
        <v>0</v>
      </c>
      <c r="G2714" s="31" t="str">
        <f t="shared" si="84"/>
        <v>双鱼座技能2_2线3号天赋解锁</v>
      </c>
      <c r="H2714" s="32">
        <f>INDEX(数值规划!$AH$33:$AK$42,(特技天赋!C2714-1)*2+特技天赋!D2714,特技天赋!E2714)</f>
        <v>69</v>
      </c>
      <c r="I2714" s="32">
        <f>INDEX(数值规划!$N$32:$Y$231,(((C2714-1)*2+(D2714-1))*4+(E2714-1))*5+F2714+1,(INDEX($T$3:$AI$3,B2714)-1)*3+1)</f>
        <v>0</v>
      </c>
      <c r="J2714" s="32">
        <f>INDEX(数值规划!$N$32:$Y$231,(((C2714-1)*2+(D2714-1))*4+(E2714-1))*5+F2714+1,(INDEX($T$3:$AI$3,B2714)-1)*3+2)</f>
        <v>45</v>
      </c>
      <c r="K2714" s="32">
        <f>INDEX(数值规划!$N$32:$Y$231,(((C2714-1)*2+(D2714-1))*4+(E2714-1))*5+F2714+1,(INDEX($T$3:$AI$3,B2714)-1)*3+3)</f>
        <v>23</v>
      </c>
      <c r="L2714" s="32">
        <f t="shared" si="85"/>
        <v>6</v>
      </c>
      <c r="M2714" s="32">
        <f>INDEX(数值规划!$AL$33:$AL$42,(特技天赋!C2714-1)*2+特技天赋!D2714)</f>
        <v>5</v>
      </c>
      <c r="N2714" s="31">
        <v>3</v>
      </c>
      <c r="Q2714" s="32">
        <f>IF(特技天赋!F2714&gt;0,INDEX(数值规划!$F$32:$F$63,(特技天赋!E2714-1)*4+特技天赋!F2714),E2714)</f>
        <v>3</v>
      </c>
    </row>
    <row r="2715" spans="1:17" ht="16.5" x14ac:dyDescent="0.2">
      <c r="A2715" s="31">
        <v>2712</v>
      </c>
      <c r="B2715" s="31">
        <v>16</v>
      </c>
      <c r="C2715" s="31">
        <v>3</v>
      </c>
      <c r="D2715" s="31">
        <v>2</v>
      </c>
      <c r="E2715" s="31">
        <v>3</v>
      </c>
      <c r="F2715" s="31">
        <v>1</v>
      </c>
      <c r="G2715" s="31" t="str">
        <f t="shared" si="84"/>
        <v>双鱼座技能2_2线3号天赋1级</v>
      </c>
      <c r="H2715" s="32">
        <f>INDEX(数值规划!$AH$33:$AK$42,(特技天赋!C2715-1)*2+特技天赋!D2715,特技天赋!E2715)</f>
        <v>69</v>
      </c>
      <c r="I2715" s="32">
        <f>INDEX(数值规划!$N$32:$Y$231,(((C2715-1)*2+(D2715-1))*4+(E2715-1))*5+F2715+1,(INDEX($T$3:$AI$3,B2715)-1)*3+1)</f>
        <v>0</v>
      </c>
      <c r="J2715" s="32">
        <f>INDEX(数值规划!$N$32:$Y$231,(((C2715-1)*2+(D2715-1))*4+(E2715-1))*5+F2715+1,(INDEX($T$3:$AI$3,B2715)-1)*3+2)</f>
        <v>55</v>
      </c>
      <c r="K2715" s="32">
        <f>INDEX(数值规划!$N$32:$Y$231,(((C2715-1)*2+(D2715-1))*4+(E2715-1))*5+F2715+1,(INDEX($T$3:$AI$3,B2715)-1)*3+3)</f>
        <v>28</v>
      </c>
      <c r="L2715" s="32">
        <f t="shared" si="85"/>
        <v>6</v>
      </c>
      <c r="M2715" s="32">
        <f>INDEX(数值规划!$AL$33:$AL$42,(特技天赋!C2715-1)*2+特技天赋!D2715)</f>
        <v>5</v>
      </c>
      <c r="N2715" s="31">
        <v>29</v>
      </c>
      <c r="Q2715" s="32">
        <f>IF(特技天赋!F2715&gt;0,INDEX(数值规划!$F$32:$F$63,(特技天赋!E2715-1)*4+特技天赋!F2715),E2715)</f>
        <v>29</v>
      </c>
    </row>
    <row r="2716" spans="1:17" ht="16.5" x14ac:dyDescent="0.2">
      <c r="A2716" s="31">
        <v>2713</v>
      </c>
      <c r="B2716" s="31">
        <v>16</v>
      </c>
      <c r="C2716" s="31">
        <v>3</v>
      </c>
      <c r="D2716" s="31">
        <v>2</v>
      </c>
      <c r="E2716" s="31">
        <v>3</v>
      </c>
      <c r="F2716" s="31">
        <v>2</v>
      </c>
      <c r="G2716" s="31" t="str">
        <f t="shared" si="84"/>
        <v>双鱼座技能2_2线3号天赋2级</v>
      </c>
      <c r="H2716" s="32">
        <f>INDEX(数值规划!$AH$33:$AK$42,(特技天赋!C2716-1)*2+特技天赋!D2716,特技天赋!E2716)</f>
        <v>69</v>
      </c>
      <c r="I2716" s="32">
        <f>INDEX(数值规划!$N$32:$Y$231,(((C2716-1)*2+(D2716-1))*4+(E2716-1))*5+F2716+1,(INDEX($T$3:$AI$3,B2716)-1)*3+1)</f>
        <v>0</v>
      </c>
      <c r="J2716" s="32">
        <f>INDEX(数值规划!$N$32:$Y$231,(((C2716-1)*2+(D2716-1))*4+(E2716-1))*5+F2716+1,(INDEX($T$3:$AI$3,B2716)-1)*3+2)</f>
        <v>65</v>
      </c>
      <c r="K2716" s="32">
        <f>INDEX(数值规划!$N$32:$Y$231,(((C2716-1)*2+(D2716-1))*4+(E2716-1))*5+F2716+1,(INDEX($T$3:$AI$3,B2716)-1)*3+3)</f>
        <v>33</v>
      </c>
      <c r="L2716" s="32">
        <f t="shared" si="85"/>
        <v>6</v>
      </c>
      <c r="M2716" s="32">
        <f>INDEX(数值规划!$AL$33:$AL$42,(特技天赋!C2716-1)*2+特技天赋!D2716)</f>
        <v>5</v>
      </c>
      <c r="N2716" s="31">
        <v>43</v>
      </c>
      <c r="Q2716" s="32">
        <f>IF(特技天赋!F2716&gt;0,INDEX(数值规划!$F$32:$F$63,(特技天赋!E2716-1)*4+特技天赋!F2716),E2716)</f>
        <v>43</v>
      </c>
    </row>
    <row r="2717" spans="1:17" ht="16.5" x14ac:dyDescent="0.2">
      <c r="A2717" s="31">
        <v>2714</v>
      </c>
      <c r="B2717" s="31">
        <v>16</v>
      </c>
      <c r="C2717" s="31">
        <v>3</v>
      </c>
      <c r="D2717" s="31">
        <v>2</v>
      </c>
      <c r="E2717" s="31">
        <v>3</v>
      </c>
      <c r="F2717" s="31">
        <v>3</v>
      </c>
      <c r="G2717" s="31" t="str">
        <f t="shared" si="84"/>
        <v>双鱼座技能2_2线3号天赋3级</v>
      </c>
      <c r="H2717" s="32">
        <f>INDEX(数值规划!$AH$33:$AK$42,(特技天赋!C2717-1)*2+特技天赋!D2717,特技天赋!E2717)</f>
        <v>69</v>
      </c>
      <c r="I2717" s="32">
        <f>INDEX(数值规划!$N$32:$Y$231,(((C2717-1)*2+(D2717-1))*4+(E2717-1))*5+F2717+1,(INDEX($T$3:$AI$3,B2717)-1)*3+1)</f>
        <v>0</v>
      </c>
      <c r="J2717" s="32">
        <f>INDEX(数值规划!$N$32:$Y$231,(((C2717-1)*2+(D2717-1))*4+(E2717-1))*5+F2717+1,(INDEX($T$3:$AI$3,B2717)-1)*3+2)</f>
        <v>75</v>
      </c>
      <c r="K2717" s="32">
        <f>INDEX(数值规划!$N$32:$Y$231,(((C2717-1)*2+(D2717-1))*4+(E2717-1))*5+F2717+1,(INDEX($T$3:$AI$3,B2717)-1)*3+3)</f>
        <v>38</v>
      </c>
      <c r="L2717" s="32">
        <f t="shared" si="85"/>
        <v>6</v>
      </c>
      <c r="M2717" s="32">
        <f>INDEX(数值规划!$AL$33:$AL$42,(特技天赋!C2717-1)*2+特技天赋!D2717)</f>
        <v>5</v>
      </c>
      <c r="N2717" s="31">
        <v>58</v>
      </c>
      <c r="Q2717" s="32">
        <f>IF(特技天赋!F2717&gt;0,INDEX(数值规划!$F$32:$F$63,(特技天赋!E2717-1)*4+特技天赋!F2717),E2717)</f>
        <v>58</v>
      </c>
    </row>
    <row r="2718" spans="1:17" ht="16.5" x14ac:dyDescent="0.2">
      <c r="A2718" s="31">
        <v>2715</v>
      </c>
      <c r="B2718" s="31">
        <v>16</v>
      </c>
      <c r="C2718" s="31">
        <v>3</v>
      </c>
      <c r="D2718" s="31">
        <v>2</v>
      </c>
      <c r="E2718" s="31">
        <v>3</v>
      </c>
      <c r="F2718" s="31">
        <v>4</v>
      </c>
      <c r="G2718" s="31" t="str">
        <f t="shared" si="84"/>
        <v>双鱼座技能2_2线3号天赋4级</v>
      </c>
      <c r="H2718" s="32">
        <f>INDEX(数值规划!$AH$33:$AK$42,(特技天赋!C2718-1)*2+特技天赋!D2718,特技天赋!E2718)</f>
        <v>69</v>
      </c>
      <c r="I2718" s="32">
        <f>INDEX(数值规划!$N$32:$Y$231,(((C2718-1)*2+(D2718-1))*4+(E2718-1))*5+F2718+1,(INDEX($T$3:$AI$3,B2718)-1)*3+1)</f>
        <v>0</v>
      </c>
      <c r="J2718" s="32">
        <f>INDEX(数值规划!$N$32:$Y$231,(((C2718-1)*2+(D2718-1))*4+(E2718-1))*5+F2718+1,(INDEX($T$3:$AI$3,B2718)-1)*3+2)</f>
        <v>85</v>
      </c>
      <c r="K2718" s="32">
        <f>INDEX(数值规划!$N$32:$Y$231,(((C2718-1)*2+(D2718-1))*4+(E2718-1))*5+F2718+1,(INDEX($T$3:$AI$3,B2718)-1)*3+3)</f>
        <v>43</v>
      </c>
      <c r="L2718" s="32">
        <f t="shared" si="85"/>
        <v>6</v>
      </c>
      <c r="M2718" s="32">
        <f>INDEX(数值规划!$AL$33:$AL$42,(特技天赋!C2718-1)*2+特技天赋!D2718)</f>
        <v>5</v>
      </c>
      <c r="N2718" s="31">
        <v>87</v>
      </c>
      <c r="Q2718" s="32">
        <f>IF(特技天赋!F2718&gt;0,INDEX(数值规划!$F$32:$F$63,(特技天赋!E2718-1)*4+特技天赋!F2718),E2718)</f>
        <v>87</v>
      </c>
    </row>
    <row r="2719" spans="1:17" ht="16.5" x14ac:dyDescent="0.2">
      <c r="A2719" s="31">
        <v>2716</v>
      </c>
      <c r="B2719" s="31">
        <v>16</v>
      </c>
      <c r="C2719" s="31">
        <v>3</v>
      </c>
      <c r="D2719" s="31">
        <v>2</v>
      </c>
      <c r="E2719" s="31">
        <v>4</v>
      </c>
      <c r="F2719" s="31">
        <v>0</v>
      </c>
      <c r="G2719" s="31" t="str">
        <f t="shared" si="84"/>
        <v>双鱼座技能2_2线4号天赋解锁</v>
      </c>
      <c r="H2719" s="32">
        <f>INDEX(数值规划!$AH$33:$AK$42,(特技天赋!C2719-1)*2+特技天赋!D2719,特技天赋!E2719)</f>
        <v>89</v>
      </c>
      <c r="I2719" s="32">
        <f>INDEX(数值规划!$N$32:$Y$231,(((C2719-1)*2+(D2719-1))*4+(E2719-1))*5+F2719+1,(INDEX($T$3:$AI$3,B2719)-1)*3+1)</f>
        <v>0</v>
      </c>
      <c r="J2719" s="32">
        <f>INDEX(数值规划!$N$32:$Y$231,(((C2719-1)*2+(D2719-1))*4+(E2719-1))*5+F2719+1,(INDEX($T$3:$AI$3,B2719)-1)*3+2)</f>
        <v>60</v>
      </c>
      <c r="K2719" s="32">
        <f>INDEX(数值规划!$N$32:$Y$231,(((C2719-1)*2+(D2719-1))*4+(E2719-1))*5+F2719+1,(INDEX($T$3:$AI$3,B2719)-1)*3+3)</f>
        <v>30</v>
      </c>
      <c r="L2719" s="32">
        <f t="shared" si="85"/>
        <v>8</v>
      </c>
      <c r="M2719" s="32">
        <f>INDEX(数值规划!$AL$33:$AL$42,(特技天赋!C2719-1)*2+特技天赋!D2719)</f>
        <v>5</v>
      </c>
      <c r="N2719" s="31">
        <v>4</v>
      </c>
      <c r="Q2719" s="32">
        <f>IF(特技天赋!F2719&gt;0,INDEX(数值规划!$F$32:$F$63,(特技天赋!E2719-1)*4+特技天赋!F2719),E2719)</f>
        <v>4</v>
      </c>
    </row>
    <row r="2720" spans="1:17" ht="16.5" x14ac:dyDescent="0.2">
      <c r="A2720" s="31">
        <v>2717</v>
      </c>
      <c r="B2720" s="31">
        <v>16</v>
      </c>
      <c r="C2720" s="31">
        <v>3</v>
      </c>
      <c r="D2720" s="31">
        <v>2</v>
      </c>
      <c r="E2720" s="31">
        <v>4</v>
      </c>
      <c r="F2720" s="31">
        <v>1</v>
      </c>
      <c r="G2720" s="31" t="str">
        <f t="shared" si="84"/>
        <v>双鱼座技能2_2线4号天赋1级</v>
      </c>
      <c r="H2720" s="32">
        <f>INDEX(数值规划!$AH$33:$AK$42,(特技天赋!C2720-1)*2+特技天赋!D2720,特技天赋!E2720)</f>
        <v>89</v>
      </c>
      <c r="I2720" s="32">
        <f>INDEX(数值规划!$N$32:$Y$231,(((C2720-1)*2+(D2720-1))*4+(E2720-1))*5+F2720+1,(INDEX($T$3:$AI$3,B2720)-1)*3+1)</f>
        <v>0</v>
      </c>
      <c r="J2720" s="32">
        <f>INDEX(数值规划!$N$32:$Y$231,(((C2720-1)*2+(D2720-1))*4+(E2720-1))*5+F2720+1,(INDEX($T$3:$AI$3,B2720)-1)*3+2)</f>
        <v>70</v>
      </c>
      <c r="K2720" s="32">
        <f>INDEX(数值规划!$N$32:$Y$231,(((C2720-1)*2+(D2720-1))*4+(E2720-1))*5+F2720+1,(INDEX($T$3:$AI$3,B2720)-1)*3+3)</f>
        <v>35</v>
      </c>
      <c r="L2720" s="32">
        <f t="shared" si="85"/>
        <v>8</v>
      </c>
      <c r="M2720" s="32">
        <f>INDEX(数值规划!$AL$33:$AL$42,(特技天赋!C2720-1)*2+特技天赋!D2720)</f>
        <v>5</v>
      </c>
      <c r="N2720" s="31">
        <v>29</v>
      </c>
      <c r="Q2720" s="32">
        <f>IF(特技天赋!F2720&gt;0,INDEX(数值规划!$F$32:$F$63,(特技天赋!E2720-1)*4+特技天赋!F2720),E2720)</f>
        <v>29</v>
      </c>
    </row>
    <row r="2721" spans="1:17" ht="16.5" x14ac:dyDescent="0.2">
      <c r="A2721" s="31">
        <v>2718</v>
      </c>
      <c r="B2721" s="31">
        <v>16</v>
      </c>
      <c r="C2721" s="31">
        <v>3</v>
      </c>
      <c r="D2721" s="31">
        <v>2</v>
      </c>
      <c r="E2721" s="31">
        <v>4</v>
      </c>
      <c r="F2721" s="31">
        <v>2</v>
      </c>
      <c r="G2721" s="31" t="str">
        <f t="shared" si="84"/>
        <v>双鱼座技能2_2线4号天赋2级</v>
      </c>
      <c r="H2721" s="32">
        <f>INDEX(数值规划!$AH$33:$AK$42,(特技天赋!C2721-1)*2+特技天赋!D2721,特技天赋!E2721)</f>
        <v>89</v>
      </c>
      <c r="I2721" s="32">
        <f>INDEX(数值规划!$N$32:$Y$231,(((C2721-1)*2+(D2721-1))*4+(E2721-1))*5+F2721+1,(INDEX($T$3:$AI$3,B2721)-1)*3+1)</f>
        <v>0</v>
      </c>
      <c r="J2721" s="32">
        <f>INDEX(数值规划!$N$32:$Y$231,(((C2721-1)*2+(D2721-1))*4+(E2721-1))*5+F2721+1,(INDEX($T$3:$AI$3,B2721)-1)*3+2)</f>
        <v>80</v>
      </c>
      <c r="K2721" s="32">
        <f>INDEX(数值规划!$N$32:$Y$231,(((C2721-1)*2+(D2721-1))*4+(E2721-1))*5+F2721+1,(INDEX($T$3:$AI$3,B2721)-1)*3+3)</f>
        <v>40</v>
      </c>
      <c r="L2721" s="32">
        <f t="shared" si="85"/>
        <v>8</v>
      </c>
      <c r="M2721" s="32">
        <f>INDEX(数值规划!$AL$33:$AL$42,(特技天赋!C2721-1)*2+特技天赋!D2721)</f>
        <v>5</v>
      </c>
      <c r="N2721" s="31">
        <v>43</v>
      </c>
      <c r="Q2721" s="32">
        <f>IF(特技天赋!F2721&gt;0,INDEX(数值规划!$F$32:$F$63,(特技天赋!E2721-1)*4+特技天赋!F2721),E2721)</f>
        <v>43</v>
      </c>
    </row>
    <row r="2722" spans="1:17" ht="16.5" x14ac:dyDescent="0.2">
      <c r="A2722" s="31">
        <v>2719</v>
      </c>
      <c r="B2722" s="31">
        <v>16</v>
      </c>
      <c r="C2722" s="31">
        <v>3</v>
      </c>
      <c r="D2722" s="31">
        <v>2</v>
      </c>
      <c r="E2722" s="31">
        <v>4</v>
      </c>
      <c r="F2722" s="31">
        <v>3</v>
      </c>
      <c r="G2722" s="31" t="str">
        <f t="shared" si="84"/>
        <v>双鱼座技能2_2线4号天赋3级</v>
      </c>
      <c r="H2722" s="32">
        <f>INDEX(数值规划!$AH$33:$AK$42,(特技天赋!C2722-1)*2+特技天赋!D2722,特技天赋!E2722)</f>
        <v>89</v>
      </c>
      <c r="I2722" s="32">
        <f>INDEX(数值规划!$N$32:$Y$231,(((C2722-1)*2+(D2722-1))*4+(E2722-1))*5+F2722+1,(INDEX($T$3:$AI$3,B2722)-1)*3+1)</f>
        <v>0</v>
      </c>
      <c r="J2722" s="32">
        <f>INDEX(数值规划!$N$32:$Y$231,(((C2722-1)*2+(D2722-1))*4+(E2722-1))*5+F2722+1,(INDEX($T$3:$AI$3,B2722)-1)*3+2)</f>
        <v>90</v>
      </c>
      <c r="K2722" s="32">
        <f>INDEX(数值规划!$N$32:$Y$231,(((C2722-1)*2+(D2722-1))*4+(E2722-1))*5+F2722+1,(INDEX($T$3:$AI$3,B2722)-1)*3+3)</f>
        <v>45</v>
      </c>
      <c r="L2722" s="32">
        <f t="shared" si="85"/>
        <v>8</v>
      </c>
      <c r="M2722" s="32">
        <f>INDEX(数值规划!$AL$33:$AL$42,(特技天赋!C2722-1)*2+特技天赋!D2722)</f>
        <v>5</v>
      </c>
      <c r="N2722" s="31">
        <v>58</v>
      </c>
      <c r="Q2722" s="32">
        <f>IF(特技天赋!F2722&gt;0,INDEX(数值规划!$F$32:$F$63,(特技天赋!E2722-1)*4+特技天赋!F2722),E2722)</f>
        <v>58</v>
      </c>
    </row>
    <row r="2723" spans="1:17" ht="16.5" x14ac:dyDescent="0.2">
      <c r="A2723" s="31">
        <v>2720</v>
      </c>
      <c r="B2723" s="31">
        <v>16</v>
      </c>
      <c r="C2723" s="31">
        <v>3</v>
      </c>
      <c r="D2723" s="31">
        <v>2</v>
      </c>
      <c r="E2723" s="31">
        <v>4</v>
      </c>
      <c r="F2723" s="31">
        <v>4</v>
      </c>
      <c r="G2723" s="31" t="str">
        <f t="shared" si="84"/>
        <v>双鱼座技能2_2线4号天赋4级</v>
      </c>
      <c r="H2723" s="32">
        <f>INDEX(数值规划!$AH$33:$AK$42,(特技天赋!C2723-1)*2+特技天赋!D2723,特技天赋!E2723)</f>
        <v>89</v>
      </c>
      <c r="I2723" s="32">
        <f>INDEX(数值规划!$N$32:$Y$231,(((C2723-1)*2+(D2723-1))*4+(E2723-1))*5+F2723+1,(INDEX($T$3:$AI$3,B2723)-1)*3+1)</f>
        <v>0</v>
      </c>
      <c r="J2723" s="32">
        <f>INDEX(数值规划!$N$32:$Y$231,(((C2723-1)*2+(D2723-1))*4+(E2723-1))*5+F2723+1,(INDEX($T$3:$AI$3,B2723)-1)*3+2)</f>
        <v>100</v>
      </c>
      <c r="K2723" s="32">
        <f>INDEX(数值规划!$N$32:$Y$231,(((C2723-1)*2+(D2723-1))*4+(E2723-1))*5+F2723+1,(INDEX($T$3:$AI$3,B2723)-1)*3+3)</f>
        <v>50</v>
      </c>
      <c r="L2723" s="32">
        <f t="shared" si="85"/>
        <v>8</v>
      </c>
      <c r="M2723" s="32">
        <f>INDEX(数值规划!$AL$33:$AL$42,(特技天赋!C2723-1)*2+特技天赋!D2723)</f>
        <v>5</v>
      </c>
      <c r="N2723" s="31">
        <v>87</v>
      </c>
      <c r="Q2723" s="32">
        <f>IF(特技天赋!F2723&gt;0,INDEX(数值规划!$F$32:$F$63,(特技天赋!E2723-1)*4+特技天赋!F2723),E2723)</f>
        <v>87</v>
      </c>
    </row>
    <row r="2724" spans="1:17" ht="16.5" x14ac:dyDescent="0.2">
      <c r="A2724" s="31">
        <v>2721</v>
      </c>
      <c r="B2724" s="31">
        <v>16</v>
      </c>
      <c r="C2724" s="31">
        <v>4</v>
      </c>
      <c r="D2724" s="31">
        <v>1</v>
      </c>
      <c r="E2724" s="31">
        <v>1</v>
      </c>
      <c r="F2724" s="31">
        <v>0</v>
      </c>
      <c r="G2724" s="31" t="str">
        <f t="shared" si="84"/>
        <v>双鱼座技能3_1线1号天赋解锁</v>
      </c>
      <c r="H2724" s="32">
        <f>INDEX(数值规划!$AH$33:$AK$42,(特技天赋!C2724-1)*2+特技天赋!D2724,特技天赋!E2724)</f>
        <v>21</v>
      </c>
      <c r="I2724" s="32">
        <f>INDEX(数值规划!$N$32:$Y$231,(((C2724-1)*2+(D2724-1))*4+(E2724-1))*5+F2724+1,(INDEX($T$3:$AI$3,B2724)-1)*3+1)</f>
        <v>4</v>
      </c>
      <c r="J2724" s="32">
        <f>INDEX(数值规划!$N$32:$Y$231,(((C2724-1)*2+(D2724-1))*4+(E2724-1))*5+F2724+1,(INDEX($T$3:$AI$3,B2724)-1)*3+2)</f>
        <v>16</v>
      </c>
      <c r="K2724" s="32">
        <f>INDEX(数值规划!$N$32:$Y$231,(((C2724-1)*2+(D2724-1))*4+(E2724-1))*5+F2724+1,(INDEX($T$3:$AI$3,B2724)-1)*3+3)</f>
        <v>10</v>
      </c>
      <c r="L2724" s="32">
        <f t="shared" si="85"/>
        <v>1</v>
      </c>
      <c r="M2724" s="32">
        <f>INDEX(数值规划!$AL$33:$AL$42,(特技天赋!C2724-1)*2+特技天赋!D2724)</f>
        <v>5</v>
      </c>
      <c r="N2724" s="31">
        <v>1</v>
      </c>
      <c r="Q2724" s="32">
        <f>IF(特技天赋!F2724&gt;0,INDEX(数值规划!$F$32:$F$63,(特技天赋!E2724-1)*4+特技天赋!F2724),E2724)</f>
        <v>1</v>
      </c>
    </row>
    <row r="2725" spans="1:17" ht="16.5" x14ac:dyDescent="0.2">
      <c r="A2725" s="31">
        <v>2722</v>
      </c>
      <c r="B2725" s="31">
        <v>16</v>
      </c>
      <c r="C2725" s="31">
        <v>4</v>
      </c>
      <c r="D2725" s="31">
        <v>1</v>
      </c>
      <c r="E2725" s="31">
        <v>1</v>
      </c>
      <c r="F2725" s="31">
        <v>1</v>
      </c>
      <c r="G2725" s="31" t="str">
        <f t="shared" si="84"/>
        <v>双鱼座技能3_1线1号天赋1级</v>
      </c>
      <c r="H2725" s="32">
        <f>INDEX(数值规划!$AH$33:$AK$42,(特技天赋!C2725-1)*2+特技天赋!D2725,特技天赋!E2725)</f>
        <v>21</v>
      </c>
      <c r="I2725" s="32">
        <f>INDEX(数值规划!$N$32:$Y$231,(((C2725-1)*2+(D2725-1))*4+(E2725-1))*5+F2725+1,(INDEX($T$3:$AI$3,B2725)-1)*3+1)</f>
        <v>6</v>
      </c>
      <c r="J2725" s="32">
        <f>INDEX(数值规划!$N$32:$Y$231,(((C2725-1)*2+(D2725-1))*4+(E2725-1))*5+F2725+1,(INDEX($T$3:$AI$3,B2725)-1)*3+2)</f>
        <v>24</v>
      </c>
      <c r="K2725" s="32">
        <f>INDEX(数值规划!$N$32:$Y$231,(((C2725-1)*2+(D2725-1))*4+(E2725-1))*5+F2725+1,(INDEX($T$3:$AI$3,B2725)-1)*3+3)</f>
        <v>15</v>
      </c>
      <c r="L2725" s="32">
        <f t="shared" si="85"/>
        <v>1</v>
      </c>
      <c r="M2725" s="32">
        <f>INDEX(数值规划!$AL$33:$AL$42,(特技天赋!C2725-1)*2+特技天赋!D2725)</f>
        <v>5</v>
      </c>
      <c r="N2725" s="31">
        <v>19</v>
      </c>
      <c r="Q2725" s="32">
        <f>IF(特技天赋!F2725&gt;0,INDEX(数值规划!$F$32:$F$63,(特技天赋!E2725-1)*4+特技天赋!F2725),E2725)</f>
        <v>19</v>
      </c>
    </row>
    <row r="2726" spans="1:17" ht="16.5" x14ac:dyDescent="0.2">
      <c r="A2726" s="31">
        <v>2723</v>
      </c>
      <c r="B2726" s="31">
        <v>16</v>
      </c>
      <c r="C2726" s="31">
        <v>4</v>
      </c>
      <c r="D2726" s="31">
        <v>1</v>
      </c>
      <c r="E2726" s="31">
        <v>1</v>
      </c>
      <c r="F2726" s="31">
        <v>2</v>
      </c>
      <c r="G2726" s="31" t="str">
        <f t="shared" si="84"/>
        <v>双鱼座技能3_1线1号天赋2级</v>
      </c>
      <c r="H2726" s="32">
        <f>INDEX(数值规划!$AH$33:$AK$42,(特技天赋!C2726-1)*2+特技天赋!D2726,特技天赋!E2726)</f>
        <v>21</v>
      </c>
      <c r="I2726" s="32">
        <f>INDEX(数值规划!$N$32:$Y$231,(((C2726-1)*2+(D2726-1))*4+(E2726-1))*5+F2726+1,(INDEX($T$3:$AI$3,B2726)-1)*3+1)</f>
        <v>8</v>
      </c>
      <c r="J2726" s="32">
        <f>INDEX(数值规划!$N$32:$Y$231,(((C2726-1)*2+(D2726-1))*4+(E2726-1))*5+F2726+1,(INDEX($T$3:$AI$3,B2726)-1)*3+2)</f>
        <v>32</v>
      </c>
      <c r="K2726" s="32">
        <f>INDEX(数值规划!$N$32:$Y$231,(((C2726-1)*2+(D2726-1))*4+(E2726-1))*5+F2726+1,(INDEX($T$3:$AI$3,B2726)-1)*3+3)</f>
        <v>20</v>
      </c>
      <c r="L2726" s="32">
        <f t="shared" si="85"/>
        <v>1</v>
      </c>
      <c r="M2726" s="32">
        <f>INDEX(数值规划!$AL$33:$AL$42,(特技天赋!C2726-1)*2+特技天赋!D2726)</f>
        <v>5</v>
      </c>
      <c r="N2726" s="31">
        <v>29</v>
      </c>
      <c r="Q2726" s="32">
        <f>IF(特技天赋!F2726&gt;0,INDEX(数值规划!$F$32:$F$63,(特技天赋!E2726-1)*4+特技天赋!F2726),E2726)</f>
        <v>29</v>
      </c>
    </row>
    <row r="2727" spans="1:17" ht="16.5" x14ac:dyDescent="0.2">
      <c r="A2727" s="31">
        <v>2724</v>
      </c>
      <c r="B2727" s="31">
        <v>16</v>
      </c>
      <c r="C2727" s="31">
        <v>4</v>
      </c>
      <c r="D2727" s="31">
        <v>1</v>
      </c>
      <c r="E2727" s="31">
        <v>1</v>
      </c>
      <c r="F2727" s="31">
        <v>3</v>
      </c>
      <c r="G2727" s="31" t="str">
        <f t="shared" si="84"/>
        <v>双鱼座技能3_1线1号天赋3级</v>
      </c>
      <c r="H2727" s="32">
        <f>INDEX(数值规划!$AH$33:$AK$42,(特技天赋!C2727-1)*2+特技天赋!D2727,特技天赋!E2727)</f>
        <v>21</v>
      </c>
      <c r="I2727" s="32">
        <f>INDEX(数值规划!$N$32:$Y$231,(((C2727-1)*2+(D2727-1))*4+(E2727-1))*5+F2727+1,(INDEX($T$3:$AI$3,B2727)-1)*3+1)</f>
        <v>10</v>
      </c>
      <c r="J2727" s="32">
        <f>INDEX(数值规划!$N$32:$Y$231,(((C2727-1)*2+(D2727-1))*4+(E2727-1))*5+F2727+1,(INDEX($T$3:$AI$3,B2727)-1)*3+2)</f>
        <v>40</v>
      </c>
      <c r="K2727" s="32">
        <f>INDEX(数值规划!$N$32:$Y$231,(((C2727-1)*2+(D2727-1))*4+(E2727-1))*5+F2727+1,(INDEX($T$3:$AI$3,B2727)-1)*3+3)</f>
        <v>25</v>
      </c>
      <c r="L2727" s="32">
        <f t="shared" si="85"/>
        <v>1</v>
      </c>
      <c r="M2727" s="32">
        <f>INDEX(数值规划!$AL$33:$AL$42,(特技天赋!C2727-1)*2+特技天赋!D2727)</f>
        <v>5</v>
      </c>
      <c r="N2727" s="31">
        <v>38</v>
      </c>
      <c r="Q2727" s="32">
        <f>IF(特技天赋!F2727&gt;0,INDEX(数值规划!$F$32:$F$63,(特技天赋!E2727-1)*4+特技天赋!F2727),E2727)</f>
        <v>38</v>
      </c>
    </row>
    <row r="2728" spans="1:17" ht="16.5" x14ac:dyDescent="0.2">
      <c r="A2728" s="31">
        <v>2725</v>
      </c>
      <c r="B2728" s="31">
        <v>16</v>
      </c>
      <c r="C2728" s="31">
        <v>4</v>
      </c>
      <c r="D2728" s="31">
        <v>1</v>
      </c>
      <c r="E2728" s="31">
        <v>1</v>
      </c>
      <c r="F2728" s="31">
        <v>4</v>
      </c>
      <c r="G2728" s="31" t="str">
        <f t="shared" si="84"/>
        <v>双鱼座技能3_1线1号天赋4级</v>
      </c>
      <c r="H2728" s="32">
        <f>INDEX(数值规划!$AH$33:$AK$42,(特技天赋!C2728-1)*2+特技天赋!D2728,特技天赋!E2728)</f>
        <v>21</v>
      </c>
      <c r="I2728" s="32">
        <f>INDEX(数值规划!$N$32:$Y$231,(((C2728-1)*2+(D2728-1))*4+(E2728-1))*5+F2728+1,(INDEX($T$3:$AI$3,B2728)-1)*3+1)</f>
        <v>12</v>
      </c>
      <c r="J2728" s="32">
        <f>INDEX(数值规划!$N$32:$Y$231,(((C2728-1)*2+(D2728-1))*4+(E2728-1))*5+F2728+1,(INDEX($T$3:$AI$3,B2728)-1)*3+2)</f>
        <v>48</v>
      </c>
      <c r="K2728" s="32">
        <f>INDEX(数值规划!$N$32:$Y$231,(((C2728-1)*2+(D2728-1))*4+(E2728-1))*5+F2728+1,(INDEX($T$3:$AI$3,B2728)-1)*3+3)</f>
        <v>30</v>
      </c>
      <c r="L2728" s="32">
        <f t="shared" si="85"/>
        <v>1</v>
      </c>
      <c r="M2728" s="32">
        <f>INDEX(数值规划!$AL$33:$AL$42,(特技天赋!C2728-1)*2+特技天赋!D2728)</f>
        <v>5</v>
      </c>
      <c r="N2728" s="31">
        <v>58</v>
      </c>
      <c r="Q2728" s="32">
        <f>IF(特技天赋!F2728&gt;0,INDEX(数值规划!$F$32:$F$63,(特技天赋!E2728-1)*4+特技天赋!F2728),E2728)</f>
        <v>58</v>
      </c>
    </row>
    <row r="2729" spans="1:17" ht="16.5" x14ac:dyDescent="0.2">
      <c r="A2729" s="31">
        <v>2726</v>
      </c>
      <c r="B2729" s="31">
        <v>16</v>
      </c>
      <c r="C2729" s="31">
        <v>4</v>
      </c>
      <c r="D2729" s="31">
        <v>1</v>
      </c>
      <c r="E2729" s="31">
        <v>2</v>
      </c>
      <c r="F2729" s="31">
        <v>0</v>
      </c>
      <c r="G2729" s="31" t="str">
        <f t="shared" si="84"/>
        <v>双鱼座技能3_1线2号天赋解锁</v>
      </c>
      <c r="H2729" s="32">
        <f>INDEX(数值规划!$AH$33:$AK$42,(特技天赋!C2729-1)*2+特技天赋!D2729,特技天赋!E2729)</f>
        <v>41</v>
      </c>
      <c r="I2729" s="32">
        <f>INDEX(数值规划!$N$32:$Y$231,(((C2729-1)*2+(D2729-1))*4+(E2729-1))*5+F2729+1,(INDEX($T$3:$AI$3,B2729)-1)*3+1)</f>
        <v>6</v>
      </c>
      <c r="J2729" s="32">
        <f>INDEX(数值规划!$N$32:$Y$231,(((C2729-1)*2+(D2729-1))*4+(E2729-1))*5+F2729+1,(INDEX($T$3:$AI$3,B2729)-1)*3+2)</f>
        <v>24</v>
      </c>
      <c r="K2729" s="32">
        <f>INDEX(数值规划!$N$32:$Y$231,(((C2729-1)*2+(D2729-1))*4+(E2729-1))*5+F2729+1,(INDEX($T$3:$AI$3,B2729)-1)*3+3)</f>
        <v>15</v>
      </c>
      <c r="L2729" s="32">
        <f t="shared" si="85"/>
        <v>3</v>
      </c>
      <c r="M2729" s="32">
        <f>INDEX(数值规划!$AL$33:$AL$42,(特技天赋!C2729-1)*2+特技天赋!D2729)</f>
        <v>5</v>
      </c>
      <c r="N2729" s="31">
        <v>2</v>
      </c>
      <c r="Q2729" s="32">
        <f>IF(特技天赋!F2729&gt;0,INDEX(数值规划!$F$32:$F$63,(特技天赋!E2729-1)*4+特技天赋!F2729),E2729)</f>
        <v>2</v>
      </c>
    </row>
    <row r="2730" spans="1:17" ht="16.5" x14ac:dyDescent="0.2">
      <c r="A2730" s="31">
        <v>2727</v>
      </c>
      <c r="B2730" s="31">
        <v>16</v>
      </c>
      <c r="C2730" s="31">
        <v>4</v>
      </c>
      <c r="D2730" s="31">
        <v>1</v>
      </c>
      <c r="E2730" s="31">
        <v>2</v>
      </c>
      <c r="F2730" s="31">
        <v>1</v>
      </c>
      <c r="G2730" s="31" t="str">
        <f t="shared" si="84"/>
        <v>双鱼座技能3_1线2号天赋1级</v>
      </c>
      <c r="H2730" s="32">
        <f>INDEX(数值规划!$AH$33:$AK$42,(特技天赋!C2730-1)*2+特技天赋!D2730,特技天赋!E2730)</f>
        <v>41</v>
      </c>
      <c r="I2730" s="32">
        <f>INDEX(数值规划!$N$32:$Y$231,(((C2730-1)*2+(D2730-1))*4+(E2730-1))*5+F2730+1,(INDEX($T$3:$AI$3,B2730)-1)*3+1)</f>
        <v>8</v>
      </c>
      <c r="J2730" s="32">
        <f>INDEX(数值规划!$N$32:$Y$231,(((C2730-1)*2+(D2730-1))*4+(E2730-1))*5+F2730+1,(INDEX($T$3:$AI$3,B2730)-1)*3+2)</f>
        <v>32</v>
      </c>
      <c r="K2730" s="32">
        <f>INDEX(数值规划!$N$32:$Y$231,(((C2730-1)*2+(D2730-1))*4+(E2730-1))*5+F2730+1,(INDEX($T$3:$AI$3,B2730)-1)*3+3)</f>
        <v>20</v>
      </c>
      <c r="L2730" s="32">
        <f t="shared" si="85"/>
        <v>3</v>
      </c>
      <c r="M2730" s="32">
        <f>INDEX(数值规划!$AL$33:$AL$42,(特技天赋!C2730-1)*2+特技天赋!D2730)</f>
        <v>5</v>
      </c>
      <c r="N2730" s="31">
        <v>24</v>
      </c>
      <c r="Q2730" s="32">
        <f>IF(特技天赋!F2730&gt;0,INDEX(数值规划!$F$32:$F$63,(特技天赋!E2730-1)*4+特技天赋!F2730),E2730)</f>
        <v>24</v>
      </c>
    </row>
    <row r="2731" spans="1:17" ht="16.5" x14ac:dyDescent="0.2">
      <c r="A2731" s="31">
        <v>2728</v>
      </c>
      <c r="B2731" s="31">
        <v>16</v>
      </c>
      <c r="C2731" s="31">
        <v>4</v>
      </c>
      <c r="D2731" s="31">
        <v>1</v>
      </c>
      <c r="E2731" s="31">
        <v>2</v>
      </c>
      <c r="F2731" s="31">
        <v>2</v>
      </c>
      <c r="G2731" s="31" t="str">
        <f t="shared" si="84"/>
        <v>双鱼座技能3_1线2号天赋2级</v>
      </c>
      <c r="H2731" s="32">
        <f>INDEX(数值规划!$AH$33:$AK$42,(特技天赋!C2731-1)*2+特技天赋!D2731,特技天赋!E2731)</f>
        <v>41</v>
      </c>
      <c r="I2731" s="32">
        <f>INDEX(数值规划!$N$32:$Y$231,(((C2731-1)*2+(D2731-1))*4+(E2731-1))*5+F2731+1,(INDEX($T$3:$AI$3,B2731)-1)*3+1)</f>
        <v>10</v>
      </c>
      <c r="J2731" s="32">
        <f>INDEX(数值规划!$N$32:$Y$231,(((C2731-1)*2+(D2731-1))*4+(E2731-1))*5+F2731+1,(INDEX($T$3:$AI$3,B2731)-1)*3+2)</f>
        <v>40</v>
      </c>
      <c r="K2731" s="32">
        <f>INDEX(数值规划!$N$32:$Y$231,(((C2731-1)*2+(D2731-1))*4+(E2731-1))*5+F2731+1,(INDEX($T$3:$AI$3,B2731)-1)*3+3)</f>
        <v>25</v>
      </c>
      <c r="L2731" s="32">
        <f t="shared" si="85"/>
        <v>3</v>
      </c>
      <c r="M2731" s="32">
        <f>INDEX(数值规划!$AL$33:$AL$42,(特技天赋!C2731-1)*2+特技天赋!D2731)</f>
        <v>5</v>
      </c>
      <c r="N2731" s="31">
        <v>36</v>
      </c>
      <c r="Q2731" s="32">
        <f>IF(特技天赋!F2731&gt;0,INDEX(数值规划!$F$32:$F$63,(特技天赋!E2731-1)*4+特技天赋!F2731),E2731)</f>
        <v>36</v>
      </c>
    </row>
    <row r="2732" spans="1:17" ht="16.5" x14ac:dyDescent="0.2">
      <c r="A2732" s="31">
        <v>2729</v>
      </c>
      <c r="B2732" s="31">
        <v>16</v>
      </c>
      <c r="C2732" s="31">
        <v>4</v>
      </c>
      <c r="D2732" s="31">
        <v>1</v>
      </c>
      <c r="E2732" s="31">
        <v>2</v>
      </c>
      <c r="F2732" s="31">
        <v>3</v>
      </c>
      <c r="G2732" s="31" t="str">
        <f t="shared" si="84"/>
        <v>双鱼座技能3_1线2号天赋3级</v>
      </c>
      <c r="H2732" s="32">
        <f>INDEX(数值规划!$AH$33:$AK$42,(特技天赋!C2732-1)*2+特技天赋!D2732,特技天赋!E2732)</f>
        <v>41</v>
      </c>
      <c r="I2732" s="32">
        <f>INDEX(数值规划!$N$32:$Y$231,(((C2732-1)*2+(D2732-1))*4+(E2732-1))*5+F2732+1,(INDEX($T$3:$AI$3,B2732)-1)*3+1)</f>
        <v>12</v>
      </c>
      <c r="J2732" s="32">
        <f>INDEX(数值规划!$N$32:$Y$231,(((C2732-1)*2+(D2732-1))*4+(E2732-1))*5+F2732+1,(INDEX($T$3:$AI$3,B2732)-1)*3+2)</f>
        <v>48</v>
      </c>
      <c r="K2732" s="32">
        <f>INDEX(数值规划!$N$32:$Y$231,(((C2732-1)*2+(D2732-1))*4+(E2732-1))*5+F2732+1,(INDEX($T$3:$AI$3,B2732)-1)*3+3)</f>
        <v>30</v>
      </c>
      <c r="L2732" s="32">
        <f t="shared" si="85"/>
        <v>3</v>
      </c>
      <c r="M2732" s="32">
        <f>INDEX(数值规划!$AL$33:$AL$42,(特技天赋!C2732-1)*2+特技天赋!D2732)</f>
        <v>5</v>
      </c>
      <c r="N2732" s="31">
        <v>48</v>
      </c>
      <c r="Q2732" s="32">
        <f>IF(特技天赋!F2732&gt;0,INDEX(数值规划!$F$32:$F$63,(特技天赋!E2732-1)*4+特技天赋!F2732),E2732)</f>
        <v>48</v>
      </c>
    </row>
    <row r="2733" spans="1:17" ht="16.5" x14ac:dyDescent="0.2">
      <c r="A2733" s="31">
        <v>2730</v>
      </c>
      <c r="B2733" s="31">
        <v>16</v>
      </c>
      <c r="C2733" s="31">
        <v>4</v>
      </c>
      <c r="D2733" s="31">
        <v>1</v>
      </c>
      <c r="E2733" s="31">
        <v>2</v>
      </c>
      <c r="F2733" s="31">
        <v>4</v>
      </c>
      <c r="G2733" s="31" t="str">
        <f t="shared" si="84"/>
        <v>双鱼座技能3_1线2号天赋4级</v>
      </c>
      <c r="H2733" s="32">
        <f>INDEX(数值规划!$AH$33:$AK$42,(特技天赋!C2733-1)*2+特技天赋!D2733,特技天赋!E2733)</f>
        <v>41</v>
      </c>
      <c r="I2733" s="32">
        <f>INDEX(数值规划!$N$32:$Y$231,(((C2733-1)*2+(D2733-1))*4+(E2733-1))*5+F2733+1,(INDEX($T$3:$AI$3,B2733)-1)*3+1)</f>
        <v>14</v>
      </c>
      <c r="J2733" s="32">
        <f>INDEX(数值规划!$N$32:$Y$231,(((C2733-1)*2+(D2733-1))*4+(E2733-1))*5+F2733+1,(INDEX($T$3:$AI$3,B2733)-1)*3+2)</f>
        <v>56</v>
      </c>
      <c r="K2733" s="32">
        <f>INDEX(数值规划!$N$32:$Y$231,(((C2733-1)*2+(D2733-1))*4+(E2733-1))*5+F2733+1,(INDEX($T$3:$AI$3,B2733)-1)*3+3)</f>
        <v>35</v>
      </c>
      <c r="L2733" s="32">
        <f t="shared" si="85"/>
        <v>3</v>
      </c>
      <c r="M2733" s="32">
        <f>INDEX(数值规划!$AL$33:$AL$42,(特技天赋!C2733-1)*2+特技天赋!D2733)</f>
        <v>5</v>
      </c>
      <c r="N2733" s="31">
        <v>72</v>
      </c>
      <c r="Q2733" s="32">
        <f>IF(特技天赋!F2733&gt;0,INDEX(数值规划!$F$32:$F$63,(特技天赋!E2733-1)*4+特技天赋!F2733),E2733)</f>
        <v>72</v>
      </c>
    </row>
    <row r="2734" spans="1:17" ht="16.5" x14ac:dyDescent="0.2">
      <c r="A2734" s="31">
        <v>2731</v>
      </c>
      <c r="B2734" s="31">
        <v>16</v>
      </c>
      <c r="C2734" s="31">
        <v>4</v>
      </c>
      <c r="D2734" s="31">
        <v>1</v>
      </c>
      <c r="E2734" s="31">
        <v>3</v>
      </c>
      <c r="F2734" s="31">
        <v>0</v>
      </c>
      <c r="G2734" s="31" t="str">
        <f t="shared" si="84"/>
        <v>双鱼座技能3_1线3号天赋解锁</v>
      </c>
      <c r="H2734" s="32">
        <f>INDEX(数值规划!$AH$33:$AK$42,(特技天赋!C2734-1)*2+特技天赋!D2734,特技天赋!E2734)</f>
        <v>61</v>
      </c>
      <c r="I2734" s="32">
        <f>INDEX(数值规划!$N$32:$Y$231,(((C2734-1)*2+(D2734-1))*4+(E2734-1))*5+F2734+1,(INDEX($T$3:$AI$3,B2734)-1)*3+1)</f>
        <v>9</v>
      </c>
      <c r="J2734" s="32">
        <f>INDEX(数值规划!$N$32:$Y$231,(((C2734-1)*2+(D2734-1))*4+(E2734-1))*5+F2734+1,(INDEX($T$3:$AI$3,B2734)-1)*3+2)</f>
        <v>36</v>
      </c>
      <c r="K2734" s="32">
        <f>INDEX(数值规划!$N$32:$Y$231,(((C2734-1)*2+(D2734-1))*4+(E2734-1))*5+F2734+1,(INDEX($T$3:$AI$3,B2734)-1)*3+3)</f>
        <v>23</v>
      </c>
      <c r="L2734" s="32">
        <f t="shared" si="85"/>
        <v>5</v>
      </c>
      <c r="M2734" s="32">
        <f>INDEX(数值规划!$AL$33:$AL$42,(特技天赋!C2734-1)*2+特技天赋!D2734)</f>
        <v>5</v>
      </c>
      <c r="N2734" s="31">
        <v>3</v>
      </c>
      <c r="Q2734" s="32">
        <f>IF(特技天赋!F2734&gt;0,INDEX(数值规划!$F$32:$F$63,(特技天赋!E2734-1)*4+特技天赋!F2734),E2734)</f>
        <v>3</v>
      </c>
    </row>
    <row r="2735" spans="1:17" ht="16.5" x14ac:dyDescent="0.2">
      <c r="A2735" s="31">
        <v>2732</v>
      </c>
      <c r="B2735" s="31">
        <v>16</v>
      </c>
      <c r="C2735" s="31">
        <v>4</v>
      </c>
      <c r="D2735" s="31">
        <v>1</v>
      </c>
      <c r="E2735" s="31">
        <v>3</v>
      </c>
      <c r="F2735" s="31">
        <v>1</v>
      </c>
      <c r="G2735" s="31" t="str">
        <f t="shared" si="84"/>
        <v>双鱼座技能3_1线3号天赋1级</v>
      </c>
      <c r="H2735" s="32">
        <f>INDEX(数值规划!$AH$33:$AK$42,(特技天赋!C2735-1)*2+特技天赋!D2735,特技天赋!E2735)</f>
        <v>61</v>
      </c>
      <c r="I2735" s="32">
        <f>INDEX(数值规划!$N$32:$Y$231,(((C2735-1)*2+(D2735-1))*4+(E2735-1))*5+F2735+1,(INDEX($T$3:$AI$3,B2735)-1)*3+1)</f>
        <v>11</v>
      </c>
      <c r="J2735" s="32">
        <f>INDEX(数值规划!$N$32:$Y$231,(((C2735-1)*2+(D2735-1))*4+(E2735-1))*5+F2735+1,(INDEX($T$3:$AI$3,B2735)-1)*3+2)</f>
        <v>44</v>
      </c>
      <c r="K2735" s="32">
        <f>INDEX(数值规划!$N$32:$Y$231,(((C2735-1)*2+(D2735-1))*4+(E2735-1))*5+F2735+1,(INDEX($T$3:$AI$3,B2735)-1)*3+3)</f>
        <v>28</v>
      </c>
      <c r="L2735" s="32">
        <f t="shared" si="85"/>
        <v>5</v>
      </c>
      <c r="M2735" s="32">
        <f>INDEX(数值规划!$AL$33:$AL$42,(特技天赋!C2735-1)*2+特技天赋!D2735)</f>
        <v>5</v>
      </c>
      <c r="N2735" s="31">
        <v>29</v>
      </c>
      <c r="Q2735" s="32">
        <f>IF(特技天赋!F2735&gt;0,INDEX(数值规划!$F$32:$F$63,(特技天赋!E2735-1)*4+特技天赋!F2735),E2735)</f>
        <v>29</v>
      </c>
    </row>
    <row r="2736" spans="1:17" ht="16.5" x14ac:dyDescent="0.2">
      <c r="A2736" s="31">
        <v>2733</v>
      </c>
      <c r="B2736" s="31">
        <v>16</v>
      </c>
      <c r="C2736" s="31">
        <v>4</v>
      </c>
      <c r="D2736" s="31">
        <v>1</v>
      </c>
      <c r="E2736" s="31">
        <v>3</v>
      </c>
      <c r="F2736" s="31">
        <v>2</v>
      </c>
      <c r="G2736" s="31" t="str">
        <f t="shared" si="84"/>
        <v>双鱼座技能3_1线3号天赋2级</v>
      </c>
      <c r="H2736" s="32">
        <f>INDEX(数值规划!$AH$33:$AK$42,(特技天赋!C2736-1)*2+特技天赋!D2736,特技天赋!E2736)</f>
        <v>61</v>
      </c>
      <c r="I2736" s="32">
        <f>INDEX(数值规划!$N$32:$Y$231,(((C2736-1)*2+(D2736-1))*4+(E2736-1))*5+F2736+1,(INDEX($T$3:$AI$3,B2736)-1)*3+1)</f>
        <v>13</v>
      </c>
      <c r="J2736" s="32">
        <f>INDEX(数值规划!$N$32:$Y$231,(((C2736-1)*2+(D2736-1))*4+(E2736-1))*5+F2736+1,(INDEX($T$3:$AI$3,B2736)-1)*3+2)</f>
        <v>52</v>
      </c>
      <c r="K2736" s="32">
        <f>INDEX(数值规划!$N$32:$Y$231,(((C2736-1)*2+(D2736-1))*4+(E2736-1))*5+F2736+1,(INDEX($T$3:$AI$3,B2736)-1)*3+3)</f>
        <v>33</v>
      </c>
      <c r="L2736" s="32">
        <f t="shared" si="85"/>
        <v>5</v>
      </c>
      <c r="M2736" s="32">
        <f>INDEX(数值规划!$AL$33:$AL$42,(特技天赋!C2736-1)*2+特技天赋!D2736)</f>
        <v>5</v>
      </c>
      <c r="N2736" s="31">
        <v>43</v>
      </c>
      <c r="Q2736" s="32">
        <f>IF(特技天赋!F2736&gt;0,INDEX(数值规划!$F$32:$F$63,(特技天赋!E2736-1)*4+特技天赋!F2736),E2736)</f>
        <v>43</v>
      </c>
    </row>
    <row r="2737" spans="1:17" ht="16.5" x14ac:dyDescent="0.2">
      <c r="A2737" s="31">
        <v>2734</v>
      </c>
      <c r="B2737" s="31">
        <v>16</v>
      </c>
      <c r="C2737" s="31">
        <v>4</v>
      </c>
      <c r="D2737" s="31">
        <v>1</v>
      </c>
      <c r="E2737" s="31">
        <v>3</v>
      </c>
      <c r="F2737" s="31">
        <v>3</v>
      </c>
      <c r="G2737" s="31" t="str">
        <f t="shared" si="84"/>
        <v>双鱼座技能3_1线3号天赋3级</v>
      </c>
      <c r="H2737" s="32">
        <f>INDEX(数值规划!$AH$33:$AK$42,(特技天赋!C2737-1)*2+特技天赋!D2737,特技天赋!E2737)</f>
        <v>61</v>
      </c>
      <c r="I2737" s="32">
        <f>INDEX(数值规划!$N$32:$Y$231,(((C2737-1)*2+(D2737-1))*4+(E2737-1))*5+F2737+1,(INDEX($T$3:$AI$3,B2737)-1)*3+1)</f>
        <v>15</v>
      </c>
      <c r="J2737" s="32">
        <f>INDEX(数值规划!$N$32:$Y$231,(((C2737-1)*2+(D2737-1))*4+(E2737-1))*5+F2737+1,(INDEX($T$3:$AI$3,B2737)-1)*3+2)</f>
        <v>60</v>
      </c>
      <c r="K2737" s="32">
        <f>INDEX(数值规划!$N$32:$Y$231,(((C2737-1)*2+(D2737-1))*4+(E2737-1))*5+F2737+1,(INDEX($T$3:$AI$3,B2737)-1)*3+3)</f>
        <v>38</v>
      </c>
      <c r="L2737" s="32">
        <f t="shared" si="85"/>
        <v>5</v>
      </c>
      <c r="M2737" s="32">
        <f>INDEX(数值规划!$AL$33:$AL$42,(特技天赋!C2737-1)*2+特技天赋!D2737)</f>
        <v>5</v>
      </c>
      <c r="N2737" s="31">
        <v>58</v>
      </c>
      <c r="Q2737" s="32">
        <f>IF(特技天赋!F2737&gt;0,INDEX(数值规划!$F$32:$F$63,(特技天赋!E2737-1)*4+特技天赋!F2737),E2737)</f>
        <v>58</v>
      </c>
    </row>
    <row r="2738" spans="1:17" ht="16.5" x14ac:dyDescent="0.2">
      <c r="A2738" s="31">
        <v>2735</v>
      </c>
      <c r="B2738" s="31">
        <v>16</v>
      </c>
      <c r="C2738" s="31">
        <v>4</v>
      </c>
      <c r="D2738" s="31">
        <v>1</v>
      </c>
      <c r="E2738" s="31">
        <v>3</v>
      </c>
      <c r="F2738" s="31">
        <v>4</v>
      </c>
      <c r="G2738" s="31" t="str">
        <f t="shared" si="84"/>
        <v>双鱼座技能3_1线3号天赋4级</v>
      </c>
      <c r="H2738" s="32">
        <f>INDEX(数值规划!$AH$33:$AK$42,(特技天赋!C2738-1)*2+特技天赋!D2738,特技天赋!E2738)</f>
        <v>61</v>
      </c>
      <c r="I2738" s="32">
        <f>INDEX(数值规划!$N$32:$Y$231,(((C2738-1)*2+(D2738-1))*4+(E2738-1))*5+F2738+1,(INDEX($T$3:$AI$3,B2738)-1)*3+1)</f>
        <v>17</v>
      </c>
      <c r="J2738" s="32">
        <f>INDEX(数值规划!$N$32:$Y$231,(((C2738-1)*2+(D2738-1))*4+(E2738-1))*5+F2738+1,(INDEX($T$3:$AI$3,B2738)-1)*3+2)</f>
        <v>68</v>
      </c>
      <c r="K2738" s="32">
        <f>INDEX(数值规划!$N$32:$Y$231,(((C2738-1)*2+(D2738-1))*4+(E2738-1))*5+F2738+1,(INDEX($T$3:$AI$3,B2738)-1)*3+3)</f>
        <v>43</v>
      </c>
      <c r="L2738" s="32">
        <f t="shared" si="85"/>
        <v>5</v>
      </c>
      <c r="M2738" s="32">
        <f>INDEX(数值规划!$AL$33:$AL$42,(特技天赋!C2738-1)*2+特技天赋!D2738)</f>
        <v>5</v>
      </c>
      <c r="N2738" s="31">
        <v>87</v>
      </c>
      <c r="Q2738" s="32">
        <f>IF(特技天赋!F2738&gt;0,INDEX(数值规划!$F$32:$F$63,(特技天赋!E2738-1)*4+特技天赋!F2738),E2738)</f>
        <v>87</v>
      </c>
    </row>
    <row r="2739" spans="1:17" ht="16.5" x14ac:dyDescent="0.2">
      <c r="A2739" s="31">
        <v>2736</v>
      </c>
      <c r="B2739" s="31">
        <v>16</v>
      </c>
      <c r="C2739" s="31">
        <v>4</v>
      </c>
      <c r="D2739" s="31">
        <v>1</v>
      </c>
      <c r="E2739" s="31">
        <v>4</v>
      </c>
      <c r="F2739" s="31">
        <v>0</v>
      </c>
      <c r="G2739" s="31" t="str">
        <f t="shared" si="84"/>
        <v>双鱼座技能3_1线4号天赋解锁</v>
      </c>
      <c r="H2739" s="32">
        <f>INDEX(数值规划!$AH$33:$AK$42,(特技天赋!C2739-1)*2+特技天赋!D2739,特技天赋!E2739)</f>
        <v>81</v>
      </c>
      <c r="I2739" s="32">
        <f>INDEX(数值规划!$N$32:$Y$231,(((C2739-1)*2+(D2739-1))*4+(E2739-1))*5+F2739+1,(INDEX($T$3:$AI$3,B2739)-1)*3+1)</f>
        <v>12</v>
      </c>
      <c r="J2739" s="32">
        <f>INDEX(数值规划!$N$32:$Y$231,(((C2739-1)*2+(D2739-1))*4+(E2739-1))*5+F2739+1,(INDEX($T$3:$AI$3,B2739)-1)*3+2)</f>
        <v>48</v>
      </c>
      <c r="K2739" s="32">
        <f>INDEX(数值规划!$N$32:$Y$231,(((C2739-1)*2+(D2739-1))*4+(E2739-1))*5+F2739+1,(INDEX($T$3:$AI$3,B2739)-1)*3+3)</f>
        <v>30</v>
      </c>
      <c r="L2739" s="32">
        <f t="shared" si="85"/>
        <v>7</v>
      </c>
      <c r="M2739" s="32">
        <f>INDEX(数值规划!$AL$33:$AL$42,(特技天赋!C2739-1)*2+特技天赋!D2739)</f>
        <v>5</v>
      </c>
      <c r="N2739" s="31">
        <v>4</v>
      </c>
      <c r="Q2739" s="32">
        <f>IF(特技天赋!F2739&gt;0,INDEX(数值规划!$F$32:$F$63,(特技天赋!E2739-1)*4+特技天赋!F2739),E2739)</f>
        <v>4</v>
      </c>
    </row>
    <row r="2740" spans="1:17" ht="16.5" x14ac:dyDescent="0.2">
      <c r="A2740" s="31">
        <v>2737</v>
      </c>
      <c r="B2740" s="31">
        <v>16</v>
      </c>
      <c r="C2740" s="31">
        <v>4</v>
      </c>
      <c r="D2740" s="31">
        <v>1</v>
      </c>
      <c r="E2740" s="31">
        <v>4</v>
      </c>
      <c r="F2740" s="31">
        <v>1</v>
      </c>
      <c r="G2740" s="31" t="str">
        <f t="shared" si="84"/>
        <v>双鱼座技能3_1线4号天赋1级</v>
      </c>
      <c r="H2740" s="32">
        <f>INDEX(数值规划!$AH$33:$AK$42,(特技天赋!C2740-1)*2+特技天赋!D2740,特技天赋!E2740)</f>
        <v>81</v>
      </c>
      <c r="I2740" s="32">
        <f>INDEX(数值规划!$N$32:$Y$231,(((C2740-1)*2+(D2740-1))*4+(E2740-1))*5+F2740+1,(INDEX($T$3:$AI$3,B2740)-1)*3+1)</f>
        <v>14</v>
      </c>
      <c r="J2740" s="32">
        <f>INDEX(数值规划!$N$32:$Y$231,(((C2740-1)*2+(D2740-1))*4+(E2740-1))*5+F2740+1,(INDEX($T$3:$AI$3,B2740)-1)*3+2)</f>
        <v>56</v>
      </c>
      <c r="K2740" s="32">
        <f>INDEX(数值规划!$N$32:$Y$231,(((C2740-1)*2+(D2740-1))*4+(E2740-1))*5+F2740+1,(INDEX($T$3:$AI$3,B2740)-1)*3+3)</f>
        <v>35</v>
      </c>
      <c r="L2740" s="32">
        <f t="shared" si="85"/>
        <v>7</v>
      </c>
      <c r="M2740" s="32">
        <f>INDEX(数值规划!$AL$33:$AL$42,(特技天赋!C2740-1)*2+特技天赋!D2740)</f>
        <v>5</v>
      </c>
      <c r="N2740" s="31">
        <v>29</v>
      </c>
      <c r="Q2740" s="32">
        <f>IF(特技天赋!F2740&gt;0,INDEX(数值规划!$F$32:$F$63,(特技天赋!E2740-1)*4+特技天赋!F2740),E2740)</f>
        <v>29</v>
      </c>
    </row>
    <row r="2741" spans="1:17" ht="16.5" x14ac:dyDescent="0.2">
      <c r="A2741" s="31">
        <v>2738</v>
      </c>
      <c r="B2741" s="31">
        <v>16</v>
      </c>
      <c r="C2741" s="31">
        <v>4</v>
      </c>
      <c r="D2741" s="31">
        <v>1</v>
      </c>
      <c r="E2741" s="31">
        <v>4</v>
      </c>
      <c r="F2741" s="31">
        <v>2</v>
      </c>
      <c r="G2741" s="31" t="str">
        <f t="shared" si="84"/>
        <v>双鱼座技能3_1线4号天赋2级</v>
      </c>
      <c r="H2741" s="32">
        <f>INDEX(数值规划!$AH$33:$AK$42,(特技天赋!C2741-1)*2+特技天赋!D2741,特技天赋!E2741)</f>
        <v>81</v>
      </c>
      <c r="I2741" s="32">
        <f>INDEX(数值规划!$N$32:$Y$231,(((C2741-1)*2+(D2741-1))*4+(E2741-1))*5+F2741+1,(INDEX($T$3:$AI$3,B2741)-1)*3+1)</f>
        <v>16</v>
      </c>
      <c r="J2741" s="32">
        <f>INDEX(数值规划!$N$32:$Y$231,(((C2741-1)*2+(D2741-1))*4+(E2741-1))*5+F2741+1,(INDEX($T$3:$AI$3,B2741)-1)*3+2)</f>
        <v>64</v>
      </c>
      <c r="K2741" s="32">
        <f>INDEX(数值规划!$N$32:$Y$231,(((C2741-1)*2+(D2741-1))*4+(E2741-1))*5+F2741+1,(INDEX($T$3:$AI$3,B2741)-1)*3+3)</f>
        <v>40</v>
      </c>
      <c r="L2741" s="32">
        <f t="shared" si="85"/>
        <v>7</v>
      </c>
      <c r="M2741" s="32">
        <f>INDEX(数值规划!$AL$33:$AL$42,(特技天赋!C2741-1)*2+特技天赋!D2741)</f>
        <v>5</v>
      </c>
      <c r="N2741" s="31">
        <v>43</v>
      </c>
      <c r="Q2741" s="32">
        <f>IF(特技天赋!F2741&gt;0,INDEX(数值规划!$F$32:$F$63,(特技天赋!E2741-1)*4+特技天赋!F2741),E2741)</f>
        <v>43</v>
      </c>
    </row>
    <row r="2742" spans="1:17" ht="16.5" x14ac:dyDescent="0.2">
      <c r="A2742" s="31">
        <v>2739</v>
      </c>
      <c r="B2742" s="31">
        <v>16</v>
      </c>
      <c r="C2742" s="31">
        <v>4</v>
      </c>
      <c r="D2742" s="31">
        <v>1</v>
      </c>
      <c r="E2742" s="31">
        <v>4</v>
      </c>
      <c r="F2742" s="31">
        <v>3</v>
      </c>
      <c r="G2742" s="31" t="str">
        <f t="shared" si="84"/>
        <v>双鱼座技能3_1线4号天赋3级</v>
      </c>
      <c r="H2742" s="32">
        <f>INDEX(数值规划!$AH$33:$AK$42,(特技天赋!C2742-1)*2+特技天赋!D2742,特技天赋!E2742)</f>
        <v>81</v>
      </c>
      <c r="I2742" s="32">
        <f>INDEX(数值规划!$N$32:$Y$231,(((C2742-1)*2+(D2742-1))*4+(E2742-1))*5+F2742+1,(INDEX($T$3:$AI$3,B2742)-1)*3+1)</f>
        <v>18</v>
      </c>
      <c r="J2742" s="32">
        <f>INDEX(数值规划!$N$32:$Y$231,(((C2742-1)*2+(D2742-1))*4+(E2742-1))*5+F2742+1,(INDEX($T$3:$AI$3,B2742)-1)*3+2)</f>
        <v>72</v>
      </c>
      <c r="K2742" s="32">
        <f>INDEX(数值规划!$N$32:$Y$231,(((C2742-1)*2+(D2742-1))*4+(E2742-1))*5+F2742+1,(INDEX($T$3:$AI$3,B2742)-1)*3+3)</f>
        <v>45</v>
      </c>
      <c r="L2742" s="32">
        <f t="shared" si="85"/>
        <v>7</v>
      </c>
      <c r="M2742" s="32">
        <f>INDEX(数值规划!$AL$33:$AL$42,(特技天赋!C2742-1)*2+特技天赋!D2742)</f>
        <v>5</v>
      </c>
      <c r="N2742" s="31">
        <v>58</v>
      </c>
      <c r="Q2742" s="32">
        <f>IF(特技天赋!F2742&gt;0,INDEX(数值规划!$F$32:$F$63,(特技天赋!E2742-1)*4+特技天赋!F2742),E2742)</f>
        <v>58</v>
      </c>
    </row>
    <row r="2743" spans="1:17" ht="16.5" x14ac:dyDescent="0.2">
      <c r="A2743" s="31">
        <v>2740</v>
      </c>
      <c r="B2743" s="31">
        <v>16</v>
      </c>
      <c r="C2743" s="31">
        <v>4</v>
      </c>
      <c r="D2743" s="31">
        <v>1</v>
      </c>
      <c r="E2743" s="31">
        <v>4</v>
      </c>
      <c r="F2743" s="31">
        <v>4</v>
      </c>
      <c r="G2743" s="31" t="str">
        <f t="shared" si="84"/>
        <v>双鱼座技能3_1线4号天赋4级</v>
      </c>
      <c r="H2743" s="32">
        <f>INDEX(数值规划!$AH$33:$AK$42,(特技天赋!C2743-1)*2+特技天赋!D2743,特技天赋!E2743)</f>
        <v>81</v>
      </c>
      <c r="I2743" s="32">
        <f>INDEX(数值规划!$N$32:$Y$231,(((C2743-1)*2+(D2743-1))*4+(E2743-1))*5+F2743+1,(INDEX($T$3:$AI$3,B2743)-1)*3+1)</f>
        <v>20</v>
      </c>
      <c r="J2743" s="32">
        <f>INDEX(数值规划!$N$32:$Y$231,(((C2743-1)*2+(D2743-1))*4+(E2743-1))*5+F2743+1,(INDEX($T$3:$AI$3,B2743)-1)*3+2)</f>
        <v>80</v>
      </c>
      <c r="K2743" s="32">
        <f>INDEX(数值规划!$N$32:$Y$231,(((C2743-1)*2+(D2743-1))*4+(E2743-1))*5+F2743+1,(INDEX($T$3:$AI$3,B2743)-1)*3+3)</f>
        <v>50</v>
      </c>
      <c r="L2743" s="32">
        <f t="shared" si="85"/>
        <v>7</v>
      </c>
      <c r="M2743" s="32">
        <f>INDEX(数值规划!$AL$33:$AL$42,(特技天赋!C2743-1)*2+特技天赋!D2743)</f>
        <v>5</v>
      </c>
      <c r="N2743" s="31">
        <v>87</v>
      </c>
      <c r="Q2743" s="32">
        <f>IF(特技天赋!F2743&gt;0,INDEX(数值规划!$F$32:$F$63,(特技天赋!E2743-1)*4+特技天赋!F2743),E2743)</f>
        <v>87</v>
      </c>
    </row>
    <row r="2744" spans="1:17" ht="16.5" x14ac:dyDescent="0.2">
      <c r="A2744" s="31">
        <v>2741</v>
      </c>
      <c r="B2744" s="31">
        <v>16</v>
      </c>
      <c r="C2744" s="31">
        <v>4</v>
      </c>
      <c r="D2744" s="31">
        <v>2</v>
      </c>
      <c r="E2744" s="31">
        <v>1</v>
      </c>
      <c r="F2744" s="31">
        <v>0</v>
      </c>
      <c r="G2744" s="31" t="str">
        <f t="shared" si="84"/>
        <v>双鱼座技能3_2线1号天赋解锁</v>
      </c>
      <c r="H2744" s="32">
        <f>INDEX(数值规划!$AH$33:$AK$42,(特技天赋!C2744-1)*2+特技天赋!D2744,特技天赋!E2744)</f>
        <v>31</v>
      </c>
      <c r="I2744" s="32">
        <f>INDEX(数值规划!$N$32:$Y$231,(((C2744-1)*2+(D2744-1))*4+(E2744-1))*5+F2744+1,(INDEX($T$3:$AI$3,B2744)-1)*3+1)</f>
        <v>20</v>
      </c>
      <c r="J2744" s="32">
        <f>INDEX(数值规划!$N$32:$Y$231,(((C2744-1)*2+(D2744-1))*4+(E2744-1))*5+F2744+1,(INDEX($T$3:$AI$3,B2744)-1)*3+2)</f>
        <v>0</v>
      </c>
      <c r="K2744" s="32">
        <f>INDEX(数值规划!$N$32:$Y$231,(((C2744-1)*2+(D2744-1))*4+(E2744-1))*5+F2744+1,(INDEX($T$3:$AI$3,B2744)-1)*3+3)</f>
        <v>10</v>
      </c>
      <c r="L2744" s="32">
        <f t="shared" si="85"/>
        <v>2</v>
      </c>
      <c r="M2744" s="32">
        <f>INDEX(数值规划!$AL$33:$AL$42,(特技天赋!C2744-1)*2+特技天赋!D2744)</f>
        <v>6</v>
      </c>
      <c r="N2744" s="31">
        <v>1</v>
      </c>
      <c r="Q2744" s="32">
        <f>IF(特技天赋!F2744&gt;0,INDEX(数值规划!$F$32:$F$63,(特技天赋!E2744-1)*4+特技天赋!F2744),E2744)</f>
        <v>1</v>
      </c>
    </row>
    <row r="2745" spans="1:17" ht="16.5" x14ac:dyDescent="0.2">
      <c r="A2745" s="31">
        <v>2742</v>
      </c>
      <c r="B2745" s="31">
        <v>16</v>
      </c>
      <c r="C2745" s="31">
        <v>4</v>
      </c>
      <c r="D2745" s="31">
        <v>2</v>
      </c>
      <c r="E2745" s="31">
        <v>1</v>
      </c>
      <c r="F2745" s="31">
        <v>1</v>
      </c>
      <c r="G2745" s="31" t="str">
        <f t="shared" si="84"/>
        <v>双鱼座技能3_2线1号天赋1级</v>
      </c>
      <c r="H2745" s="32">
        <f>INDEX(数值规划!$AH$33:$AK$42,(特技天赋!C2745-1)*2+特技天赋!D2745,特技天赋!E2745)</f>
        <v>31</v>
      </c>
      <c r="I2745" s="32">
        <f>INDEX(数值规划!$N$32:$Y$231,(((C2745-1)*2+(D2745-1))*4+(E2745-1))*5+F2745+1,(INDEX($T$3:$AI$3,B2745)-1)*3+1)</f>
        <v>30</v>
      </c>
      <c r="J2745" s="32">
        <f>INDEX(数值规划!$N$32:$Y$231,(((C2745-1)*2+(D2745-1))*4+(E2745-1))*5+F2745+1,(INDEX($T$3:$AI$3,B2745)-1)*3+2)</f>
        <v>0</v>
      </c>
      <c r="K2745" s="32">
        <f>INDEX(数值规划!$N$32:$Y$231,(((C2745-1)*2+(D2745-1))*4+(E2745-1))*5+F2745+1,(INDEX($T$3:$AI$3,B2745)-1)*3+3)</f>
        <v>15</v>
      </c>
      <c r="L2745" s="32">
        <f t="shared" si="85"/>
        <v>2</v>
      </c>
      <c r="M2745" s="32">
        <f>INDEX(数值规划!$AL$33:$AL$42,(特技天赋!C2745-1)*2+特技天赋!D2745)</f>
        <v>6</v>
      </c>
      <c r="N2745" s="31">
        <v>19</v>
      </c>
      <c r="Q2745" s="32">
        <f>IF(特技天赋!F2745&gt;0,INDEX(数值规划!$F$32:$F$63,(特技天赋!E2745-1)*4+特技天赋!F2745),E2745)</f>
        <v>19</v>
      </c>
    </row>
    <row r="2746" spans="1:17" ht="16.5" x14ac:dyDescent="0.2">
      <c r="A2746" s="31">
        <v>2743</v>
      </c>
      <c r="B2746" s="31">
        <v>16</v>
      </c>
      <c r="C2746" s="31">
        <v>4</v>
      </c>
      <c r="D2746" s="31">
        <v>2</v>
      </c>
      <c r="E2746" s="31">
        <v>1</v>
      </c>
      <c r="F2746" s="31">
        <v>2</v>
      </c>
      <c r="G2746" s="31" t="str">
        <f t="shared" si="84"/>
        <v>双鱼座技能3_2线1号天赋2级</v>
      </c>
      <c r="H2746" s="32">
        <f>INDEX(数值规划!$AH$33:$AK$42,(特技天赋!C2746-1)*2+特技天赋!D2746,特技天赋!E2746)</f>
        <v>31</v>
      </c>
      <c r="I2746" s="32">
        <f>INDEX(数值规划!$N$32:$Y$231,(((C2746-1)*2+(D2746-1))*4+(E2746-1))*5+F2746+1,(INDEX($T$3:$AI$3,B2746)-1)*3+1)</f>
        <v>40</v>
      </c>
      <c r="J2746" s="32">
        <f>INDEX(数值规划!$N$32:$Y$231,(((C2746-1)*2+(D2746-1))*4+(E2746-1))*5+F2746+1,(INDEX($T$3:$AI$3,B2746)-1)*3+2)</f>
        <v>0</v>
      </c>
      <c r="K2746" s="32">
        <f>INDEX(数值规划!$N$32:$Y$231,(((C2746-1)*2+(D2746-1))*4+(E2746-1))*5+F2746+1,(INDEX($T$3:$AI$3,B2746)-1)*3+3)</f>
        <v>20</v>
      </c>
      <c r="L2746" s="32">
        <f t="shared" si="85"/>
        <v>2</v>
      </c>
      <c r="M2746" s="32">
        <f>INDEX(数值规划!$AL$33:$AL$42,(特技天赋!C2746-1)*2+特技天赋!D2746)</f>
        <v>6</v>
      </c>
      <c r="N2746" s="31">
        <v>29</v>
      </c>
      <c r="Q2746" s="32">
        <f>IF(特技天赋!F2746&gt;0,INDEX(数值规划!$F$32:$F$63,(特技天赋!E2746-1)*4+特技天赋!F2746),E2746)</f>
        <v>29</v>
      </c>
    </row>
    <row r="2747" spans="1:17" ht="16.5" x14ac:dyDescent="0.2">
      <c r="A2747" s="31">
        <v>2744</v>
      </c>
      <c r="B2747" s="31">
        <v>16</v>
      </c>
      <c r="C2747" s="31">
        <v>4</v>
      </c>
      <c r="D2747" s="31">
        <v>2</v>
      </c>
      <c r="E2747" s="31">
        <v>1</v>
      </c>
      <c r="F2747" s="31">
        <v>3</v>
      </c>
      <c r="G2747" s="31" t="str">
        <f t="shared" si="84"/>
        <v>双鱼座技能3_2线1号天赋3级</v>
      </c>
      <c r="H2747" s="32">
        <f>INDEX(数值规划!$AH$33:$AK$42,(特技天赋!C2747-1)*2+特技天赋!D2747,特技天赋!E2747)</f>
        <v>31</v>
      </c>
      <c r="I2747" s="32">
        <f>INDEX(数值规划!$N$32:$Y$231,(((C2747-1)*2+(D2747-1))*4+(E2747-1))*5+F2747+1,(INDEX($T$3:$AI$3,B2747)-1)*3+1)</f>
        <v>50</v>
      </c>
      <c r="J2747" s="32">
        <f>INDEX(数值规划!$N$32:$Y$231,(((C2747-1)*2+(D2747-1))*4+(E2747-1))*5+F2747+1,(INDEX($T$3:$AI$3,B2747)-1)*3+2)</f>
        <v>0</v>
      </c>
      <c r="K2747" s="32">
        <f>INDEX(数值规划!$N$32:$Y$231,(((C2747-1)*2+(D2747-1))*4+(E2747-1))*5+F2747+1,(INDEX($T$3:$AI$3,B2747)-1)*3+3)</f>
        <v>25</v>
      </c>
      <c r="L2747" s="32">
        <f t="shared" si="85"/>
        <v>2</v>
      </c>
      <c r="M2747" s="32">
        <f>INDEX(数值规划!$AL$33:$AL$42,(特技天赋!C2747-1)*2+特技天赋!D2747)</f>
        <v>6</v>
      </c>
      <c r="N2747" s="31">
        <v>38</v>
      </c>
      <c r="Q2747" s="32">
        <f>IF(特技天赋!F2747&gt;0,INDEX(数值规划!$F$32:$F$63,(特技天赋!E2747-1)*4+特技天赋!F2747),E2747)</f>
        <v>38</v>
      </c>
    </row>
    <row r="2748" spans="1:17" ht="16.5" x14ac:dyDescent="0.2">
      <c r="A2748" s="31">
        <v>2745</v>
      </c>
      <c r="B2748" s="31">
        <v>16</v>
      </c>
      <c r="C2748" s="31">
        <v>4</v>
      </c>
      <c r="D2748" s="31">
        <v>2</v>
      </c>
      <c r="E2748" s="31">
        <v>1</v>
      </c>
      <c r="F2748" s="31">
        <v>4</v>
      </c>
      <c r="G2748" s="31" t="str">
        <f t="shared" si="84"/>
        <v>双鱼座技能3_2线1号天赋4级</v>
      </c>
      <c r="H2748" s="32">
        <f>INDEX(数值规划!$AH$33:$AK$42,(特技天赋!C2748-1)*2+特技天赋!D2748,特技天赋!E2748)</f>
        <v>31</v>
      </c>
      <c r="I2748" s="32">
        <f>INDEX(数值规划!$N$32:$Y$231,(((C2748-1)*2+(D2748-1))*4+(E2748-1))*5+F2748+1,(INDEX($T$3:$AI$3,B2748)-1)*3+1)</f>
        <v>60</v>
      </c>
      <c r="J2748" s="32">
        <f>INDEX(数值规划!$N$32:$Y$231,(((C2748-1)*2+(D2748-1))*4+(E2748-1))*5+F2748+1,(INDEX($T$3:$AI$3,B2748)-1)*3+2)</f>
        <v>0</v>
      </c>
      <c r="K2748" s="32">
        <f>INDEX(数值规划!$N$32:$Y$231,(((C2748-1)*2+(D2748-1))*4+(E2748-1))*5+F2748+1,(INDEX($T$3:$AI$3,B2748)-1)*3+3)</f>
        <v>30</v>
      </c>
      <c r="L2748" s="32">
        <f t="shared" si="85"/>
        <v>2</v>
      </c>
      <c r="M2748" s="32">
        <f>INDEX(数值规划!$AL$33:$AL$42,(特技天赋!C2748-1)*2+特技天赋!D2748)</f>
        <v>6</v>
      </c>
      <c r="N2748" s="31">
        <v>58</v>
      </c>
      <c r="Q2748" s="32">
        <f>IF(特技天赋!F2748&gt;0,INDEX(数值规划!$F$32:$F$63,(特技天赋!E2748-1)*4+特技天赋!F2748),E2748)</f>
        <v>58</v>
      </c>
    </row>
    <row r="2749" spans="1:17" ht="16.5" x14ac:dyDescent="0.2">
      <c r="A2749" s="31">
        <v>2746</v>
      </c>
      <c r="B2749" s="31">
        <v>16</v>
      </c>
      <c r="C2749" s="31">
        <v>4</v>
      </c>
      <c r="D2749" s="31">
        <v>2</v>
      </c>
      <c r="E2749" s="31">
        <v>2</v>
      </c>
      <c r="F2749" s="31">
        <v>0</v>
      </c>
      <c r="G2749" s="31" t="str">
        <f t="shared" si="84"/>
        <v>双鱼座技能3_2线2号天赋解锁</v>
      </c>
      <c r="H2749" s="32">
        <f>INDEX(数值规划!$AH$33:$AK$42,(特技天赋!C2749-1)*2+特技天赋!D2749,特技天赋!E2749)</f>
        <v>51</v>
      </c>
      <c r="I2749" s="32">
        <f>INDEX(数值规划!$N$32:$Y$231,(((C2749-1)*2+(D2749-1))*4+(E2749-1))*5+F2749+1,(INDEX($T$3:$AI$3,B2749)-1)*3+1)</f>
        <v>30</v>
      </c>
      <c r="J2749" s="32">
        <f>INDEX(数值规划!$N$32:$Y$231,(((C2749-1)*2+(D2749-1))*4+(E2749-1))*5+F2749+1,(INDEX($T$3:$AI$3,B2749)-1)*3+2)</f>
        <v>0</v>
      </c>
      <c r="K2749" s="32">
        <f>INDEX(数值规划!$N$32:$Y$231,(((C2749-1)*2+(D2749-1))*4+(E2749-1))*5+F2749+1,(INDEX($T$3:$AI$3,B2749)-1)*3+3)</f>
        <v>15</v>
      </c>
      <c r="L2749" s="32">
        <f t="shared" si="85"/>
        <v>4</v>
      </c>
      <c r="M2749" s="32">
        <f>INDEX(数值规划!$AL$33:$AL$42,(特技天赋!C2749-1)*2+特技天赋!D2749)</f>
        <v>6</v>
      </c>
      <c r="N2749" s="31">
        <v>2</v>
      </c>
      <c r="Q2749" s="32">
        <f>IF(特技天赋!F2749&gt;0,INDEX(数值规划!$F$32:$F$63,(特技天赋!E2749-1)*4+特技天赋!F2749),E2749)</f>
        <v>2</v>
      </c>
    </row>
    <row r="2750" spans="1:17" ht="16.5" x14ac:dyDescent="0.2">
      <c r="A2750" s="31">
        <v>2747</v>
      </c>
      <c r="B2750" s="31">
        <v>16</v>
      </c>
      <c r="C2750" s="31">
        <v>4</v>
      </c>
      <c r="D2750" s="31">
        <v>2</v>
      </c>
      <c r="E2750" s="31">
        <v>2</v>
      </c>
      <c r="F2750" s="31">
        <v>1</v>
      </c>
      <c r="G2750" s="31" t="str">
        <f t="shared" si="84"/>
        <v>双鱼座技能3_2线2号天赋1级</v>
      </c>
      <c r="H2750" s="32">
        <f>INDEX(数值规划!$AH$33:$AK$42,(特技天赋!C2750-1)*2+特技天赋!D2750,特技天赋!E2750)</f>
        <v>51</v>
      </c>
      <c r="I2750" s="32">
        <f>INDEX(数值规划!$N$32:$Y$231,(((C2750-1)*2+(D2750-1))*4+(E2750-1))*5+F2750+1,(INDEX($T$3:$AI$3,B2750)-1)*3+1)</f>
        <v>40</v>
      </c>
      <c r="J2750" s="32">
        <f>INDEX(数值规划!$N$32:$Y$231,(((C2750-1)*2+(D2750-1))*4+(E2750-1))*5+F2750+1,(INDEX($T$3:$AI$3,B2750)-1)*3+2)</f>
        <v>0</v>
      </c>
      <c r="K2750" s="32">
        <f>INDEX(数值规划!$N$32:$Y$231,(((C2750-1)*2+(D2750-1))*4+(E2750-1))*5+F2750+1,(INDEX($T$3:$AI$3,B2750)-1)*3+3)</f>
        <v>20</v>
      </c>
      <c r="L2750" s="32">
        <f t="shared" si="85"/>
        <v>4</v>
      </c>
      <c r="M2750" s="32">
        <f>INDEX(数值规划!$AL$33:$AL$42,(特技天赋!C2750-1)*2+特技天赋!D2750)</f>
        <v>6</v>
      </c>
      <c r="N2750" s="31">
        <v>24</v>
      </c>
      <c r="Q2750" s="32">
        <f>IF(特技天赋!F2750&gt;0,INDEX(数值规划!$F$32:$F$63,(特技天赋!E2750-1)*4+特技天赋!F2750),E2750)</f>
        <v>24</v>
      </c>
    </row>
    <row r="2751" spans="1:17" ht="16.5" x14ac:dyDescent="0.2">
      <c r="A2751" s="31">
        <v>2748</v>
      </c>
      <c r="B2751" s="31">
        <v>16</v>
      </c>
      <c r="C2751" s="31">
        <v>4</v>
      </c>
      <c r="D2751" s="31">
        <v>2</v>
      </c>
      <c r="E2751" s="31">
        <v>2</v>
      </c>
      <c r="F2751" s="31">
        <v>2</v>
      </c>
      <c r="G2751" s="31" t="str">
        <f t="shared" si="84"/>
        <v>双鱼座技能3_2线2号天赋2级</v>
      </c>
      <c r="H2751" s="32">
        <f>INDEX(数值规划!$AH$33:$AK$42,(特技天赋!C2751-1)*2+特技天赋!D2751,特技天赋!E2751)</f>
        <v>51</v>
      </c>
      <c r="I2751" s="32">
        <f>INDEX(数值规划!$N$32:$Y$231,(((C2751-1)*2+(D2751-1))*4+(E2751-1))*5+F2751+1,(INDEX($T$3:$AI$3,B2751)-1)*3+1)</f>
        <v>50</v>
      </c>
      <c r="J2751" s="32">
        <f>INDEX(数值规划!$N$32:$Y$231,(((C2751-1)*2+(D2751-1))*4+(E2751-1))*5+F2751+1,(INDEX($T$3:$AI$3,B2751)-1)*3+2)</f>
        <v>0</v>
      </c>
      <c r="K2751" s="32">
        <f>INDEX(数值规划!$N$32:$Y$231,(((C2751-1)*2+(D2751-1))*4+(E2751-1))*5+F2751+1,(INDEX($T$3:$AI$3,B2751)-1)*3+3)</f>
        <v>25</v>
      </c>
      <c r="L2751" s="32">
        <f t="shared" si="85"/>
        <v>4</v>
      </c>
      <c r="M2751" s="32">
        <f>INDEX(数值规划!$AL$33:$AL$42,(特技天赋!C2751-1)*2+特技天赋!D2751)</f>
        <v>6</v>
      </c>
      <c r="N2751" s="31">
        <v>36</v>
      </c>
      <c r="Q2751" s="32">
        <f>IF(特技天赋!F2751&gt;0,INDEX(数值规划!$F$32:$F$63,(特技天赋!E2751-1)*4+特技天赋!F2751),E2751)</f>
        <v>36</v>
      </c>
    </row>
    <row r="2752" spans="1:17" ht="16.5" x14ac:dyDescent="0.2">
      <c r="A2752" s="31">
        <v>2749</v>
      </c>
      <c r="B2752" s="31">
        <v>16</v>
      </c>
      <c r="C2752" s="31">
        <v>4</v>
      </c>
      <c r="D2752" s="31">
        <v>2</v>
      </c>
      <c r="E2752" s="31">
        <v>2</v>
      </c>
      <c r="F2752" s="31">
        <v>3</v>
      </c>
      <c r="G2752" s="31" t="str">
        <f t="shared" si="84"/>
        <v>双鱼座技能3_2线2号天赋3级</v>
      </c>
      <c r="H2752" s="32">
        <f>INDEX(数值规划!$AH$33:$AK$42,(特技天赋!C2752-1)*2+特技天赋!D2752,特技天赋!E2752)</f>
        <v>51</v>
      </c>
      <c r="I2752" s="32">
        <f>INDEX(数值规划!$N$32:$Y$231,(((C2752-1)*2+(D2752-1))*4+(E2752-1))*5+F2752+1,(INDEX($T$3:$AI$3,B2752)-1)*3+1)</f>
        <v>60</v>
      </c>
      <c r="J2752" s="32">
        <f>INDEX(数值规划!$N$32:$Y$231,(((C2752-1)*2+(D2752-1))*4+(E2752-1))*5+F2752+1,(INDEX($T$3:$AI$3,B2752)-1)*3+2)</f>
        <v>0</v>
      </c>
      <c r="K2752" s="32">
        <f>INDEX(数值规划!$N$32:$Y$231,(((C2752-1)*2+(D2752-1))*4+(E2752-1))*5+F2752+1,(INDEX($T$3:$AI$3,B2752)-1)*3+3)</f>
        <v>30</v>
      </c>
      <c r="L2752" s="32">
        <f t="shared" si="85"/>
        <v>4</v>
      </c>
      <c r="M2752" s="32">
        <f>INDEX(数值规划!$AL$33:$AL$42,(特技天赋!C2752-1)*2+特技天赋!D2752)</f>
        <v>6</v>
      </c>
      <c r="N2752" s="31">
        <v>48</v>
      </c>
      <c r="Q2752" s="32">
        <f>IF(特技天赋!F2752&gt;0,INDEX(数值规划!$F$32:$F$63,(特技天赋!E2752-1)*4+特技天赋!F2752),E2752)</f>
        <v>48</v>
      </c>
    </row>
    <row r="2753" spans="1:17" ht="16.5" x14ac:dyDescent="0.2">
      <c r="A2753" s="31">
        <v>2750</v>
      </c>
      <c r="B2753" s="31">
        <v>16</v>
      </c>
      <c r="C2753" s="31">
        <v>4</v>
      </c>
      <c r="D2753" s="31">
        <v>2</v>
      </c>
      <c r="E2753" s="31">
        <v>2</v>
      </c>
      <c r="F2753" s="31">
        <v>4</v>
      </c>
      <c r="G2753" s="31" t="str">
        <f t="shared" si="84"/>
        <v>双鱼座技能3_2线2号天赋4级</v>
      </c>
      <c r="H2753" s="32">
        <f>INDEX(数值规划!$AH$33:$AK$42,(特技天赋!C2753-1)*2+特技天赋!D2753,特技天赋!E2753)</f>
        <v>51</v>
      </c>
      <c r="I2753" s="32">
        <f>INDEX(数值规划!$N$32:$Y$231,(((C2753-1)*2+(D2753-1))*4+(E2753-1))*5+F2753+1,(INDEX($T$3:$AI$3,B2753)-1)*3+1)</f>
        <v>70</v>
      </c>
      <c r="J2753" s="32">
        <f>INDEX(数值规划!$N$32:$Y$231,(((C2753-1)*2+(D2753-1))*4+(E2753-1))*5+F2753+1,(INDEX($T$3:$AI$3,B2753)-1)*3+2)</f>
        <v>0</v>
      </c>
      <c r="K2753" s="32">
        <f>INDEX(数值规划!$N$32:$Y$231,(((C2753-1)*2+(D2753-1))*4+(E2753-1))*5+F2753+1,(INDEX($T$3:$AI$3,B2753)-1)*3+3)</f>
        <v>35</v>
      </c>
      <c r="L2753" s="32">
        <f t="shared" si="85"/>
        <v>4</v>
      </c>
      <c r="M2753" s="32">
        <f>INDEX(数值规划!$AL$33:$AL$42,(特技天赋!C2753-1)*2+特技天赋!D2753)</f>
        <v>6</v>
      </c>
      <c r="N2753" s="31">
        <v>72</v>
      </c>
      <c r="Q2753" s="32">
        <f>IF(特技天赋!F2753&gt;0,INDEX(数值规划!$F$32:$F$63,(特技天赋!E2753-1)*4+特技天赋!F2753),E2753)</f>
        <v>72</v>
      </c>
    </row>
    <row r="2754" spans="1:17" ht="16.5" x14ac:dyDescent="0.2">
      <c r="A2754" s="31">
        <v>2751</v>
      </c>
      <c r="B2754" s="31">
        <v>16</v>
      </c>
      <c r="C2754" s="31">
        <v>4</v>
      </c>
      <c r="D2754" s="31">
        <v>2</v>
      </c>
      <c r="E2754" s="31">
        <v>3</v>
      </c>
      <c r="F2754" s="31">
        <v>0</v>
      </c>
      <c r="G2754" s="31" t="str">
        <f t="shared" si="84"/>
        <v>双鱼座技能3_2线3号天赋解锁</v>
      </c>
      <c r="H2754" s="32">
        <f>INDEX(数值规划!$AH$33:$AK$42,(特技天赋!C2754-1)*2+特技天赋!D2754,特技天赋!E2754)</f>
        <v>71</v>
      </c>
      <c r="I2754" s="32">
        <f>INDEX(数值规划!$N$32:$Y$231,(((C2754-1)*2+(D2754-1))*4+(E2754-1))*5+F2754+1,(INDEX($T$3:$AI$3,B2754)-1)*3+1)</f>
        <v>45</v>
      </c>
      <c r="J2754" s="32">
        <f>INDEX(数值规划!$N$32:$Y$231,(((C2754-1)*2+(D2754-1))*4+(E2754-1))*5+F2754+1,(INDEX($T$3:$AI$3,B2754)-1)*3+2)</f>
        <v>0</v>
      </c>
      <c r="K2754" s="32">
        <f>INDEX(数值规划!$N$32:$Y$231,(((C2754-1)*2+(D2754-1))*4+(E2754-1))*5+F2754+1,(INDEX($T$3:$AI$3,B2754)-1)*3+3)</f>
        <v>23</v>
      </c>
      <c r="L2754" s="32">
        <f t="shared" si="85"/>
        <v>6</v>
      </c>
      <c r="M2754" s="32">
        <f>INDEX(数值规划!$AL$33:$AL$42,(特技天赋!C2754-1)*2+特技天赋!D2754)</f>
        <v>6</v>
      </c>
      <c r="N2754" s="31">
        <v>3</v>
      </c>
      <c r="Q2754" s="32">
        <f>IF(特技天赋!F2754&gt;0,INDEX(数值规划!$F$32:$F$63,(特技天赋!E2754-1)*4+特技天赋!F2754),E2754)</f>
        <v>3</v>
      </c>
    </row>
    <row r="2755" spans="1:17" ht="16.5" x14ac:dyDescent="0.2">
      <c r="A2755" s="31">
        <v>2752</v>
      </c>
      <c r="B2755" s="31">
        <v>16</v>
      </c>
      <c r="C2755" s="31">
        <v>4</v>
      </c>
      <c r="D2755" s="31">
        <v>2</v>
      </c>
      <c r="E2755" s="31">
        <v>3</v>
      </c>
      <c r="F2755" s="31">
        <v>1</v>
      </c>
      <c r="G2755" s="31" t="str">
        <f t="shared" si="84"/>
        <v>双鱼座技能3_2线3号天赋1级</v>
      </c>
      <c r="H2755" s="32">
        <f>INDEX(数值规划!$AH$33:$AK$42,(特技天赋!C2755-1)*2+特技天赋!D2755,特技天赋!E2755)</f>
        <v>71</v>
      </c>
      <c r="I2755" s="32">
        <f>INDEX(数值规划!$N$32:$Y$231,(((C2755-1)*2+(D2755-1))*4+(E2755-1))*5+F2755+1,(INDEX($T$3:$AI$3,B2755)-1)*3+1)</f>
        <v>55</v>
      </c>
      <c r="J2755" s="32">
        <f>INDEX(数值规划!$N$32:$Y$231,(((C2755-1)*2+(D2755-1))*4+(E2755-1))*5+F2755+1,(INDEX($T$3:$AI$3,B2755)-1)*3+2)</f>
        <v>0</v>
      </c>
      <c r="K2755" s="32">
        <f>INDEX(数值规划!$N$32:$Y$231,(((C2755-1)*2+(D2755-1))*4+(E2755-1))*5+F2755+1,(INDEX($T$3:$AI$3,B2755)-1)*3+3)</f>
        <v>28</v>
      </c>
      <c r="L2755" s="32">
        <f t="shared" si="85"/>
        <v>6</v>
      </c>
      <c r="M2755" s="32">
        <f>INDEX(数值规划!$AL$33:$AL$42,(特技天赋!C2755-1)*2+特技天赋!D2755)</f>
        <v>6</v>
      </c>
      <c r="N2755" s="31">
        <v>29</v>
      </c>
      <c r="Q2755" s="32">
        <f>IF(特技天赋!F2755&gt;0,INDEX(数值规划!$F$32:$F$63,(特技天赋!E2755-1)*4+特技天赋!F2755),E2755)</f>
        <v>29</v>
      </c>
    </row>
    <row r="2756" spans="1:17" ht="16.5" x14ac:dyDescent="0.2">
      <c r="A2756" s="31">
        <v>2753</v>
      </c>
      <c r="B2756" s="31">
        <v>16</v>
      </c>
      <c r="C2756" s="31">
        <v>4</v>
      </c>
      <c r="D2756" s="31">
        <v>2</v>
      </c>
      <c r="E2756" s="31">
        <v>3</v>
      </c>
      <c r="F2756" s="31">
        <v>2</v>
      </c>
      <c r="G2756" s="31" t="str">
        <f t="shared" si="84"/>
        <v>双鱼座技能3_2线3号天赋2级</v>
      </c>
      <c r="H2756" s="32">
        <f>INDEX(数值规划!$AH$33:$AK$42,(特技天赋!C2756-1)*2+特技天赋!D2756,特技天赋!E2756)</f>
        <v>71</v>
      </c>
      <c r="I2756" s="32">
        <f>INDEX(数值规划!$N$32:$Y$231,(((C2756-1)*2+(D2756-1))*4+(E2756-1))*5+F2756+1,(INDEX($T$3:$AI$3,B2756)-1)*3+1)</f>
        <v>65</v>
      </c>
      <c r="J2756" s="32">
        <f>INDEX(数值规划!$N$32:$Y$231,(((C2756-1)*2+(D2756-1))*4+(E2756-1))*5+F2756+1,(INDEX($T$3:$AI$3,B2756)-1)*3+2)</f>
        <v>0</v>
      </c>
      <c r="K2756" s="32">
        <f>INDEX(数值规划!$N$32:$Y$231,(((C2756-1)*2+(D2756-1))*4+(E2756-1))*5+F2756+1,(INDEX($T$3:$AI$3,B2756)-1)*3+3)</f>
        <v>33</v>
      </c>
      <c r="L2756" s="32">
        <f t="shared" si="85"/>
        <v>6</v>
      </c>
      <c r="M2756" s="32">
        <f>INDEX(数值规划!$AL$33:$AL$42,(特技天赋!C2756-1)*2+特技天赋!D2756)</f>
        <v>6</v>
      </c>
      <c r="N2756" s="31">
        <v>43</v>
      </c>
      <c r="Q2756" s="32">
        <f>IF(特技天赋!F2756&gt;0,INDEX(数值规划!$F$32:$F$63,(特技天赋!E2756-1)*4+特技天赋!F2756),E2756)</f>
        <v>43</v>
      </c>
    </row>
    <row r="2757" spans="1:17" ht="16.5" x14ac:dyDescent="0.2">
      <c r="A2757" s="31">
        <v>2754</v>
      </c>
      <c r="B2757" s="31">
        <v>16</v>
      </c>
      <c r="C2757" s="31">
        <v>4</v>
      </c>
      <c r="D2757" s="31">
        <v>2</v>
      </c>
      <c r="E2757" s="31">
        <v>3</v>
      </c>
      <c r="F2757" s="31">
        <v>3</v>
      </c>
      <c r="G2757" s="31" t="str">
        <f t="shared" ref="G2757:G2803" si="86">INDEX($T$4:$AI$4,B2757)&amp;INDEX($T$5:$X$5,C2757)&amp;"_"&amp;D2757&amp;"线"&amp;E2757&amp;"号天赋"&amp;IF(F2757&gt;0,F2757&amp;"级","解锁")</f>
        <v>双鱼座技能3_2线3号天赋3级</v>
      </c>
      <c r="H2757" s="32">
        <f>INDEX(数值规划!$AH$33:$AK$42,(特技天赋!C2757-1)*2+特技天赋!D2757,特技天赋!E2757)</f>
        <v>71</v>
      </c>
      <c r="I2757" s="32">
        <f>INDEX(数值规划!$N$32:$Y$231,(((C2757-1)*2+(D2757-1))*4+(E2757-1))*5+F2757+1,(INDEX($T$3:$AI$3,B2757)-1)*3+1)</f>
        <v>75</v>
      </c>
      <c r="J2757" s="32">
        <f>INDEX(数值规划!$N$32:$Y$231,(((C2757-1)*2+(D2757-1))*4+(E2757-1))*5+F2757+1,(INDEX($T$3:$AI$3,B2757)-1)*3+2)</f>
        <v>0</v>
      </c>
      <c r="K2757" s="32">
        <f>INDEX(数值规划!$N$32:$Y$231,(((C2757-1)*2+(D2757-1))*4+(E2757-1))*5+F2757+1,(INDEX($T$3:$AI$3,B2757)-1)*3+3)</f>
        <v>38</v>
      </c>
      <c r="L2757" s="32">
        <f t="shared" ref="L2757:L2803" si="87">(E2757-1)*2+D2757</f>
        <v>6</v>
      </c>
      <c r="M2757" s="32">
        <f>INDEX(数值规划!$AL$33:$AL$42,(特技天赋!C2757-1)*2+特技天赋!D2757)</f>
        <v>6</v>
      </c>
      <c r="N2757" s="31">
        <v>58</v>
      </c>
      <c r="Q2757" s="32">
        <f>IF(特技天赋!F2757&gt;0,INDEX(数值规划!$F$32:$F$63,(特技天赋!E2757-1)*4+特技天赋!F2757),E2757)</f>
        <v>58</v>
      </c>
    </row>
    <row r="2758" spans="1:17" ht="16.5" x14ac:dyDescent="0.2">
      <c r="A2758" s="31">
        <v>2755</v>
      </c>
      <c r="B2758" s="31">
        <v>16</v>
      </c>
      <c r="C2758" s="31">
        <v>4</v>
      </c>
      <c r="D2758" s="31">
        <v>2</v>
      </c>
      <c r="E2758" s="31">
        <v>3</v>
      </c>
      <c r="F2758" s="31">
        <v>4</v>
      </c>
      <c r="G2758" s="31" t="str">
        <f t="shared" si="86"/>
        <v>双鱼座技能3_2线3号天赋4级</v>
      </c>
      <c r="H2758" s="32">
        <f>INDEX(数值规划!$AH$33:$AK$42,(特技天赋!C2758-1)*2+特技天赋!D2758,特技天赋!E2758)</f>
        <v>71</v>
      </c>
      <c r="I2758" s="32">
        <f>INDEX(数值规划!$N$32:$Y$231,(((C2758-1)*2+(D2758-1))*4+(E2758-1))*5+F2758+1,(INDEX($T$3:$AI$3,B2758)-1)*3+1)</f>
        <v>85</v>
      </c>
      <c r="J2758" s="32">
        <f>INDEX(数值规划!$N$32:$Y$231,(((C2758-1)*2+(D2758-1))*4+(E2758-1))*5+F2758+1,(INDEX($T$3:$AI$3,B2758)-1)*3+2)</f>
        <v>0</v>
      </c>
      <c r="K2758" s="32">
        <f>INDEX(数值规划!$N$32:$Y$231,(((C2758-1)*2+(D2758-1))*4+(E2758-1))*5+F2758+1,(INDEX($T$3:$AI$3,B2758)-1)*3+3)</f>
        <v>43</v>
      </c>
      <c r="L2758" s="32">
        <f t="shared" si="87"/>
        <v>6</v>
      </c>
      <c r="M2758" s="32">
        <f>INDEX(数值规划!$AL$33:$AL$42,(特技天赋!C2758-1)*2+特技天赋!D2758)</f>
        <v>6</v>
      </c>
      <c r="N2758" s="31">
        <v>87</v>
      </c>
      <c r="Q2758" s="32">
        <f>IF(特技天赋!F2758&gt;0,INDEX(数值规划!$F$32:$F$63,(特技天赋!E2758-1)*4+特技天赋!F2758),E2758)</f>
        <v>87</v>
      </c>
    </row>
    <row r="2759" spans="1:17" ht="16.5" x14ac:dyDescent="0.2">
      <c r="A2759" s="31">
        <v>2756</v>
      </c>
      <c r="B2759" s="31">
        <v>16</v>
      </c>
      <c r="C2759" s="31">
        <v>4</v>
      </c>
      <c r="D2759" s="31">
        <v>2</v>
      </c>
      <c r="E2759" s="31">
        <v>4</v>
      </c>
      <c r="F2759" s="31">
        <v>0</v>
      </c>
      <c r="G2759" s="31" t="str">
        <f t="shared" si="86"/>
        <v>双鱼座技能3_2线4号天赋解锁</v>
      </c>
      <c r="H2759" s="32">
        <f>INDEX(数值规划!$AH$33:$AK$42,(特技天赋!C2759-1)*2+特技天赋!D2759,特技天赋!E2759)</f>
        <v>91</v>
      </c>
      <c r="I2759" s="32">
        <f>INDEX(数值规划!$N$32:$Y$231,(((C2759-1)*2+(D2759-1))*4+(E2759-1))*5+F2759+1,(INDEX($T$3:$AI$3,B2759)-1)*3+1)</f>
        <v>60</v>
      </c>
      <c r="J2759" s="32">
        <f>INDEX(数值规划!$N$32:$Y$231,(((C2759-1)*2+(D2759-1))*4+(E2759-1))*5+F2759+1,(INDEX($T$3:$AI$3,B2759)-1)*3+2)</f>
        <v>0</v>
      </c>
      <c r="K2759" s="32">
        <f>INDEX(数值规划!$N$32:$Y$231,(((C2759-1)*2+(D2759-1))*4+(E2759-1))*5+F2759+1,(INDEX($T$3:$AI$3,B2759)-1)*3+3)</f>
        <v>30</v>
      </c>
      <c r="L2759" s="32">
        <f t="shared" si="87"/>
        <v>8</v>
      </c>
      <c r="M2759" s="32">
        <f>INDEX(数值规划!$AL$33:$AL$42,(特技天赋!C2759-1)*2+特技天赋!D2759)</f>
        <v>6</v>
      </c>
      <c r="N2759" s="31">
        <v>4</v>
      </c>
      <c r="Q2759" s="32">
        <f>IF(特技天赋!F2759&gt;0,INDEX(数值规划!$F$32:$F$63,(特技天赋!E2759-1)*4+特技天赋!F2759),E2759)</f>
        <v>4</v>
      </c>
    </row>
    <row r="2760" spans="1:17" ht="16.5" x14ac:dyDescent="0.2">
      <c r="A2760" s="31">
        <v>2757</v>
      </c>
      <c r="B2760" s="31">
        <v>16</v>
      </c>
      <c r="C2760" s="31">
        <v>4</v>
      </c>
      <c r="D2760" s="31">
        <v>2</v>
      </c>
      <c r="E2760" s="31">
        <v>4</v>
      </c>
      <c r="F2760" s="31">
        <v>1</v>
      </c>
      <c r="G2760" s="31" t="str">
        <f t="shared" si="86"/>
        <v>双鱼座技能3_2线4号天赋1级</v>
      </c>
      <c r="H2760" s="32">
        <f>INDEX(数值规划!$AH$33:$AK$42,(特技天赋!C2760-1)*2+特技天赋!D2760,特技天赋!E2760)</f>
        <v>91</v>
      </c>
      <c r="I2760" s="32">
        <f>INDEX(数值规划!$N$32:$Y$231,(((C2760-1)*2+(D2760-1))*4+(E2760-1))*5+F2760+1,(INDEX($T$3:$AI$3,B2760)-1)*3+1)</f>
        <v>70</v>
      </c>
      <c r="J2760" s="32">
        <f>INDEX(数值规划!$N$32:$Y$231,(((C2760-1)*2+(D2760-1))*4+(E2760-1))*5+F2760+1,(INDEX($T$3:$AI$3,B2760)-1)*3+2)</f>
        <v>0</v>
      </c>
      <c r="K2760" s="32">
        <f>INDEX(数值规划!$N$32:$Y$231,(((C2760-1)*2+(D2760-1))*4+(E2760-1))*5+F2760+1,(INDEX($T$3:$AI$3,B2760)-1)*3+3)</f>
        <v>35</v>
      </c>
      <c r="L2760" s="32">
        <f t="shared" si="87"/>
        <v>8</v>
      </c>
      <c r="M2760" s="32">
        <f>INDEX(数值规划!$AL$33:$AL$42,(特技天赋!C2760-1)*2+特技天赋!D2760)</f>
        <v>6</v>
      </c>
      <c r="N2760" s="31">
        <v>29</v>
      </c>
      <c r="Q2760" s="32">
        <f>IF(特技天赋!F2760&gt;0,INDEX(数值规划!$F$32:$F$63,(特技天赋!E2760-1)*4+特技天赋!F2760),E2760)</f>
        <v>29</v>
      </c>
    </row>
    <row r="2761" spans="1:17" ht="16.5" x14ac:dyDescent="0.2">
      <c r="A2761" s="31">
        <v>2758</v>
      </c>
      <c r="B2761" s="31">
        <v>16</v>
      </c>
      <c r="C2761" s="31">
        <v>4</v>
      </c>
      <c r="D2761" s="31">
        <v>2</v>
      </c>
      <c r="E2761" s="31">
        <v>4</v>
      </c>
      <c r="F2761" s="31">
        <v>2</v>
      </c>
      <c r="G2761" s="31" t="str">
        <f t="shared" si="86"/>
        <v>双鱼座技能3_2线4号天赋2级</v>
      </c>
      <c r="H2761" s="32">
        <f>INDEX(数值规划!$AH$33:$AK$42,(特技天赋!C2761-1)*2+特技天赋!D2761,特技天赋!E2761)</f>
        <v>91</v>
      </c>
      <c r="I2761" s="32">
        <f>INDEX(数值规划!$N$32:$Y$231,(((C2761-1)*2+(D2761-1))*4+(E2761-1))*5+F2761+1,(INDEX($T$3:$AI$3,B2761)-1)*3+1)</f>
        <v>80</v>
      </c>
      <c r="J2761" s="32">
        <f>INDEX(数值规划!$N$32:$Y$231,(((C2761-1)*2+(D2761-1))*4+(E2761-1))*5+F2761+1,(INDEX($T$3:$AI$3,B2761)-1)*3+2)</f>
        <v>0</v>
      </c>
      <c r="K2761" s="32">
        <f>INDEX(数值规划!$N$32:$Y$231,(((C2761-1)*2+(D2761-1))*4+(E2761-1))*5+F2761+1,(INDEX($T$3:$AI$3,B2761)-1)*3+3)</f>
        <v>40</v>
      </c>
      <c r="L2761" s="32">
        <f t="shared" si="87"/>
        <v>8</v>
      </c>
      <c r="M2761" s="32">
        <f>INDEX(数值规划!$AL$33:$AL$42,(特技天赋!C2761-1)*2+特技天赋!D2761)</f>
        <v>6</v>
      </c>
      <c r="N2761" s="31">
        <v>43</v>
      </c>
      <c r="Q2761" s="32">
        <f>IF(特技天赋!F2761&gt;0,INDEX(数值规划!$F$32:$F$63,(特技天赋!E2761-1)*4+特技天赋!F2761),E2761)</f>
        <v>43</v>
      </c>
    </row>
    <row r="2762" spans="1:17" ht="16.5" x14ac:dyDescent="0.2">
      <c r="A2762" s="31">
        <v>2759</v>
      </c>
      <c r="B2762" s="31">
        <v>16</v>
      </c>
      <c r="C2762" s="31">
        <v>4</v>
      </c>
      <c r="D2762" s="31">
        <v>2</v>
      </c>
      <c r="E2762" s="31">
        <v>4</v>
      </c>
      <c r="F2762" s="31">
        <v>3</v>
      </c>
      <c r="G2762" s="31" t="str">
        <f t="shared" si="86"/>
        <v>双鱼座技能3_2线4号天赋3级</v>
      </c>
      <c r="H2762" s="32">
        <f>INDEX(数值规划!$AH$33:$AK$42,(特技天赋!C2762-1)*2+特技天赋!D2762,特技天赋!E2762)</f>
        <v>91</v>
      </c>
      <c r="I2762" s="32">
        <f>INDEX(数值规划!$N$32:$Y$231,(((C2762-1)*2+(D2762-1))*4+(E2762-1))*5+F2762+1,(INDEX($T$3:$AI$3,B2762)-1)*3+1)</f>
        <v>90</v>
      </c>
      <c r="J2762" s="32">
        <f>INDEX(数值规划!$N$32:$Y$231,(((C2762-1)*2+(D2762-1))*4+(E2762-1))*5+F2762+1,(INDEX($T$3:$AI$3,B2762)-1)*3+2)</f>
        <v>0</v>
      </c>
      <c r="K2762" s="32">
        <f>INDEX(数值规划!$N$32:$Y$231,(((C2762-1)*2+(D2762-1))*4+(E2762-1))*5+F2762+1,(INDEX($T$3:$AI$3,B2762)-1)*3+3)</f>
        <v>45</v>
      </c>
      <c r="L2762" s="32">
        <f t="shared" si="87"/>
        <v>8</v>
      </c>
      <c r="M2762" s="32">
        <f>INDEX(数值规划!$AL$33:$AL$42,(特技天赋!C2762-1)*2+特技天赋!D2762)</f>
        <v>6</v>
      </c>
      <c r="N2762" s="31">
        <v>58</v>
      </c>
      <c r="Q2762" s="32">
        <f>IF(特技天赋!F2762&gt;0,INDEX(数值规划!$F$32:$F$63,(特技天赋!E2762-1)*4+特技天赋!F2762),E2762)</f>
        <v>58</v>
      </c>
    </row>
    <row r="2763" spans="1:17" ht="16.5" x14ac:dyDescent="0.2">
      <c r="A2763" s="31">
        <v>2760</v>
      </c>
      <c r="B2763" s="31">
        <v>16</v>
      </c>
      <c r="C2763" s="31">
        <v>4</v>
      </c>
      <c r="D2763" s="31">
        <v>2</v>
      </c>
      <c r="E2763" s="31">
        <v>4</v>
      </c>
      <c r="F2763" s="31">
        <v>4</v>
      </c>
      <c r="G2763" s="31" t="str">
        <f t="shared" si="86"/>
        <v>双鱼座技能3_2线4号天赋4级</v>
      </c>
      <c r="H2763" s="32">
        <f>INDEX(数值规划!$AH$33:$AK$42,(特技天赋!C2763-1)*2+特技天赋!D2763,特技天赋!E2763)</f>
        <v>91</v>
      </c>
      <c r="I2763" s="32">
        <f>INDEX(数值规划!$N$32:$Y$231,(((C2763-1)*2+(D2763-1))*4+(E2763-1))*5+F2763+1,(INDEX($T$3:$AI$3,B2763)-1)*3+1)</f>
        <v>100</v>
      </c>
      <c r="J2763" s="32">
        <f>INDEX(数值规划!$N$32:$Y$231,(((C2763-1)*2+(D2763-1))*4+(E2763-1))*5+F2763+1,(INDEX($T$3:$AI$3,B2763)-1)*3+2)</f>
        <v>0</v>
      </c>
      <c r="K2763" s="32">
        <f>INDEX(数值规划!$N$32:$Y$231,(((C2763-1)*2+(D2763-1))*4+(E2763-1))*5+F2763+1,(INDEX($T$3:$AI$3,B2763)-1)*3+3)</f>
        <v>50</v>
      </c>
      <c r="L2763" s="32">
        <f t="shared" si="87"/>
        <v>8</v>
      </c>
      <c r="M2763" s="32">
        <f>INDEX(数值规划!$AL$33:$AL$42,(特技天赋!C2763-1)*2+特技天赋!D2763)</f>
        <v>6</v>
      </c>
      <c r="N2763" s="31">
        <v>87</v>
      </c>
      <c r="Q2763" s="32">
        <f>IF(特技天赋!F2763&gt;0,INDEX(数值规划!$F$32:$F$63,(特技天赋!E2763-1)*4+特技天赋!F2763),E2763)</f>
        <v>87</v>
      </c>
    </row>
    <row r="2764" spans="1:17" ht="16.5" x14ac:dyDescent="0.2">
      <c r="A2764" s="31">
        <v>2761</v>
      </c>
      <c r="B2764" s="31">
        <v>16</v>
      </c>
      <c r="C2764" s="31">
        <v>5</v>
      </c>
      <c r="D2764" s="31">
        <v>1</v>
      </c>
      <c r="E2764" s="31">
        <v>1</v>
      </c>
      <c r="F2764" s="31">
        <v>0</v>
      </c>
      <c r="G2764" s="31" t="str">
        <f t="shared" si="86"/>
        <v>双鱼座大招_1线1号天赋解锁</v>
      </c>
      <c r="H2764" s="32">
        <f>INDEX(数值规划!$AH$33:$AK$42,(特技天赋!C2764-1)*2+特技天赋!D2764,特技天赋!E2764)</f>
        <v>23</v>
      </c>
      <c r="I2764" s="32">
        <f>INDEX(数值规划!$N$32:$Y$231,(((C2764-1)*2+(D2764-1))*4+(E2764-1))*5+F2764+1,(INDEX($T$3:$AI$3,B2764)-1)*3+1)</f>
        <v>6</v>
      </c>
      <c r="J2764" s="32">
        <f>INDEX(数值规划!$N$32:$Y$231,(((C2764-1)*2+(D2764-1))*4+(E2764-1))*5+F2764+1,(INDEX($T$3:$AI$3,B2764)-1)*3+2)</f>
        <v>6</v>
      </c>
      <c r="K2764" s="32">
        <f>INDEX(数值规划!$N$32:$Y$231,(((C2764-1)*2+(D2764-1))*4+(E2764-1))*5+F2764+1,(INDEX($T$3:$AI$3,B2764)-1)*3+3)</f>
        <v>24</v>
      </c>
      <c r="L2764" s="32">
        <f t="shared" si="87"/>
        <v>1</v>
      </c>
      <c r="M2764" s="32">
        <f>INDEX(数值规划!$AL$33:$AL$42,(特技天赋!C2764-1)*2+特技天赋!D2764)</f>
        <v>6</v>
      </c>
      <c r="N2764" s="31">
        <v>1</v>
      </c>
      <c r="Q2764" s="32">
        <f>IF(特技天赋!F2764&gt;0,INDEX(数值规划!$F$32:$F$63,(特技天赋!E2764-1)*4+特技天赋!F2764),E2764)</f>
        <v>1</v>
      </c>
    </row>
    <row r="2765" spans="1:17" ht="16.5" x14ac:dyDescent="0.2">
      <c r="A2765" s="31">
        <v>2762</v>
      </c>
      <c r="B2765" s="31">
        <v>16</v>
      </c>
      <c r="C2765" s="31">
        <v>5</v>
      </c>
      <c r="D2765" s="31">
        <v>1</v>
      </c>
      <c r="E2765" s="31">
        <v>1</v>
      </c>
      <c r="F2765" s="31">
        <v>1</v>
      </c>
      <c r="G2765" s="31" t="str">
        <f t="shared" si="86"/>
        <v>双鱼座大招_1线1号天赋1级</v>
      </c>
      <c r="H2765" s="32">
        <f>INDEX(数值规划!$AH$33:$AK$42,(特技天赋!C2765-1)*2+特技天赋!D2765,特技天赋!E2765)</f>
        <v>23</v>
      </c>
      <c r="I2765" s="32">
        <f>INDEX(数值规划!$N$32:$Y$231,(((C2765-1)*2+(D2765-1))*4+(E2765-1))*5+F2765+1,(INDEX($T$3:$AI$3,B2765)-1)*3+1)</f>
        <v>9</v>
      </c>
      <c r="J2765" s="32">
        <f>INDEX(数值规划!$N$32:$Y$231,(((C2765-1)*2+(D2765-1))*4+(E2765-1))*5+F2765+1,(INDEX($T$3:$AI$3,B2765)-1)*3+2)</f>
        <v>9</v>
      </c>
      <c r="K2765" s="32">
        <f>INDEX(数值规划!$N$32:$Y$231,(((C2765-1)*2+(D2765-1))*4+(E2765-1))*5+F2765+1,(INDEX($T$3:$AI$3,B2765)-1)*3+3)</f>
        <v>36</v>
      </c>
      <c r="L2765" s="32">
        <f t="shared" si="87"/>
        <v>1</v>
      </c>
      <c r="M2765" s="32">
        <f>INDEX(数值规划!$AL$33:$AL$42,(特技天赋!C2765-1)*2+特技天赋!D2765)</f>
        <v>6</v>
      </c>
      <c r="N2765" s="31">
        <v>19</v>
      </c>
      <c r="Q2765" s="32">
        <f>IF(特技天赋!F2765&gt;0,INDEX(数值规划!$F$32:$F$63,(特技天赋!E2765-1)*4+特技天赋!F2765),E2765)</f>
        <v>19</v>
      </c>
    </row>
    <row r="2766" spans="1:17" ht="16.5" x14ac:dyDescent="0.2">
      <c r="A2766" s="31">
        <v>2763</v>
      </c>
      <c r="B2766" s="31">
        <v>16</v>
      </c>
      <c r="C2766" s="31">
        <v>5</v>
      </c>
      <c r="D2766" s="31">
        <v>1</v>
      </c>
      <c r="E2766" s="31">
        <v>1</v>
      </c>
      <c r="F2766" s="31">
        <v>2</v>
      </c>
      <c r="G2766" s="31" t="str">
        <f t="shared" si="86"/>
        <v>双鱼座大招_1线1号天赋2级</v>
      </c>
      <c r="H2766" s="32">
        <f>INDEX(数值规划!$AH$33:$AK$42,(特技天赋!C2766-1)*2+特技天赋!D2766,特技天赋!E2766)</f>
        <v>23</v>
      </c>
      <c r="I2766" s="32">
        <f>INDEX(数值规划!$N$32:$Y$231,(((C2766-1)*2+(D2766-1))*4+(E2766-1))*5+F2766+1,(INDEX($T$3:$AI$3,B2766)-1)*3+1)</f>
        <v>12</v>
      </c>
      <c r="J2766" s="32">
        <f>INDEX(数值规划!$N$32:$Y$231,(((C2766-1)*2+(D2766-1))*4+(E2766-1))*5+F2766+1,(INDEX($T$3:$AI$3,B2766)-1)*3+2)</f>
        <v>12</v>
      </c>
      <c r="K2766" s="32">
        <f>INDEX(数值规划!$N$32:$Y$231,(((C2766-1)*2+(D2766-1))*4+(E2766-1))*5+F2766+1,(INDEX($T$3:$AI$3,B2766)-1)*3+3)</f>
        <v>48</v>
      </c>
      <c r="L2766" s="32">
        <f t="shared" si="87"/>
        <v>1</v>
      </c>
      <c r="M2766" s="32">
        <f>INDEX(数值规划!$AL$33:$AL$42,(特技天赋!C2766-1)*2+特技天赋!D2766)</f>
        <v>6</v>
      </c>
      <c r="N2766" s="31">
        <v>29</v>
      </c>
      <c r="Q2766" s="32">
        <f>IF(特技天赋!F2766&gt;0,INDEX(数值规划!$F$32:$F$63,(特技天赋!E2766-1)*4+特技天赋!F2766),E2766)</f>
        <v>29</v>
      </c>
    </row>
    <row r="2767" spans="1:17" ht="16.5" x14ac:dyDescent="0.2">
      <c r="A2767" s="31">
        <v>2764</v>
      </c>
      <c r="B2767" s="31">
        <v>16</v>
      </c>
      <c r="C2767" s="31">
        <v>5</v>
      </c>
      <c r="D2767" s="31">
        <v>1</v>
      </c>
      <c r="E2767" s="31">
        <v>1</v>
      </c>
      <c r="F2767" s="31">
        <v>3</v>
      </c>
      <c r="G2767" s="31" t="str">
        <f t="shared" si="86"/>
        <v>双鱼座大招_1线1号天赋3级</v>
      </c>
      <c r="H2767" s="32">
        <f>INDEX(数值规划!$AH$33:$AK$42,(特技天赋!C2767-1)*2+特技天赋!D2767,特技天赋!E2767)</f>
        <v>23</v>
      </c>
      <c r="I2767" s="32">
        <f>INDEX(数值规划!$N$32:$Y$231,(((C2767-1)*2+(D2767-1))*4+(E2767-1))*5+F2767+1,(INDEX($T$3:$AI$3,B2767)-1)*3+1)</f>
        <v>15</v>
      </c>
      <c r="J2767" s="32">
        <f>INDEX(数值规划!$N$32:$Y$231,(((C2767-1)*2+(D2767-1))*4+(E2767-1))*5+F2767+1,(INDEX($T$3:$AI$3,B2767)-1)*3+2)</f>
        <v>15</v>
      </c>
      <c r="K2767" s="32">
        <f>INDEX(数值规划!$N$32:$Y$231,(((C2767-1)*2+(D2767-1))*4+(E2767-1))*5+F2767+1,(INDEX($T$3:$AI$3,B2767)-1)*3+3)</f>
        <v>60</v>
      </c>
      <c r="L2767" s="32">
        <f t="shared" si="87"/>
        <v>1</v>
      </c>
      <c r="M2767" s="32">
        <f>INDEX(数值规划!$AL$33:$AL$42,(特技天赋!C2767-1)*2+特技天赋!D2767)</f>
        <v>6</v>
      </c>
      <c r="N2767" s="31">
        <v>38</v>
      </c>
      <c r="Q2767" s="32">
        <f>IF(特技天赋!F2767&gt;0,INDEX(数值规划!$F$32:$F$63,(特技天赋!E2767-1)*4+特技天赋!F2767),E2767)</f>
        <v>38</v>
      </c>
    </row>
    <row r="2768" spans="1:17" ht="16.5" x14ac:dyDescent="0.2">
      <c r="A2768" s="31">
        <v>2765</v>
      </c>
      <c r="B2768" s="31">
        <v>16</v>
      </c>
      <c r="C2768" s="31">
        <v>5</v>
      </c>
      <c r="D2768" s="31">
        <v>1</v>
      </c>
      <c r="E2768" s="31">
        <v>1</v>
      </c>
      <c r="F2768" s="31">
        <v>4</v>
      </c>
      <c r="G2768" s="31" t="str">
        <f t="shared" si="86"/>
        <v>双鱼座大招_1线1号天赋4级</v>
      </c>
      <c r="H2768" s="32">
        <f>INDEX(数值规划!$AH$33:$AK$42,(特技天赋!C2768-1)*2+特技天赋!D2768,特技天赋!E2768)</f>
        <v>23</v>
      </c>
      <c r="I2768" s="32">
        <f>INDEX(数值规划!$N$32:$Y$231,(((C2768-1)*2+(D2768-1))*4+(E2768-1))*5+F2768+1,(INDEX($T$3:$AI$3,B2768)-1)*3+1)</f>
        <v>18</v>
      </c>
      <c r="J2768" s="32">
        <f>INDEX(数值规划!$N$32:$Y$231,(((C2768-1)*2+(D2768-1))*4+(E2768-1))*5+F2768+1,(INDEX($T$3:$AI$3,B2768)-1)*3+2)</f>
        <v>18</v>
      </c>
      <c r="K2768" s="32">
        <f>INDEX(数值规划!$N$32:$Y$231,(((C2768-1)*2+(D2768-1))*4+(E2768-1))*5+F2768+1,(INDEX($T$3:$AI$3,B2768)-1)*3+3)</f>
        <v>72</v>
      </c>
      <c r="L2768" s="32">
        <f t="shared" si="87"/>
        <v>1</v>
      </c>
      <c r="M2768" s="32">
        <f>INDEX(数值规划!$AL$33:$AL$42,(特技天赋!C2768-1)*2+特技天赋!D2768)</f>
        <v>6</v>
      </c>
      <c r="N2768" s="31">
        <v>58</v>
      </c>
      <c r="Q2768" s="32">
        <f>IF(特技天赋!F2768&gt;0,INDEX(数值规划!$F$32:$F$63,(特技天赋!E2768-1)*4+特技天赋!F2768),E2768)</f>
        <v>58</v>
      </c>
    </row>
    <row r="2769" spans="1:17" ht="16.5" x14ac:dyDescent="0.2">
      <c r="A2769" s="31">
        <v>2766</v>
      </c>
      <c r="B2769" s="31">
        <v>16</v>
      </c>
      <c r="C2769" s="31">
        <v>5</v>
      </c>
      <c r="D2769" s="31">
        <v>1</v>
      </c>
      <c r="E2769" s="31">
        <v>2</v>
      </c>
      <c r="F2769" s="31">
        <v>0</v>
      </c>
      <c r="G2769" s="31" t="str">
        <f t="shared" si="86"/>
        <v>双鱼座大招_1线2号天赋解锁</v>
      </c>
      <c r="H2769" s="32">
        <f>INDEX(数值规划!$AH$33:$AK$42,(特技天赋!C2769-1)*2+特技天赋!D2769,特技天赋!E2769)</f>
        <v>43</v>
      </c>
      <c r="I2769" s="32">
        <f>INDEX(数值规划!$N$32:$Y$231,(((C2769-1)*2+(D2769-1))*4+(E2769-1))*5+F2769+1,(INDEX($T$3:$AI$3,B2769)-1)*3+1)</f>
        <v>9</v>
      </c>
      <c r="J2769" s="32">
        <f>INDEX(数值规划!$N$32:$Y$231,(((C2769-1)*2+(D2769-1))*4+(E2769-1))*5+F2769+1,(INDEX($T$3:$AI$3,B2769)-1)*3+2)</f>
        <v>9</v>
      </c>
      <c r="K2769" s="32">
        <f>INDEX(数值规划!$N$32:$Y$231,(((C2769-1)*2+(D2769-1))*4+(E2769-1))*5+F2769+1,(INDEX($T$3:$AI$3,B2769)-1)*3+3)</f>
        <v>36</v>
      </c>
      <c r="L2769" s="32">
        <f t="shared" si="87"/>
        <v>3</v>
      </c>
      <c r="M2769" s="32">
        <f>INDEX(数值规划!$AL$33:$AL$42,(特技天赋!C2769-1)*2+特技天赋!D2769)</f>
        <v>6</v>
      </c>
      <c r="N2769" s="31">
        <v>2</v>
      </c>
      <c r="Q2769" s="32">
        <f>IF(特技天赋!F2769&gt;0,INDEX(数值规划!$F$32:$F$63,(特技天赋!E2769-1)*4+特技天赋!F2769),E2769)</f>
        <v>2</v>
      </c>
    </row>
    <row r="2770" spans="1:17" ht="16.5" x14ac:dyDescent="0.2">
      <c r="A2770" s="31">
        <v>2767</v>
      </c>
      <c r="B2770" s="31">
        <v>16</v>
      </c>
      <c r="C2770" s="31">
        <v>5</v>
      </c>
      <c r="D2770" s="31">
        <v>1</v>
      </c>
      <c r="E2770" s="31">
        <v>2</v>
      </c>
      <c r="F2770" s="31">
        <v>1</v>
      </c>
      <c r="G2770" s="31" t="str">
        <f t="shared" si="86"/>
        <v>双鱼座大招_1线2号天赋1级</v>
      </c>
      <c r="H2770" s="32">
        <f>INDEX(数值规划!$AH$33:$AK$42,(特技天赋!C2770-1)*2+特技天赋!D2770,特技天赋!E2770)</f>
        <v>43</v>
      </c>
      <c r="I2770" s="32">
        <f>INDEX(数值规划!$N$32:$Y$231,(((C2770-1)*2+(D2770-1))*4+(E2770-1))*5+F2770+1,(INDEX($T$3:$AI$3,B2770)-1)*3+1)</f>
        <v>12</v>
      </c>
      <c r="J2770" s="32">
        <f>INDEX(数值规划!$N$32:$Y$231,(((C2770-1)*2+(D2770-1))*4+(E2770-1))*5+F2770+1,(INDEX($T$3:$AI$3,B2770)-1)*3+2)</f>
        <v>12</v>
      </c>
      <c r="K2770" s="32">
        <f>INDEX(数值规划!$N$32:$Y$231,(((C2770-1)*2+(D2770-1))*4+(E2770-1))*5+F2770+1,(INDEX($T$3:$AI$3,B2770)-1)*3+3)</f>
        <v>48</v>
      </c>
      <c r="L2770" s="32">
        <f t="shared" si="87"/>
        <v>3</v>
      </c>
      <c r="M2770" s="32">
        <f>INDEX(数值规划!$AL$33:$AL$42,(特技天赋!C2770-1)*2+特技天赋!D2770)</f>
        <v>6</v>
      </c>
      <c r="N2770" s="31">
        <v>24</v>
      </c>
      <c r="Q2770" s="32">
        <f>IF(特技天赋!F2770&gt;0,INDEX(数值规划!$F$32:$F$63,(特技天赋!E2770-1)*4+特技天赋!F2770),E2770)</f>
        <v>24</v>
      </c>
    </row>
    <row r="2771" spans="1:17" ht="16.5" x14ac:dyDescent="0.2">
      <c r="A2771" s="31">
        <v>2768</v>
      </c>
      <c r="B2771" s="31">
        <v>16</v>
      </c>
      <c r="C2771" s="31">
        <v>5</v>
      </c>
      <c r="D2771" s="31">
        <v>1</v>
      </c>
      <c r="E2771" s="31">
        <v>2</v>
      </c>
      <c r="F2771" s="31">
        <v>2</v>
      </c>
      <c r="G2771" s="31" t="str">
        <f t="shared" si="86"/>
        <v>双鱼座大招_1线2号天赋2级</v>
      </c>
      <c r="H2771" s="32">
        <f>INDEX(数值规划!$AH$33:$AK$42,(特技天赋!C2771-1)*2+特技天赋!D2771,特技天赋!E2771)</f>
        <v>43</v>
      </c>
      <c r="I2771" s="32">
        <f>INDEX(数值规划!$N$32:$Y$231,(((C2771-1)*2+(D2771-1))*4+(E2771-1))*5+F2771+1,(INDEX($T$3:$AI$3,B2771)-1)*3+1)</f>
        <v>15</v>
      </c>
      <c r="J2771" s="32">
        <f>INDEX(数值规划!$N$32:$Y$231,(((C2771-1)*2+(D2771-1))*4+(E2771-1))*5+F2771+1,(INDEX($T$3:$AI$3,B2771)-1)*3+2)</f>
        <v>15</v>
      </c>
      <c r="K2771" s="32">
        <f>INDEX(数值规划!$N$32:$Y$231,(((C2771-1)*2+(D2771-1))*4+(E2771-1))*5+F2771+1,(INDEX($T$3:$AI$3,B2771)-1)*3+3)</f>
        <v>60</v>
      </c>
      <c r="L2771" s="32">
        <f t="shared" si="87"/>
        <v>3</v>
      </c>
      <c r="M2771" s="32">
        <f>INDEX(数值规划!$AL$33:$AL$42,(特技天赋!C2771-1)*2+特技天赋!D2771)</f>
        <v>6</v>
      </c>
      <c r="N2771" s="31">
        <v>36</v>
      </c>
      <c r="Q2771" s="32">
        <f>IF(特技天赋!F2771&gt;0,INDEX(数值规划!$F$32:$F$63,(特技天赋!E2771-1)*4+特技天赋!F2771),E2771)</f>
        <v>36</v>
      </c>
    </row>
    <row r="2772" spans="1:17" ht="16.5" x14ac:dyDescent="0.2">
      <c r="A2772" s="31">
        <v>2769</v>
      </c>
      <c r="B2772" s="31">
        <v>16</v>
      </c>
      <c r="C2772" s="31">
        <v>5</v>
      </c>
      <c r="D2772" s="31">
        <v>1</v>
      </c>
      <c r="E2772" s="31">
        <v>2</v>
      </c>
      <c r="F2772" s="31">
        <v>3</v>
      </c>
      <c r="G2772" s="31" t="str">
        <f t="shared" si="86"/>
        <v>双鱼座大招_1线2号天赋3级</v>
      </c>
      <c r="H2772" s="32">
        <f>INDEX(数值规划!$AH$33:$AK$42,(特技天赋!C2772-1)*2+特技天赋!D2772,特技天赋!E2772)</f>
        <v>43</v>
      </c>
      <c r="I2772" s="32">
        <f>INDEX(数值规划!$N$32:$Y$231,(((C2772-1)*2+(D2772-1))*4+(E2772-1))*5+F2772+1,(INDEX($T$3:$AI$3,B2772)-1)*3+1)</f>
        <v>18</v>
      </c>
      <c r="J2772" s="32">
        <f>INDEX(数值规划!$N$32:$Y$231,(((C2772-1)*2+(D2772-1))*4+(E2772-1))*5+F2772+1,(INDEX($T$3:$AI$3,B2772)-1)*3+2)</f>
        <v>18</v>
      </c>
      <c r="K2772" s="32">
        <f>INDEX(数值规划!$N$32:$Y$231,(((C2772-1)*2+(D2772-1))*4+(E2772-1))*5+F2772+1,(INDEX($T$3:$AI$3,B2772)-1)*3+3)</f>
        <v>72</v>
      </c>
      <c r="L2772" s="32">
        <f t="shared" si="87"/>
        <v>3</v>
      </c>
      <c r="M2772" s="32">
        <f>INDEX(数值规划!$AL$33:$AL$42,(特技天赋!C2772-1)*2+特技天赋!D2772)</f>
        <v>6</v>
      </c>
      <c r="N2772" s="31">
        <v>48</v>
      </c>
      <c r="Q2772" s="32">
        <f>IF(特技天赋!F2772&gt;0,INDEX(数值规划!$F$32:$F$63,(特技天赋!E2772-1)*4+特技天赋!F2772),E2772)</f>
        <v>48</v>
      </c>
    </row>
    <row r="2773" spans="1:17" ht="16.5" x14ac:dyDescent="0.2">
      <c r="A2773" s="31">
        <v>2770</v>
      </c>
      <c r="B2773" s="31">
        <v>16</v>
      </c>
      <c r="C2773" s="31">
        <v>5</v>
      </c>
      <c r="D2773" s="31">
        <v>1</v>
      </c>
      <c r="E2773" s="31">
        <v>2</v>
      </c>
      <c r="F2773" s="31">
        <v>4</v>
      </c>
      <c r="G2773" s="31" t="str">
        <f t="shared" si="86"/>
        <v>双鱼座大招_1线2号天赋4级</v>
      </c>
      <c r="H2773" s="32">
        <f>INDEX(数值规划!$AH$33:$AK$42,(特技天赋!C2773-1)*2+特技天赋!D2773,特技天赋!E2773)</f>
        <v>43</v>
      </c>
      <c r="I2773" s="32">
        <f>INDEX(数值规划!$N$32:$Y$231,(((C2773-1)*2+(D2773-1))*4+(E2773-1))*5+F2773+1,(INDEX($T$3:$AI$3,B2773)-1)*3+1)</f>
        <v>21</v>
      </c>
      <c r="J2773" s="32">
        <f>INDEX(数值规划!$N$32:$Y$231,(((C2773-1)*2+(D2773-1))*4+(E2773-1))*5+F2773+1,(INDEX($T$3:$AI$3,B2773)-1)*3+2)</f>
        <v>21</v>
      </c>
      <c r="K2773" s="32">
        <f>INDEX(数值规划!$N$32:$Y$231,(((C2773-1)*2+(D2773-1))*4+(E2773-1))*5+F2773+1,(INDEX($T$3:$AI$3,B2773)-1)*3+3)</f>
        <v>84</v>
      </c>
      <c r="L2773" s="32">
        <f t="shared" si="87"/>
        <v>3</v>
      </c>
      <c r="M2773" s="32">
        <f>INDEX(数值规划!$AL$33:$AL$42,(特技天赋!C2773-1)*2+特技天赋!D2773)</f>
        <v>6</v>
      </c>
      <c r="N2773" s="31">
        <v>72</v>
      </c>
      <c r="Q2773" s="32">
        <f>IF(特技天赋!F2773&gt;0,INDEX(数值规划!$F$32:$F$63,(特技天赋!E2773-1)*4+特技天赋!F2773),E2773)</f>
        <v>72</v>
      </c>
    </row>
    <row r="2774" spans="1:17" ht="16.5" x14ac:dyDescent="0.2">
      <c r="A2774" s="31">
        <v>2771</v>
      </c>
      <c r="B2774" s="31">
        <v>16</v>
      </c>
      <c r="C2774" s="31">
        <v>5</v>
      </c>
      <c r="D2774" s="31">
        <v>1</v>
      </c>
      <c r="E2774" s="31">
        <v>3</v>
      </c>
      <c r="F2774" s="31">
        <v>0</v>
      </c>
      <c r="G2774" s="31" t="str">
        <f t="shared" si="86"/>
        <v>双鱼座大招_1线3号天赋解锁</v>
      </c>
      <c r="H2774" s="32">
        <f>INDEX(数值规划!$AH$33:$AK$42,(特技天赋!C2774-1)*2+特技天赋!D2774,特技天赋!E2774)</f>
        <v>63</v>
      </c>
      <c r="I2774" s="32">
        <f>INDEX(数值规划!$N$32:$Y$231,(((C2774-1)*2+(D2774-1))*4+(E2774-1))*5+F2774+1,(INDEX($T$3:$AI$3,B2774)-1)*3+1)</f>
        <v>14</v>
      </c>
      <c r="J2774" s="32">
        <f>INDEX(数值规划!$N$32:$Y$231,(((C2774-1)*2+(D2774-1))*4+(E2774-1))*5+F2774+1,(INDEX($T$3:$AI$3,B2774)-1)*3+2)</f>
        <v>14</v>
      </c>
      <c r="K2774" s="32">
        <f>INDEX(数值规划!$N$32:$Y$231,(((C2774-1)*2+(D2774-1))*4+(E2774-1))*5+F2774+1,(INDEX($T$3:$AI$3,B2774)-1)*3+3)</f>
        <v>54</v>
      </c>
      <c r="L2774" s="32">
        <f t="shared" si="87"/>
        <v>5</v>
      </c>
      <c r="M2774" s="32">
        <f>INDEX(数值规划!$AL$33:$AL$42,(特技天赋!C2774-1)*2+特技天赋!D2774)</f>
        <v>6</v>
      </c>
      <c r="N2774" s="31">
        <v>3</v>
      </c>
      <c r="Q2774" s="32">
        <f>IF(特技天赋!F2774&gt;0,INDEX(数值规划!$F$32:$F$63,(特技天赋!E2774-1)*4+特技天赋!F2774),E2774)</f>
        <v>3</v>
      </c>
    </row>
    <row r="2775" spans="1:17" ht="16.5" x14ac:dyDescent="0.2">
      <c r="A2775" s="31">
        <v>2772</v>
      </c>
      <c r="B2775" s="31">
        <v>16</v>
      </c>
      <c r="C2775" s="31">
        <v>5</v>
      </c>
      <c r="D2775" s="31">
        <v>1</v>
      </c>
      <c r="E2775" s="31">
        <v>3</v>
      </c>
      <c r="F2775" s="31">
        <v>1</v>
      </c>
      <c r="G2775" s="31" t="str">
        <f t="shared" si="86"/>
        <v>双鱼座大招_1线3号天赋1级</v>
      </c>
      <c r="H2775" s="32">
        <f>INDEX(数值规划!$AH$33:$AK$42,(特技天赋!C2775-1)*2+特技天赋!D2775,特技天赋!E2775)</f>
        <v>63</v>
      </c>
      <c r="I2775" s="32">
        <f>INDEX(数值规划!$N$32:$Y$231,(((C2775-1)*2+(D2775-1))*4+(E2775-1))*5+F2775+1,(INDEX($T$3:$AI$3,B2775)-1)*3+1)</f>
        <v>17</v>
      </c>
      <c r="J2775" s="32">
        <f>INDEX(数值规划!$N$32:$Y$231,(((C2775-1)*2+(D2775-1))*4+(E2775-1))*5+F2775+1,(INDEX($T$3:$AI$3,B2775)-1)*3+2)</f>
        <v>17</v>
      </c>
      <c r="K2775" s="32">
        <f>INDEX(数值规划!$N$32:$Y$231,(((C2775-1)*2+(D2775-1))*4+(E2775-1))*5+F2775+1,(INDEX($T$3:$AI$3,B2775)-1)*3+3)</f>
        <v>66</v>
      </c>
      <c r="L2775" s="32">
        <f t="shared" si="87"/>
        <v>5</v>
      </c>
      <c r="M2775" s="32">
        <f>INDEX(数值规划!$AL$33:$AL$42,(特技天赋!C2775-1)*2+特技天赋!D2775)</f>
        <v>6</v>
      </c>
      <c r="N2775" s="31">
        <v>29</v>
      </c>
      <c r="Q2775" s="32">
        <f>IF(特技天赋!F2775&gt;0,INDEX(数值规划!$F$32:$F$63,(特技天赋!E2775-1)*4+特技天赋!F2775),E2775)</f>
        <v>29</v>
      </c>
    </row>
    <row r="2776" spans="1:17" ht="16.5" x14ac:dyDescent="0.2">
      <c r="A2776" s="31">
        <v>2773</v>
      </c>
      <c r="B2776" s="31">
        <v>16</v>
      </c>
      <c r="C2776" s="31">
        <v>5</v>
      </c>
      <c r="D2776" s="31">
        <v>1</v>
      </c>
      <c r="E2776" s="31">
        <v>3</v>
      </c>
      <c r="F2776" s="31">
        <v>2</v>
      </c>
      <c r="G2776" s="31" t="str">
        <f t="shared" si="86"/>
        <v>双鱼座大招_1线3号天赋2级</v>
      </c>
      <c r="H2776" s="32">
        <f>INDEX(数值规划!$AH$33:$AK$42,(特技天赋!C2776-1)*2+特技天赋!D2776,特技天赋!E2776)</f>
        <v>63</v>
      </c>
      <c r="I2776" s="32">
        <f>INDEX(数值规划!$N$32:$Y$231,(((C2776-1)*2+(D2776-1))*4+(E2776-1))*5+F2776+1,(INDEX($T$3:$AI$3,B2776)-1)*3+1)</f>
        <v>20</v>
      </c>
      <c r="J2776" s="32">
        <f>INDEX(数值规划!$N$32:$Y$231,(((C2776-1)*2+(D2776-1))*4+(E2776-1))*5+F2776+1,(INDEX($T$3:$AI$3,B2776)-1)*3+2)</f>
        <v>20</v>
      </c>
      <c r="K2776" s="32">
        <f>INDEX(数值规划!$N$32:$Y$231,(((C2776-1)*2+(D2776-1))*4+(E2776-1))*5+F2776+1,(INDEX($T$3:$AI$3,B2776)-1)*3+3)</f>
        <v>78</v>
      </c>
      <c r="L2776" s="32">
        <f t="shared" si="87"/>
        <v>5</v>
      </c>
      <c r="M2776" s="32">
        <f>INDEX(数值规划!$AL$33:$AL$42,(特技天赋!C2776-1)*2+特技天赋!D2776)</f>
        <v>6</v>
      </c>
      <c r="N2776" s="31">
        <v>43</v>
      </c>
      <c r="Q2776" s="32">
        <f>IF(特技天赋!F2776&gt;0,INDEX(数值规划!$F$32:$F$63,(特技天赋!E2776-1)*4+特技天赋!F2776),E2776)</f>
        <v>43</v>
      </c>
    </row>
    <row r="2777" spans="1:17" ht="16.5" x14ac:dyDescent="0.2">
      <c r="A2777" s="31">
        <v>2774</v>
      </c>
      <c r="B2777" s="31">
        <v>16</v>
      </c>
      <c r="C2777" s="31">
        <v>5</v>
      </c>
      <c r="D2777" s="31">
        <v>1</v>
      </c>
      <c r="E2777" s="31">
        <v>3</v>
      </c>
      <c r="F2777" s="31">
        <v>3</v>
      </c>
      <c r="G2777" s="31" t="str">
        <f t="shared" si="86"/>
        <v>双鱼座大招_1线3号天赋3级</v>
      </c>
      <c r="H2777" s="32">
        <f>INDEX(数值规划!$AH$33:$AK$42,(特技天赋!C2777-1)*2+特技天赋!D2777,特技天赋!E2777)</f>
        <v>63</v>
      </c>
      <c r="I2777" s="32">
        <f>INDEX(数值规划!$N$32:$Y$231,(((C2777-1)*2+(D2777-1))*4+(E2777-1))*5+F2777+1,(INDEX($T$3:$AI$3,B2777)-1)*3+1)</f>
        <v>23</v>
      </c>
      <c r="J2777" s="32">
        <f>INDEX(数值规划!$N$32:$Y$231,(((C2777-1)*2+(D2777-1))*4+(E2777-1))*5+F2777+1,(INDEX($T$3:$AI$3,B2777)-1)*3+2)</f>
        <v>23</v>
      </c>
      <c r="K2777" s="32">
        <f>INDEX(数值规划!$N$32:$Y$231,(((C2777-1)*2+(D2777-1))*4+(E2777-1))*5+F2777+1,(INDEX($T$3:$AI$3,B2777)-1)*3+3)</f>
        <v>90</v>
      </c>
      <c r="L2777" s="32">
        <f t="shared" si="87"/>
        <v>5</v>
      </c>
      <c r="M2777" s="32">
        <f>INDEX(数值规划!$AL$33:$AL$42,(特技天赋!C2777-1)*2+特技天赋!D2777)</f>
        <v>6</v>
      </c>
      <c r="N2777" s="31">
        <v>58</v>
      </c>
      <c r="Q2777" s="32">
        <f>IF(特技天赋!F2777&gt;0,INDEX(数值规划!$F$32:$F$63,(特技天赋!E2777-1)*4+特技天赋!F2777),E2777)</f>
        <v>58</v>
      </c>
    </row>
    <row r="2778" spans="1:17" ht="16.5" x14ac:dyDescent="0.2">
      <c r="A2778" s="31">
        <v>2775</v>
      </c>
      <c r="B2778" s="31">
        <v>16</v>
      </c>
      <c r="C2778" s="31">
        <v>5</v>
      </c>
      <c r="D2778" s="31">
        <v>1</v>
      </c>
      <c r="E2778" s="31">
        <v>3</v>
      </c>
      <c r="F2778" s="31">
        <v>4</v>
      </c>
      <c r="G2778" s="31" t="str">
        <f t="shared" si="86"/>
        <v>双鱼座大招_1线3号天赋4级</v>
      </c>
      <c r="H2778" s="32">
        <f>INDEX(数值规划!$AH$33:$AK$42,(特技天赋!C2778-1)*2+特技天赋!D2778,特技天赋!E2778)</f>
        <v>63</v>
      </c>
      <c r="I2778" s="32">
        <f>INDEX(数值规划!$N$32:$Y$231,(((C2778-1)*2+(D2778-1))*4+(E2778-1))*5+F2778+1,(INDEX($T$3:$AI$3,B2778)-1)*3+1)</f>
        <v>26</v>
      </c>
      <c r="J2778" s="32">
        <f>INDEX(数值规划!$N$32:$Y$231,(((C2778-1)*2+(D2778-1))*4+(E2778-1))*5+F2778+1,(INDEX($T$3:$AI$3,B2778)-1)*3+2)</f>
        <v>26</v>
      </c>
      <c r="K2778" s="32">
        <f>INDEX(数值规划!$N$32:$Y$231,(((C2778-1)*2+(D2778-1))*4+(E2778-1))*5+F2778+1,(INDEX($T$3:$AI$3,B2778)-1)*3+3)</f>
        <v>102</v>
      </c>
      <c r="L2778" s="32">
        <f t="shared" si="87"/>
        <v>5</v>
      </c>
      <c r="M2778" s="32">
        <f>INDEX(数值规划!$AL$33:$AL$42,(特技天赋!C2778-1)*2+特技天赋!D2778)</f>
        <v>6</v>
      </c>
      <c r="N2778" s="31">
        <v>87</v>
      </c>
      <c r="Q2778" s="32">
        <f>IF(特技天赋!F2778&gt;0,INDEX(数值规划!$F$32:$F$63,(特技天赋!E2778-1)*4+特技天赋!F2778),E2778)</f>
        <v>87</v>
      </c>
    </row>
    <row r="2779" spans="1:17" ht="16.5" x14ac:dyDescent="0.2">
      <c r="A2779" s="31">
        <v>2776</v>
      </c>
      <c r="B2779" s="31">
        <v>16</v>
      </c>
      <c r="C2779" s="31">
        <v>5</v>
      </c>
      <c r="D2779" s="31">
        <v>1</v>
      </c>
      <c r="E2779" s="31">
        <v>4</v>
      </c>
      <c r="F2779" s="31">
        <v>0</v>
      </c>
      <c r="G2779" s="31" t="str">
        <f t="shared" si="86"/>
        <v>双鱼座大招_1线4号天赋解锁</v>
      </c>
      <c r="H2779" s="32">
        <f>INDEX(数值规划!$AH$33:$AK$42,(特技天赋!C2779-1)*2+特技天赋!D2779,特技天赋!E2779)</f>
        <v>83</v>
      </c>
      <c r="I2779" s="32">
        <f>INDEX(数值规划!$N$32:$Y$231,(((C2779-1)*2+(D2779-1))*4+(E2779-1))*5+F2779+1,(INDEX($T$3:$AI$3,B2779)-1)*3+1)</f>
        <v>18</v>
      </c>
      <c r="J2779" s="32">
        <f>INDEX(数值规划!$N$32:$Y$231,(((C2779-1)*2+(D2779-1))*4+(E2779-1))*5+F2779+1,(INDEX($T$3:$AI$3,B2779)-1)*3+2)</f>
        <v>18</v>
      </c>
      <c r="K2779" s="32">
        <f>INDEX(数值规划!$N$32:$Y$231,(((C2779-1)*2+(D2779-1))*4+(E2779-1))*5+F2779+1,(INDEX($T$3:$AI$3,B2779)-1)*3+3)</f>
        <v>72</v>
      </c>
      <c r="L2779" s="32">
        <f t="shared" si="87"/>
        <v>7</v>
      </c>
      <c r="M2779" s="32">
        <f>INDEX(数值规划!$AL$33:$AL$42,(特技天赋!C2779-1)*2+特技天赋!D2779)</f>
        <v>6</v>
      </c>
      <c r="N2779" s="31">
        <v>4</v>
      </c>
      <c r="Q2779" s="32">
        <f>IF(特技天赋!F2779&gt;0,INDEX(数值规划!$F$32:$F$63,(特技天赋!E2779-1)*4+特技天赋!F2779),E2779)</f>
        <v>4</v>
      </c>
    </row>
    <row r="2780" spans="1:17" ht="16.5" x14ac:dyDescent="0.2">
      <c r="A2780" s="31">
        <v>2777</v>
      </c>
      <c r="B2780" s="31">
        <v>16</v>
      </c>
      <c r="C2780" s="31">
        <v>5</v>
      </c>
      <c r="D2780" s="31">
        <v>1</v>
      </c>
      <c r="E2780" s="31">
        <v>4</v>
      </c>
      <c r="F2780" s="31">
        <v>1</v>
      </c>
      <c r="G2780" s="31" t="str">
        <f t="shared" si="86"/>
        <v>双鱼座大招_1线4号天赋1级</v>
      </c>
      <c r="H2780" s="32">
        <f>INDEX(数值规划!$AH$33:$AK$42,(特技天赋!C2780-1)*2+特技天赋!D2780,特技天赋!E2780)</f>
        <v>83</v>
      </c>
      <c r="I2780" s="32">
        <f>INDEX(数值规划!$N$32:$Y$231,(((C2780-1)*2+(D2780-1))*4+(E2780-1))*5+F2780+1,(INDEX($T$3:$AI$3,B2780)-1)*3+1)</f>
        <v>21</v>
      </c>
      <c r="J2780" s="32">
        <f>INDEX(数值规划!$N$32:$Y$231,(((C2780-1)*2+(D2780-1))*4+(E2780-1))*5+F2780+1,(INDEX($T$3:$AI$3,B2780)-1)*3+2)</f>
        <v>21</v>
      </c>
      <c r="K2780" s="32">
        <f>INDEX(数值规划!$N$32:$Y$231,(((C2780-1)*2+(D2780-1))*4+(E2780-1))*5+F2780+1,(INDEX($T$3:$AI$3,B2780)-1)*3+3)</f>
        <v>84</v>
      </c>
      <c r="L2780" s="32">
        <f t="shared" si="87"/>
        <v>7</v>
      </c>
      <c r="M2780" s="32">
        <f>INDEX(数值规划!$AL$33:$AL$42,(特技天赋!C2780-1)*2+特技天赋!D2780)</f>
        <v>6</v>
      </c>
      <c r="N2780" s="31">
        <v>29</v>
      </c>
      <c r="Q2780" s="32">
        <f>IF(特技天赋!F2780&gt;0,INDEX(数值规划!$F$32:$F$63,(特技天赋!E2780-1)*4+特技天赋!F2780),E2780)</f>
        <v>29</v>
      </c>
    </row>
    <row r="2781" spans="1:17" ht="16.5" x14ac:dyDescent="0.2">
      <c r="A2781" s="31">
        <v>2778</v>
      </c>
      <c r="B2781" s="31">
        <v>16</v>
      </c>
      <c r="C2781" s="31">
        <v>5</v>
      </c>
      <c r="D2781" s="31">
        <v>1</v>
      </c>
      <c r="E2781" s="31">
        <v>4</v>
      </c>
      <c r="F2781" s="31">
        <v>2</v>
      </c>
      <c r="G2781" s="31" t="str">
        <f t="shared" si="86"/>
        <v>双鱼座大招_1线4号天赋2级</v>
      </c>
      <c r="H2781" s="32">
        <f>INDEX(数值规划!$AH$33:$AK$42,(特技天赋!C2781-1)*2+特技天赋!D2781,特技天赋!E2781)</f>
        <v>83</v>
      </c>
      <c r="I2781" s="32">
        <f>INDEX(数值规划!$N$32:$Y$231,(((C2781-1)*2+(D2781-1))*4+(E2781-1))*5+F2781+1,(INDEX($T$3:$AI$3,B2781)-1)*3+1)</f>
        <v>24</v>
      </c>
      <c r="J2781" s="32">
        <f>INDEX(数值规划!$N$32:$Y$231,(((C2781-1)*2+(D2781-1))*4+(E2781-1))*5+F2781+1,(INDEX($T$3:$AI$3,B2781)-1)*3+2)</f>
        <v>24</v>
      </c>
      <c r="K2781" s="32">
        <f>INDEX(数值规划!$N$32:$Y$231,(((C2781-1)*2+(D2781-1))*4+(E2781-1))*5+F2781+1,(INDEX($T$3:$AI$3,B2781)-1)*3+3)</f>
        <v>96</v>
      </c>
      <c r="L2781" s="32">
        <f t="shared" si="87"/>
        <v>7</v>
      </c>
      <c r="M2781" s="32">
        <f>INDEX(数值规划!$AL$33:$AL$42,(特技天赋!C2781-1)*2+特技天赋!D2781)</f>
        <v>6</v>
      </c>
      <c r="N2781" s="31">
        <v>43</v>
      </c>
      <c r="Q2781" s="32">
        <f>IF(特技天赋!F2781&gt;0,INDEX(数值规划!$F$32:$F$63,(特技天赋!E2781-1)*4+特技天赋!F2781),E2781)</f>
        <v>43</v>
      </c>
    </row>
    <row r="2782" spans="1:17" ht="16.5" x14ac:dyDescent="0.2">
      <c r="A2782" s="31">
        <v>2779</v>
      </c>
      <c r="B2782" s="31">
        <v>16</v>
      </c>
      <c r="C2782" s="31">
        <v>5</v>
      </c>
      <c r="D2782" s="31">
        <v>1</v>
      </c>
      <c r="E2782" s="31">
        <v>4</v>
      </c>
      <c r="F2782" s="31">
        <v>3</v>
      </c>
      <c r="G2782" s="31" t="str">
        <f t="shared" si="86"/>
        <v>双鱼座大招_1线4号天赋3级</v>
      </c>
      <c r="H2782" s="32">
        <f>INDEX(数值规划!$AH$33:$AK$42,(特技天赋!C2782-1)*2+特技天赋!D2782,特技天赋!E2782)</f>
        <v>83</v>
      </c>
      <c r="I2782" s="32">
        <f>INDEX(数值规划!$N$32:$Y$231,(((C2782-1)*2+(D2782-1))*4+(E2782-1))*5+F2782+1,(INDEX($T$3:$AI$3,B2782)-1)*3+1)</f>
        <v>27</v>
      </c>
      <c r="J2782" s="32">
        <f>INDEX(数值规划!$N$32:$Y$231,(((C2782-1)*2+(D2782-1))*4+(E2782-1))*5+F2782+1,(INDEX($T$3:$AI$3,B2782)-1)*3+2)</f>
        <v>27</v>
      </c>
      <c r="K2782" s="32">
        <f>INDEX(数值规划!$N$32:$Y$231,(((C2782-1)*2+(D2782-1))*4+(E2782-1))*5+F2782+1,(INDEX($T$3:$AI$3,B2782)-1)*3+3)</f>
        <v>108</v>
      </c>
      <c r="L2782" s="32">
        <f t="shared" si="87"/>
        <v>7</v>
      </c>
      <c r="M2782" s="32">
        <f>INDEX(数值规划!$AL$33:$AL$42,(特技天赋!C2782-1)*2+特技天赋!D2782)</f>
        <v>6</v>
      </c>
      <c r="N2782" s="31">
        <v>58</v>
      </c>
      <c r="Q2782" s="32">
        <f>IF(特技天赋!F2782&gt;0,INDEX(数值规划!$F$32:$F$63,(特技天赋!E2782-1)*4+特技天赋!F2782),E2782)</f>
        <v>58</v>
      </c>
    </row>
    <row r="2783" spans="1:17" ht="16.5" x14ac:dyDescent="0.2">
      <c r="A2783" s="31">
        <v>2780</v>
      </c>
      <c r="B2783" s="31">
        <v>16</v>
      </c>
      <c r="C2783" s="31">
        <v>5</v>
      </c>
      <c r="D2783" s="31">
        <v>1</v>
      </c>
      <c r="E2783" s="31">
        <v>4</v>
      </c>
      <c r="F2783" s="31">
        <v>4</v>
      </c>
      <c r="G2783" s="31" t="str">
        <f t="shared" si="86"/>
        <v>双鱼座大招_1线4号天赋4级</v>
      </c>
      <c r="H2783" s="32">
        <f>INDEX(数值规划!$AH$33:$AK$42,(特技天赋!C2783-1)*2+特技天赋!D2783,特技天赋!E2783)</f>
        <v>83</v>
      </c>
      <c r="I2783" s="32">
        <f>INDEX(数值规划!$N$32:$Y$231,(((C2783-1)*2+(D2783-1))*4+(E2783-1))*5+F2783+1,(INDEX($T$3:$AI$3,B2783)-1)*3+1)</f>
        <v>30</v>
      </c>
      <c r="J2783" s="32">
        <f>INDEX(数值规划!$N$32:$Y$231,(((C2783-1)*2+(D2783-1))*4+(E2783-1))*5+F2783+1,(INDEX($T$3:$AI$3,B2783)-1)*3+2)</f>
        <v>30</v>
      </c>
      <c r="K2783" s="32">
        <f>INDEX(数值规划!$N$32:$Y$231,(((C2783-1)*2+(D2783-1))*4+(E2783-1))*5+F2783+1,(INDEX($T$3:$AI$3,B2783)-1)*3+3)</f>
        <v>120</v>
      </c>
      <c r="L2783" s="32">
        <f t="shared" si="87"/>
        <v>7</v>
      </c>
      <c r="M2783" s="32">
        <f>INDEX(数值规划!$AL$33:$AL$42,(特技天赋!C2783-1)*2+特技天赋!D2783)</f>
        <v>6</v>
      </c>
      <c r="N2783" s="31">
        <v>87</v>
      </c>
      <c r="Q2783" s="32">
        <f>IF(特技天赋!F2783&gt;0,INDEX(数值规划!$F$32:$F$63,(特技天赋!E2783-1)*4+特技天赋!F2783),E2783)</f>
        <v>87</v>
      </c>
    </row>
    <row r="2784" spans="1:17" ht="16.5" x14ac:dyDescent="0.2">
      <c r="A2784" s="31">
        <v>2781</v>
      </c>
      <c r="B2784" s="31">
        <v>16</v>
      </c>
      <c r="C2784" s="31">
        <v>5</v>
      </c>
      <c r="D2784" s="31">
        <v>2</v>
      </c>
      <c r="E2784" s="31">
        <v>1</v>
      </c>
      <c r="F2784" s="31">
        <v>0</v>
      </c>
      <c r="G2784" s="31" t="str">
        <f t="shared" si="86"/>
        <v>双鱼座大招_2线1号天赋解锁</v>
      </c>
      <c r="H2784" s="32">
        <f>INDEX(数值规划!$AH$33:$AK$42,(特技天赋!C2784-1)*2+特技天赋!D2784,特技天赋!E2784)</f>
        <v>33</v>
      </c>
      <c r="I2784" s="32">
        <f>INDEX(数值规划!$N$32:$Y$231,(((C2784-1)*2+(D2784-1))*4+(E2784-1))*5+F2784+1,(INDEX($T$3:$AI$3,B2784)-1)*3+1)</f>
        <v>10</v>
      </c>
      <c r="J2784" s="32">
        <f>INDEX(数值规划!$N$32:$Y$231,(((C2784-1)*2+(D2784-1))*4+(E2784-1))*5+F2784+1,(INDEX($T$3:$AI$3,B2784)-1)*3+2)</f>
        <v>10</v>
      </c>
      <c r="K2784" s="32">
        <f>INDEX(数值规划!$N$32:$Y$231,(((C2784-1)*2+(D2784-1))*4+(E2784-1))*5+F2784+1,(INDEX($T$3:$AI$3,B2784)-1)*3+3)</f>
        <v>12</v>
      </c>
      <c r="L2784" s="32">
        <f t="shared" si="87"/>
        <v>2</v>
      </c>
      <c r="M2784" s="32">
        <f>INDEX(数值规划!$AL$33:$AL$42,(特技天赋!C2784-1)*2+特技天赋!D2784)</f>
        <v>2</v>
      </c>
      <c r="N2784" s="31">
        <v>1</v>
      </c>
      <c r="Q2784" s="32">
        <f>IF(特技天赋!F2784&gt;0,INDEX(数值规划!$F$32:$F$63,(特技天赋!E2784-1)*4+特技天赋!F2784),E2784)</f>
        <v>1</v>
      </c>
    </row>
    <row r="2785" spans="1:17" ht="16.5" x14ac:dyDescent="0.2">
      <c r="A2785" s="31">
        <v>2782</v>
      </c>
      <c r="B2785" s="31">
        <v>16</v>
      </c>
      <c r="C2785" s="31">
        <v>5</v>
      </c>
      <c r="D2785" s="31">
        <v>2</v>
      </c>
      <c r="E2785" s="31">
        <v>1</v>
      </c>
      <c r="F2785" s="31">
        <v>1</v>
      </c>
      <c r="G2785" s="31" t="str">
        <f t="shared" si="86"/>
        <v>双鱼座大招_2线1号天赋1级</v>
      </c>
      <c r="H2785" s="32">
        <f>INDEX(数值规划!$AH$33:$AK$42,(特技天赋!C2785-1)*2+特技天赋!D2785,特技天赋!E2785)</f>
        <v>33</v>
      </c>
      <c r="I2785" s="32">
        <f>INDEX(数值规划!$N$32:$Y$231,(((C2785-1)*2+(D2785-1))*4+(E2785-1))*5+F2785+1,(INDEX($T$3:$AI$3,B2785)-1)*3+1)</f>
        <v>15</v>
      </c>
      <c r="J2785" s="32">
        <f>INDEX(数值规划!$N$32:$Y$231,(((C2785-1)*2+(D2785-1))*4+(E2785-1))*5+F2785+1,(INDEX($T$3:$AI$3,B2785)-1)*3+2)</f>
        <v>15</v>
      </c>
      <c r="K2785" s="32">
        <f>INDEX(数值规划!$N$32:$Y$231,(((C2785-1)*2+(D2785-1))*4+(E2785-1))*5+F2785+1,(INDEX($T$3:$AI$3,B2785)-1)*3+3)</f>
        <v>18</v>
      </c>
      <c r="L2785" s="32">
        <f t="shared" si="87"/>
        <v>2</v>
      </c>
      <c r="M2785" s="32">
        <f>INDEX(数值规划!$AL$33:$AL$42,(特技天赋!C2785-1)*2+特技天赋!D2785)</f>
        <v>2</v>
      </c>
      <c r="N2785" s="31">
        <v>19</v>
      </c>
      <c r="Q2785" s="32">
        <f>IF(特技天赋!F2785&gt;0,INDEX(数值规划!$F$32:$F$63,(特技天赋!E2785-1)*4+特技天赋!F2785),E2785)</f>
        <v>19</v>
      </c>
    </row>
    <row r="2786" spans="1:17" ht="16.5" x14ac:dyDescent="0.2">
      <c r="A2786" s="31">
        <v>2783</v>
      </c>
      <c r="B2786" s="31">
        <v>16</v>
      </c>
      <c r="C2786" s="31">
        <v>5</v>
      </c>
      <c r="D2786" s="31">
        <v>2</v>
      </c>
      <c r="E2786" s="31">
        <v>1</v>
      </c>
      <c r="F2786" s="31">
        <v>2</v>
      </c>
      <c r="G2786" s="31" t="str">
        <f t="shared" si="86"/>
        <v>双鱼座大招_2线1号天赋2级</v>
      </c>
      <c r="H2786" s="32">
        <f>INDEX(数值规划!$AH$33:$AK$42,(特技天赋!C2786-1)*2+特技天赋!D2786,特技天赋!E2786)</f>
        <v>33</v>
      </c>
      <c r="I2786" s="32">
        <f>INDEX(数值规划!$N$32:$Y$231,(((C2786-1)*2+(D2786-1))*4+(E2786-1))*5+F2786+1,(INDEX($T$3:$AI$3,B2786)-1)*3+1)</f>
        <v>20</v>
      </c>
      <c r="J2786" s="32">
        <f>INDEX(数值规划!$N$32:$Y$231,(((C2786-1)*2+(D2786-1))*4+(E2786-1))*5+F2786+1,(INDEX($T$3:$AI$3,B2786)-1)*3+2)</f>
        <v>20</v>
      </c>
      <c r="K2786" s="32">
        <f>INDEX(数值规划!$N$32:$Y$231,(((C2786-1)*2+(D2786-1))*4+(E2786-1))*5+F2786+1,(INDEX($T$3:$AI$3,B2786)-1)*3+3)</f>
        <v>24</v>
      </c>
      <c r="L2786" s="32">
        <f t="shared" si="87"/>
        <v>2</v>
      </c>
      <c r="M2786" s="32">
        <f>INDEX(数值规划!$AL$33:$AL$42,(特技天赋!C2786-1)*2+特技天赋!D2786)</f>
        <v>2</v>
      </c>
      <c r="N2786" s="31">
        <v>29</v>
      </c>
      <c r="Q2786" s="32">
        <f>IF(特技天赋!F2786&gt;0,INDEX(数值规划!$F$32:$F$63,(特技天赋!E2786-1)*4+特技天赋!F2786),E2786)</f>
        <v>29</v>
      </c>
    </row>
    <row r="2787" spans="1:17" ht="16.5" x14ac:dyDescent="0.2">
      <c r="A2787" s="31">
        <v>2784</v>
      </c>
      <c r="B2787" s="31">
        <v>16</v>
      </c>
      <c r="C2787" s="31">
        <v>5</v>
      </c>
      <c r="D2787" s="31">
        <v>2</v>
      </c>
      <c r="E2787" s="31">
        <v>1</v>
      </c>
      <c r="F2787" s="31">
        <v>3</v>
      </c>
      <c r="G2787" s="31" t="str">
        <f t="shared" si="86"/>
        <v>双鱼座大招_2线1号天赋3级</v>
      </c>
      <c r="H2787" s="32">
        <f>INDEX(数值规划!$AH$33:$AK$42,(特技天赋!C2787-1)*2+特技天赋!D2787,特技天赋!E2787)</f>
        <v>33</v>
      </c>
      <c r="I2787" s="32">
        <f>INDEX(数值规划!$N$32:$Y$231,(((C2787-1)*2+(D2787-1))*4+(E2787-1))*5+F2787+1,(INDEX($T$3:$AI$3,B2787)-1)*3+1)</f>
        <v>25</v>
      </c>
      <c r="J2787" s="32">
        <f>INDEX(数值规划!$N$32:$Y$231,(((C2787-1)*2+(D2787-1))*4+(E2787-1))*5+F2787+1,(INDEX($T$3:$AI$3,B2787)-1)*3+2)</f>
        <v>25</v>
      </c>
      <c r="K2787" s="32">
        <f>INDEX(数值规划!$N$32:$Y$231,(((C2787-1)*2+(D2787-1))*4+(E2787-1))*5+F2787+1,(INDEX($T$3:$AI$3,B2787)-1)*3+3)</f>
        <v>30</v>
      </c>
      <c r="L2787" s="32">
        <f t="shared" si="87"/>
        <v>2</v>
      </c>
      <c r="M2787" s="32">
        <f>INDEX(数值规划!$AL$33:$AL$42,(特技天赋!C2787-1)*2+特技天赋!D2787)</f>
        <v>2</v>
      </c>
      <c r="N2787" s="31">
        <v>38</v>
      </c>
      <c r="Q2787" s="32">
        <f>IF(特技天赋!F2787&gt;0,INDEX(数值规划!$F$32:$F$63,(特技天赋!E2787-1)*4+特技天赋!F2787),E2787)</f>
        <v>38</v>
      </c>
    </row>
    <row r="2788" spans="1:17" ht="16.5" x14ac:dyDescent="0.2">
      <c r="A2788" s="31">
        <v>2785</v>
      </c>
      <c r="B2788" s="31">
        <v>16</v>
      </c>
      <c r="C2788" s="31">
        <v>5</v>
      </c>
      <c r="D2788" s="31">
        <v>2</v>
      </c>
      <c r="E2788" s="31">
        <v>1</v>
      </c>
      <c r="F2788" s="31">
        <v>4</v>
      </c>
      <c r="G2788" s="31" t="str">
        <f t="shared" si="86"/>
        <v>双鱼座大招_2线1号天赋4级</v>
      </c>
      <c r="H2788" s="32">
        <f>INDEX(数值规划!$AH$33:$AK$42,(特技天赋!C2788-1)*2+特技天赋!D2788,特技天赋!E2788)</f>
        <v>33</v>
      </c>
      <c r="I2788" s="32">
        <f>INDEX(数值规划!$N$32:$Y$231,(((C2788-1)*2+(D2788-1))*4+(E2788-1))*5+F2788+1,(INDEX($T$3:$AI$3,B2788)-1)*3+1)</f>
        <v>30</v>
      </c>
      <c r="J2788" s="32">
        <f>INDEX(数值规划!$N$32:$Y$231,(((C2788-1)*2+(D2788-1))*4+(E2788-1))*5+F2788+1,(INDEX($T$3:$AI$3,B2788)-1)*3+2)</f>
        <v>30</v>
      </c>
      <c r="K2788" s="32">
        <f>INDEX(数值规划!$N$32:$Y$231,(((C2788-1)*2+(D2788-1))*4+(E2788-1))*5+F2788+1,(INDEX($T$3:$AI$3,B2788)-1)*3+3)</f>
        <v>36</v>
      </c>
      <c r="L2788" s="32">
        <f t="shared" si="87"/>
        <v>2</v>
      </c>
      <c r="M2788" s="32">
        <f>INDEX(数值规划!$AL$33:$AL$42,(特技天赋!C2788-1)*2+特技天赋!D2788)</f>
        <v>2</v>
      </c>
      <c r="N2788" s="31">
        <v>58</v>
      </c>
      <c r="Q2788" s="32">
        <f>IF(特技天赋!F2788&gt;0,INDEX(数值规划!$F$32:$F$63,(特技天赋!E2788-1)*4+特技天赋!F2788),E2788)</f>
        <v>58</v>
      </c>
    </row>
    <row r="2789" spans="1:17" ht="16.5" x14ac:dyDescent="0.2">
      <c r="A2789" s="31">
        <v>2786</v>
      </c>
      <c r="B2789" s="31">
        <v>16</v>
      </c>
      <c r="C2789" s="31">
        <v>5</v>
      </c>
      <c r="D2789" s="31">
        <v>2</v>
      </c>
      <c r="E2789" s="31">
        <v>2</v>
      </c>
      <c r="F2789" s="31">
        <v>0</v>
      </c>
      <c r="G2789" s="31" t="str">
        <f t="shared" si="86"/>
        <v>双鱼座大招_2线2号天赋解锁</v>
      </c>
      <c r="H2789" s="32">
        <f>INDEX(数值规划!$AH$33:$AK$42,(特技天赋!C2789-1)*2+特技天赋!D2789,特技天赋!E2789)</f>
        <v>53</v>
      </c>
      <c r="I2789" s="32">
        <f>INDEX(数值规划!$N$32:$Y$231,(((C2789-1)*2+(D2789-1))*4+(E2789-1))*5+F2789+1,(INDEX($T$3:$AI$3,B2789)-1)*3+1)</f>
        <v>15</v>
      </c>
      <c r="J2789" s="32">
        <f>INDEX(数值规划!$N$32:$Y$231,(((C2789-1)*2+(D2789-1))*4+(E2789-1))*5+F2789+1,(INDEX($T$3:$AI$3,B2789)-1)*3+2)</f>
        <v>15</v>
      </c>
      <c r="K2789" s="32">
        <f>INDEX(数值规划!$N$32:$Y$231,(((C2789-1)*2+(D2789-1))*4+(E2789-1))*5+F2789+1,(INDEX($T$3:$AI$3,B2789)-1)*3+3)</f>
        <v>18</v>
      </c>
      <c r="L2789" s="32">
        <f t="shared" si="87"/>
        <v>4</v>
      </c>
      <c r="M2789" s="32">
        <f>INDEX(数值规划!$AL$33:$AL$42,(特技天赋!C2789-1)*2+特技天赋!D2789)</f>
        <v>2</v>
      </c>
      <c r="N2789" s="31">
        <v>2</v>
      </c>
      <c r="Q2789" s="32">
        <f>IF(特技天赋!F2789&gt;0,INDEX(数值规划!$F$32:$F$63,(特技天赋!E2789-1)*4+特技天赋!F2789),E2789)</f>
        <v>2</v>
      </c>
    </row>
    <row r="2790" spans="1:17" ht="16.5" x14ac:dyDescent="0.2">
      <c r="A2790" s="31">
        <v>2787</v>
      </c>
      <c r="B2790" s="31">
        <v>16</v>
      </c>
      <c r="C2790" s="31">
        <v>5</v>
      </c>
      <c r="D2790" s="31">
        <v>2</v>
      </c>
      <c r="E2790" s="31">
        <v>2</v>
      </c>
      <c r="F2790" s="31">
        <v>1</v>
      </c>
      <c r="G2790" s="31" t="str">
        <f t="shared" si="86"/>
        <v>双鱼座大招_2线2号天赋1级</v>
      </c>
      <c r="H2790" s="32">
        <f>INDEX(数值规划!$AH$33:$AK$42,(特技天赋!C2790-1)*2+特技天赋!D2790,特技天赋!E2790)</f>
        <v>53</v>
      </c>
      <c r="I2790" s="32">
        <f>INDEX(数值规划!$N$32:$Y$231,(((C2790-1)*2+(D2790-1))*4+(E2790-1))*5+F2790+1,(INDEX($T$3:$AI$3,B2790)-1)*3+1)</f>
        <v>20</v>
      </c>
      <c r="J2790" s="32">
        <f>INDEX(数值规划!$N$32:$Y$231,(((C2790-1)*2+(D2790-1))*4+(E2790-1))*5+F2790+1,(INDEX($T$3:$AI$3,B2790)-1)*3+2)</f>
        <v>20</v>
      </c>
      <c r="K2790" s="32">
        <f>INDEX(数值规划!$N$32:$Y$231,(((C2790-1)*2+(D2790-1))*4+(E2790-1))*5+F2790+1,(INDEX($T$3:$AI$3,B2790)-1)*3+3)</f>
        <v>24</v>
      </c>
      <c r="L2790" s="32">
        <f t="shared" si="87"/>
        <v>4</v>
      </c>
      <c r="M2790" s="32">
        <f>INDEX(数值规划!$AL$33:$AL$42,(特技天赋!C2790-1)*2+特技天赋!D2790)</f>
        <v>2</v>
      </c>
      <c r="N2790" s="31">
        <v>24</v>
      </c>
      <c r="Q2790" s="32">
        <f>IF(特技天赋!F2790&gt;0,INDEX(数值规划!$F$32:$F$63,(特技天赋!E2790-1)*4+特技天赋!F2790),E2790)</f>
        <v>24</v>
      </c>
    </row>
    <row r="2791" spans="1:17" ht="16.5" x14ac:dyDescent="0.2">
      <c r="A2791" s="31">
        <v>2788</v>
      </c>
      <c r="B2791" s="31">
        <v>16</v>
      </c>
      <c r="C2791" s="31">
        <v>5</v>
      </c>
      <c r="D2791" s="31">
        <v>2</v>
      </c>
      <c r="E2791" s="31">
        <v>2</v>
      </c>
      <c r="F2791" s="31">
        <v>2</v>
      </c>
      <c r="G2791" s="31" t="str">
        <f t="shared" si="86"/>
        <v>双鱼座大招_2线2号天赋2级</v>
      </c>
      <c r="H2791" s="32">
        <f>INDEX(数值规划!$AH$33:$AK$42,(特技天赋!C2791-1)*2+特技天赋!D2791,特技天赋!E2791)</f>
        <v>53</v>
      </c>
      <c r="I2791" s="32">
        <f>INDEX(数值规划!$N$32:$Y$231,(((C2791-1)*2+(D2791-1))*4+(E2791-1))*5+F2791+1,(INDEX($T$3:$AI$3,B2791)-1)*3+1)</f>
        <v>25</v>
      </c>
      <c r="J2791" s="32">
        <f>INDEX(数值规划!$N$32:$Y$231,(((C2791-1)*2+(D2791-1))*4+(E2791-1))*5+F2791+1,(INDEX($T$3:$AI$3,B2791)-1)*3+2)</f>
        <v>25</v>
      </c>
      <c r="K2791" s="32">
        <f>INDEX(数值规划!$N$32:$Y$231,(((C2791-1)*2+(D2791-1))*4+(E2791-1))*5+F2791+1,(INDEX($T$3:$AI$3,B2791)-1)*3+3)</f>
        <v>30</v>
      </c>
      <c r="L2791" s="32">
        <f t="shared" si="87"/>
        <v>4</v>
      </c>
      <c r="M2791" s="32">
        <f>INDEX(数值规划!$AL$33:$AL$42,(特技天赋!C2791-1)*2+特技天赋!D2791)</f>
        <v>2</v>
      </c>
      <c r="N2791" s="31">
        <v>36</v>
      </c>
      <c r="Q2791" s="32">
        <f>IF(特技天赋!F2791&gt;0,INDEX(数值规划!$F$32:$F$63,(特技天赋!E2791-1)*4+特技天赋!F2791),E2791)</f>
        <v>36</v>
      </c>
    </row>
    <row r="2792" spans="1:17" ht="16.5" x14ac:dyDescent="0.2">
      <c r="A2792" s="31">
        <v>2789</v>
      </c>
      <c r="B2792" s="31">
        <v>16</v>
      </c>
      <c r="C2792" s="31">
        <v>5</v>
      </c>
      <c r="D2792" s="31">
        <v>2</v>
      </c>
      <c r="E2792" s="31">
        <v>2</v>
      </c>
      <c r="F2792" s="31">
        <v>3</v>
      </c>
      <c r="G2792" s="31" t="str">
        <f t="shared" si="86"/>
        <v>双鱼座大招_2线2号天赋3级</v>
      </c>
      <c r="H2792" s="32">
        <f>INDEX(数值规划!$AH$33:$AK$42,(特技天赋!C2792-1)*2+特技天赋!D2792,特技天赋!E2792)</f>
        <v>53</v>
      </c>
      <c r="I2792" s="32">
        <f>INDEX(数值规划!$N$32:$Y$231,(((C2792-1)*2+(D2792-1))*4+(E2792-1))*5+F2792+1,(INDEX($T$3:$AI$3,B2792)-1)*3+1)</f>
        <v>30</v>
      </c>
      <c r="J2792" s="32">
        <f>INDEX(数值规划!$N$32:$Y$231,(((C2792-1)*2+(D2792-1))*4+(E2792-1))*5+F2792+1,(INDEX($T$3:$AI$3,B2792)-1)*3+2)</f>
        <v>30</v>
      </c>
      <c r="K2792" s="32">
        <f>INDEX(数值规划!$N$32:$Y$231,(((C2792-1)*2+(D2792-1))*4+(E2792-1))*5+F2792+1,(INDEX($T$3:$AI$3,B2792)-1)*3+3)</f>
        <v>36</v>
      </c>
      <c r="L2792" s="32">
        <f t="shared" si="87"/>
        <v>4</v>
      </c>
      <c r="M2792" s="32">
        <f>INDEX(数值规划!$AL$33:$AL$42,(特技天赋!C2792-1)*2+特技天赋!D2792)</f>
        <v>2</v>
      </c>
      <c r="N2792" s="31">
        <v>48</v>
      </c>
      <c r="Q2792" s="32">
        <f>IF(特技天赋!F2792&gt;0,INDEX(数值规划!$F$32:$F$63,(特技天赋!E2792-1)*4+特技天赋!F2792),E2792)</f>
        <v>48</v>
      </c>
    </row>
    <row r="2793" spans="1:17" ht="16.5" x14ac:dyDescent="0.2">
      <c r="A2793" s="31">
        <v>2790</v>
      </c>
      <c r="B2793" s="31">
        <v>16</v>
      </c>
      <c r="C2793" s="31">
        <v>5</v>
      </c>
      <c r="D2793" s="31">
        <v>2</v>
      </c>
      <c r="E2793" s="31">
        <v>2</v>
      </c>
      <c r="F2793" s="31">
        <v>4</v>
      </c>
      <c r="G2793" s="31" t="str">
        <f t="shared" si="86"/>
        <v>双鱼座大招_2线2号天赋4级</v>
      </c>
      <c r="H2793" s="32">
        <f>INDEX(数值规划!$AH$33:$AK$42,(特技天赋!C2793-1)*2+特技天赋!D2793,特技天赋!E2793)</f>
        <v>53</v>
      </c>
      <c r="I2793" s="32">
        <f>INDEX(数值规划!$N$32:$Y$231,(((C2793-1)*2+(D2793-1))*4+(E2793-1))*5+F2793+1,(INDEX($T$3:$AI$3,B2793)-1)*3+1)</f>
        <v>35</v>
      </c>
      <c r="J2793" s="32">
        <f>INDEX(数值规划!$N$32:$Y$231,(((C2793-1)*2+(D2793-1))*4+(E2793-1))*5+F2793+1,(INDEX($T$3:$AI$3,B2793)-1)*3+2)</f>
        <v>35</v>
      </c>
      <c r="K2793" s="32">
        <f>INDEX(数值规划!$N$32:$Y$231,(((C2793-1)*2+(D2793-1))*4+(E2793-1))*5+F2793+1,(INDEX($T$3:$AI$3,B2793)-1)*3+3)</f>
        <v>42</v>
      </c>
      <c r="L2793" s="32">
        <f t="shared" si="87"/>
        <v>4</v>
      </c>
      <c r="M2793" s="32">
        <f>INDEX(数值规划!$AL$33:$AL$42,(特技天赋!C2793-1)*2+特技天赋!D2793)</f>
        <v>2</v>
      </c>
      <c r="N2793" s="31">
        <v>72</v>
      </c>
      <c r="Q2793" s="32">
        <f>IF(特技天赋!F2793&gt;0,INDEX(数值规划!$F$32:$F$63,(特技天赋!E2793-1)*4+特技天赋!F2793),E2793)</f>
        <v>72</v>
      </c>
    </row>
    <row r="2794" spans="1:17" ht="16.5" x14ac:dyDescent="0.2">
      <c r="A2794" s="31">
        <v>2791</v>
      </c>
      <c r="B2794" s="31">
        <v>16</v>
      </c>
      <c r="C2794" s="31">
        <v>5</v>
      </c>
      <c r="D2794" s="31">
        <v>2</v>
      </c>
      <c r="E2794" s="31">
        <v>3</v>
      </c>
      <c r="F2794" s="31">
        <v>0</v>
      </c>
      <c r="G2794" s="31" t="str">
        <f t="shared" si="86"/>
        <v>双鱼座大招_2线3号天赋解锁</v>
      </c>
      <c r="H2794" s="32">
        <f>INDEX(数值规划!$AH$33:$AK$42,(特技天赋!C2794-1)*2+特技天赋!D2794,特技天赋!E2794)</f>
        <v>73</v>
      </c>
      <c r="I2794" s="32">
        <f>INDEX(数值规划!$N$32:$Y$231,(((C2794-1)*2+(D2794-1))*4+(E2794-1))*5+F2794+1,(INDEX($T$3:$AI$3,B2794)-1)*3+1)</f>
        <v>23</v>
      </c>
      <c r="J2794" s="32">
        <f>INDEX(数值规划!$N$32:$Y$231,(((C2794-1)*2+(D2794-1))*4+(E2794-1))*5+F2794+1,(INDEX($T$3:$AI$3,B2794)-1)*3+2)</f>
        <v>23</v>
      </c>
      <c r="K2794" s="32">
        <f>INDEX(数值规划!$N$32:$Y$231,(((C2794-1)*2+(D2794-1))*4+(E2794-1))*5+F2794+1,(INDEX($T$3:$AI$3,B2794)-1)*3+3)</f>
        <v>27</v>
      </c>
      <c r="L2794" s="32">
        <f t="shared" si="87"/>
        <v>6</v>
      </c>
      <c r="M2794" s="32">
        <f>INDEX(数值规划!$AL$33:$AL$42,(特技天赋!C2794-1)*2+特技天赋!D2794)</f>
        <v>2</v>
      </c>
      <c r="N2794" s="31">
        <v>3</v>
      </c>
      <c r="Q2794" s="32">
        <f>IF(特技天赋!F2794&gt;0,INDEX(数值规划!$F$32:$F$63,(特技天赋!E2794-1)*4+特技天赋!F2794),E2794)</f>
        <v>3</v>
      </c>
    </row>
    <row r="2795" spans="1:17" ht="16.5" x14ac:dyDescent="0.2">
      <c r="A2795" s="31">
        <v>2792</v>
      </c>
      <c r="B2795" s="31">
        <v>16</v>
      </c>
      <c r="C2795" s="31">
        <v>5</v>
      </c>
      <c r="D2795" s="31">
        <v>2</v>
      </c>
      <c r="E2795" s="31">
        <v>3</v>
      </c>
      <c r="F2795" s="31">
        <v>1</v>
      </c>
      <c r="G2795" s="31" t="str">
        <f t="shared" si="86"/>
        <v>双鱼座大招_2线3号天赋1级</v>
      </c>
      <c r="H2795" s="32">
        <f>INDEX(数值规划!$AH$33:$AK$42,(特技天赋!C2795-1)*2+特技天赋!D2795,特技天赋!E2795)</f>
        <v>73</v>
      </c>
      <c r="I2795" s="32">
        <f>INDEX(数值规划!$N$32:$Y$231,(((C2795-1)*2+(D2795-1))*4+(E2795-1))*5+F2795+1,(INDEX($T$3:$AI$3,B2795)-1)*3+1)</f>
        <v>28</v>
      </c>
      <c r="J2795" s="32">
        <f>INDEX(数值规划!$N$32:$Y$231,(((C2795-1)*2+(D2795-1))*4+(E2795-1))*5+F2795+1,(INDEX($T$3:$AI$3,B2795)-1)*3+2)</f>
        <v>28</v>
      </c>
      <c r="K2795" s="32">
        <f>INDEX(数值规划!$N$32:$Y$231,(((C2795-1)*2+(D2795-1))*4+(E2795-1))*5+F2795+1,(INDEX($T$3:$AI$3,B2795)-1)*3+3)</f>
        <v>33</v>
      </c>
      <c r="L2795" s="32">
        <f t="shared" si="87"/>
        <v>6</v>
      </c>
      <c r="M2795" s="32">
        <f>INDEX(数值规划!$AL$33:$AL$42,(特技天赋!C2795-1)*2+特技天赋!D2795)</f>
        <v>2</v>
      </c>
      <c r="N2795" s="31">
        <v>29</v>
      </c>
      <c r="Q2795" s="32">
        <f>IF(特技天赋!F2795&gt;0,INDEX(数值规划!$F$32:$F$63,(特技天赋!E2795-1)*4+特技天赋!F2795),E2795)</f>
        <v>29</v>
      </c>
    </row>
    <row r="2796" spans="1:17" ht="16.5" x14ac:dyDescent="0.2">
      <c r="A2796" s="31">
        <v>2793</v>
      </c>
      <c r="B2796" s="31">
        <v>16</v>
      </c>
      <c r="C2796" s="31">
        <v>5</v>
      </c>
      <c r="D2796" s="31">
        <v>2</v>
      </c>
      <c r="E2796" s="31">
        <v>3</v>
      </c>
      <c r="F2796" s="31">
        <v>2</v>
      </c>
      <c r="G2796" s="31" t="str">
        <f t="shared" si="86"/>
        <v>双鱼座大招_2线3号天赋2级</v>
      </c>
      <c r="H2796" s="32">
        <f>INDEX(数值规划!$AH$33:$AK$42,(特技天赋!C2796-1)*2+特技天赋!D2796,特技天赋!E2796)</f>
        <v>73</v>
      </c>
      <c r="I2796" s="32">
        <f>INDEX(数值规划!$N$32:$Y$231,(((C2796-1)*2+(D2796-1))*4+(E2796-1))*5+F2796+1,(INDEX($T$3:$AI$3,B2796)-1)*3+1)</f>
        <v>33</v>
      </c>
      <c r="J2796" s="32">
        <f>INDEX(数值规划!$N$32:$Y$231,(((C2796-1)*2+(D2796-1))*4+(E2796-1))*5+F2796+1,(INDEX($T$3:$AI$3,B2796)-1)*3+2)</f>
        <v>33</v>
      </c>
      <c r="K2796" s="32">
        <f>INDEX(数值规划!$N$32:$Y$231,(((C2796-1)*2+(D2796-1))*4+(E2796-1))*5+F2796+1,(INDEX($T$3:$AI$3,B2796)-1)*3+3)</f>
        <v>39</v>
      </c>
      <c r="L2796" s="32">
        <f t="shared" si="87"/>
        <v>6</v>
      </c>
      <c r="M2796" s="32">
        <f>INDEX(数值规划!$AL$33:$AL$42,(特技天赋!C2796-1)*2+特技天赋!D2796)</f>
        <v>2</v>
      </c>
      <c r="N2796" s="31">
        <v>43</v>
      </c>
      <c r="Q2796" s="32">
        <f>IF(特技天赋!F2796&gt;0,INDEX(数值规划!$F$32:$F$63,(特技天赋!E2796-1)*4+特技天赋!F2796),E2796)</f>
        <v>43</v>
      </c>
    </row>
    <row r="2797" spans="1:17" ht="16.5" x14ac:dyDescent="0.2">
      <c r="A2797" s="31">
        <v>2794</v>
      </c>
      <c r="B2797" s="31">
        <v>16</v>
      </c>
      <c r="C2797" s="31">
        <v>5</v>
      </c>
      <c r="D2797" s="31">
        <v>2</v>
      </c>
      <c r="E2797" s="31">
        <v>3</v>
      </c>
      <c r="F2797" s="31">
        <v>3</v>
      </c>
      <c r="G2797" s="31" t="str">
        <f t="shared" si="86"/>
        <v>双鱼座大招_2线3号天赋3级</v>
      </c>
      <c r="H2797" s="32">
        <f>INDEX(数值规划!$AH$33:$AK$42,(特技天赋!C2797-1)*2+特技天赋!D2797,特技天赋!E2797)</f>
        <v>73</v>
      </c>
      <c r="I2797" s="32">
        <f>INDEX(数值规划!$N$32:$Y$231,(((C2797-1)*2+(D2797-1))*4+(E2797-1))*5+F2797+1,(INDEX($T$3:$AI$3,B2797)-1)*3+1)</f>
        <v>38</v>
      </c>
      <c r="J2797" s="32">
        <f>INDEX(数值规划!$N$32:$Y$231,(((C2797-1)*2+(D2797-1))*4+(E2797-1))*5+F2797+1,(INDEX($T$3:$AI$3,B2797)-1)*3+2)</f>
        <v>38</v>
      </c>
      <c r="K2797" s="32">
        <f>INDEX(数值规划!$N$32:$Y$231,(((C2797-1)*2+(D2797-1))*4+(E2797-1))*5+F2797+1,(INDEX($T$3:$AI$3,B2797)-1)*3+3)</f>
        <v>45</v>
      </c>
      <c r="L2797" s="32">
        <f t="shared" si="87"/>
        <v>6</v>
      </c>
      <c r="M2797" s="32">
        <f>INDEX(数值规划!$AL$33:$AL$42,(特技天赋!C2797-1)*2+特技天赋!D2797)</f>
        <v>2</v>
      </c>
      <c r="N2797" s="31">
        <v>58</v>
      </c>
      <c r="Q2797" s="32">
        <f>IF(特技天赋!F2797&gt;0,INDEX(数值规划!$F$32:$F$63,(特技天赋!E2797-1)*4+特技天赋!F2797),E2797)</f>
        <v>58</v>
      </c>
    </row>
    <row r="2798" spans="1:17" ht="16.5" x14ac:dyDescent="0.2">
      <c r="A2798" s="31">
        <v>2795</v>
      </c>
      <c r="B2798" s="31">
        <v>16</v>
      </c>
      <c r="C2798" s="31">
        <v>5</v>
      </c>
      <c r="D2798" s="31">
        <v>2</v>
      </c>
      <c r="E2798" s="31">
        <v>3</v>
      </c>
      <c r="F2798" s="31">
        <v>4</v>
      </c>
      <c r="G2798" s="31" t="str">
        <f t="shared" si="86"/>
        <v>双鱼座大招_2线3号天赋4级</v>
      </c>
      <c r="H2798" s="32">
        <f>INDEX(数值规划!$AH$33:$AK$42,(特技天赋!C2798-1)*2+特技天赋!D2798,特技天赋!E2798)</f>
        <v>73</v>
      </c>
      <c r="I2798" s="32">
        <f>INDEX(数值规划!$N$32:$Y$231,(((C2798-1)*2+(D2798-1))*4+(E2798-1))*5+F2798+1,(INDEX($T$3:$AI$3,B2798)-1)*3+1)</f>
        <v>43</v>
      </c>
      <c r="J2798" s="32">
        <f>INDEX(数值规划!$N$32:$Y$231,(((C2798-1)*2+(D2798-1))*4+(E2798-1))*5+F2798+1,(INDEX($T$3:$AI$3,B2798)-1)*3+2)</f>
        <v>43</v>
      </c>
      <c r="K2798" s="32">
        <f>INDEX(数值规划!$N$32:$Y$231,(((C2798-1)*2+(D2798-1))*4+(E2798-1))*5+F2798+1,(INDEX($T$3:$AI$3,B2798)-1)*3+3)</f>
        <v>51</v>
      </c>
      <c r="L2798" s="32">
        <f t="shared" si="87"/>
        <v>6</v>
      </c>
      <c r="M2798" s="32">
        <f>INDEX(数值规划!$AL$33:$AL$42,(特技天赋!C2798-1)*2+特技天赋!D2798)</f>
        <v>2</v>
      </c>
      <c r="N2798" s="31">
        <v>87</v>
      </c>
      <c r="Q2798" s="32">
        <f>IF(特技天赋!F2798&gt;0,INDEX(数值规划!$F$32:$F$63,(特技天赋!E2798-1)*4+特技天赋!F2798),E2798)</f>
        <v>87</v>
      </c>
    </row>
    <row r="2799" spans="1:17" ht="16.5" x14ac:dyDescent="0.2">
      <c r="A2799" s="31">
        <v>2796</v>
      </c>
      <c r="B2799" s="31">
        <v>16</v>
      </c>
      <c r="C2799" s="31">
        <v>5</v>
      </c>
      <c r="D2799" s="31">
        <v>2</v>
      </c>
      <c r="E2799" s="31">
        <v>4</v>
      </c>
      <c r="F2799" s="31">
        <v>0</v>
      </c>
      <c r="G2799" s="31" t="str">
        <f t="shared" si="86"/>
        <v>双鱼座大招_2线4号天赋解锁</v>
      </c>
      <c r="H2799" s="32">
        <f>INDEX(数值规划!$AH$33:$AK$42,(特技天赋!C2799-1)*2+特技天赋!D2799,特技天赋!E2799)</f>
        <v>93</v>
      </c>
      <c r="I2799" s="32">
        <f>INDEX(数值规划!$N$32:$Y$231,(((C2799-1)*2+(D2799-1))*4+(E2799-1))*5+F2799+1,(INDEX($T$3:$AI$3,B2799)-1)*3+1)</f>
        <v>30</v>
      </c>
      <c r="J2799" s="32">
        <f>INDEX(数值规划!$N$32:$Y$231,(((C2799-1)*2+(D2799-1))*4+(E2799-1))*5+F2799+1,(INDEX($T$3:$AI$3,B2799)-1)*3+2)</f>
        <v>30</v>
      </c>
      <c r="K2799" s="32">
        <f>INDEX(数值规划!$N$32:$Y$231,(((C2799-1)*2+(D2799-1))*4+(E2799-1))*5+F2799+1,(INDEX($T$3:$AI$3,B2799)-1)*3+3)</f>
        <v>36</v>
      </c>
      <c r="L2799" s="32">
        <f t="shared" si="87"/>
        <v>8</v>
      </c>
      <c r="M2799" s="32">
        <f>INDEX(数值规划!$AL$33:$AL$42,(特技天赋!C2799-1)*2+特技天赋!D2799)</f>
        <v>2</v>
      </c>
      <c r="N2799" s="31">
        <v>4</v>
      </c>
      <c r="Q2799" s="32">
        <f>IF(特技天赋!F2799&gt;0,INDEX(数值规划!$F$32:$F$63,(特技天赋!E2799-1)*4+特技天赋!F2799),E2799)</f>
        <v>4</v>
      </c>
    </row>
    <row r="2800" spans="1:17" ht="16.5" x14ac:dyDescent="0.2">
      <c r="A2800" s="31">
        <v>2797</v>
      </c>
      <c r="B2800" s="31">
        <v>16</v>
      </c>
      <c r="C2800" s="31">
        <v>5</v>
      </c>
      <c r="D2800" s="31">
        <v>2</v>
      </c>
      <c r="E2800" s="31">
        <v>4</v>
      </c>
      <c r="F2800" s="31">
        <v>1</v>
      </c>
      <c r="G2800" s="31" t="str">
        <f t="shared" si="86"/>
        <v>双鱼座大招_2线4号天赋1级</v>
      </c>
      <c r="H2800" s="32">
        <f>INDEX(数值规划!$AH$33:$AK$42,(特技天赋!C2800-1)*2+特技天赋!D2800,特技天赋!E2800)</f>
        <v>93</v>
      </c>
      <c r="I2800" s="32">
        <f>INDEX(数值规划!$N$32:$Y$231,(((C2800-1)*2+(D2800-1))*4+(E2800-1))*5+F2800+1,(INDEX($T$3:$AI$3,B2800)-1)*3+1)</f>
        <v>35</v>
      </c>
      <c r="J2800" s="32">
        <f>INDEX(数值规划!$N$32:$Y$231,(((C2800-1)*2+(D2800-1))*4+(E2800-1))*5+F2800+1,(INDEX($T$3:$AI$3,B2800)-1)*3+2)</f>
        <v>35</v>
      </c>
      <c r="K2800" s="32">
        <f>INDEX(数值规划!$N$32:$Y$231,(((C2800-1)*2+(D2800-1))*4+(E2800-1))*5+F2800+1,(INDEX($T$3:$AI$3,B2800)-1)*3+3)</f>
        <v>42</v>
      </c>
      <c r="L2800" s="32">
        <f t="shared" si="87"/>
        <v>8</v>
      </c>
      <c r="M2800" s="32">
        <f>INDEX(数值规划!$AL$33:$AL$42,(特技天赋!C2800-1)*2+特技天赋!D2800)</f>
        <v>2</v>
      </c>
      <c r="N2800" s="31">
        <v>29</v>
      </c>
      <c r="Q2800" s="32">
        <f>IF(特技天赋!F2800&gt;0,INDEX(数值规划!$F$32:$F$63,(特技天赋!E2800-1)*4+特技天赋!F2800),E2800)</f>
        <v>29</v>
      </c>
    </row>
    <row r="2801" spans="1:17" ht="16.5" x14ac:dyDescent="0.2">
      <c r="A2801" s="31">
        <v>2798</v>
      </c>
      <c r="B2801" s="31">
        <v>16</v>
      </c>
      <c r="C2801" s="31">
        <v>5</v>
      </c>
      <c r="D2801" s="31">
        <v>2</v>
      </c>
      <c r="E2801" s="31">
        <v>4</v>
      </c>
      <c r="F2801" s="31">
        <v>2</v>
      </c>
      <c r="G2801" s="31" t="str">
        <f t="shared" si="86"/>
        <v>双鱼座大招_2线4号天赋2级</v>
      </c>
      <c r="H2801" s="32">
        <f>INDEX(数值规划!$AH$33:$AK$42,(特技天赋!C2801-1)*2+特技天赋!D2801,特技天赋!E2801)</f>
        <v>93</v>
      </c>
      <c r="I2801" s="32">
        <f>INDEX(数值规划!$N$32:$Y$231,(((C2801-1)*2+(D2801-1))*4+(E2801-1))*5+F2801+1,(INDEX($T$3:$AI$3,B2801)-1)*3+1)</f>
        <v>40</v>
      </c>
      <c r="J2801" s="32">
        <f>INDEX(数值规划!$N$32:$Y$231,(((C2801-1)*2+(D2801-1))*4+(E2801-1))*5+F2801+1,(INDEX($T$3:$AI$3,B2801)-1)*3+2)</f>
        <v>40</v>
      </c>
      <c r="K2801" s="32">
        <f>INDEX(数值规划!$N$32:$Y$231,(((C2801-1)*2+(D2801-1))*4+(E2801-1))*5+F2801+1,(INDEX($T$3:$AI$3,B2801)-1)*3+3)</f>
        <v>48</v>
      </c>
      <c r="L2801" s="32">
        <f t="shared" si="87"/>
        <v>8</v>
      </c>
      <c r="M2801" s="32">
        <f>INDEX(数值规划!$AL$33:$AL$42,(特技天赋!C2801-1)*2+特技天赋!D2801)</f>
        <v>2</v>
      </c>
      <c r="N2801" s="31">
        <v>43</v>
      </c>
      <c r="Q2801" s="32">
        <f>IF(特技天赋!F2801&gt;0,INDEX(数值规划!$F$32:$F$63,(特技天赋!E2801-1)*4+特技天赋!F2801),E2801)</f>
        <v>43</v>
      </c>
    </row>
    <row r="2802" spans="1:17" ht="16.5" x14ac:dyDescent="0.2">
      <c r="A2802" s="31">
        <v>2799</v>
      </c>
      <c r="B2802" s="31">
        <v>16</v>
      </c>
      <c r="C2802" s="31">
        <v>5</v>
      </c>
      <c r="D2802" s="31">
        <v>2</v>
      </c>
      <c r="E2802" s="31">
        <v>4</v>
      </c>
      <c r="F2802" s="31">
        <v>3</v>
      </c>
      <c r="G2802" s="31" t="str">
        <f t="shared" si="86"/>
        <v>双鱼座大招_2线4号天赋3级</v>
      </c>
      <c r="H2802" s="32">
        <f>INDEX(数值规划!$AH$33:$AK$42,(特技天赋!C2802-1)*2+特技天赋!D2802,特技天赋!E2802)</f>
        <v>93</v>
      </c>
      <c r="I2802" s="32">
        <f>INDEX(数值规划!$N$32:$Y$231,(((C2802-1)*2+(D2802-1))*4+(E2802-1))*5+F2802+1,(INDEX($T$3:$AI$3,B2802)-1)*3+1)</f>
        <v>45</v>
      </c>
      <c r="J2802" s="32">
        <f>INDEX(数值规划!$N$32:$Y$231,(((C2802-1)*2+(D2802-1))*4+(E2802-1))*5+F2802+1,(INDEX($T$3:$AI$3,B2802)-1)*3+2)</f>
        <v>45</v>
      </c>
      <c r="K2802" s="32">
        <f>INDEX(数值规划!$N$32:$Y$231,(((C2802-1)*2+(D2802-1))*4+(E2802-1))*5+F2802+1,(INDEX($T$3:$AI$3,B2802)-1)*3+3)</f>
        <v>54</v>
      </c>
      <c r="L2802" s="32">
        <f t="shared" si="87"/>
        <v>8</v>
      </c>
      <c r="M2802" s="32">
        <f>INDEX(数值规划!$AL$33:$AL$42,(特技天赋!C2802-1)*2+特技天赋!D2802)</f>
        <v>2</v>
      </c>
      <c r="N2802" s="31">
        <v>58</v>
      </c>
      <c r="Q2802" s="32">
        <f>IF(特技天赋!F2802&gt;0,INDEX(数值规划!$F$32:$F$63,(特技天赋!E2802-1)*4+特技天赋!F2802),E2802)</f>
        <v>58</v>
      </c>
    </row>
    <row r="2803" spans="1:17" ht="16.5" x14ac:dyDescent="0.2">
      <c r="A2803" s="31">
        <v>2800</v>
      </c>
      <c r="B2803" s="31">
        <v>16</v>
      </c>
      <c r="C2803" s="31">
        <v>5</v>
      </c>
      <c r="D2803" s="31">
        <v>2</v>
      </c>
      <c r="E2803" s="31">
        <v>4</v>
      </c>
      <c r="F2803" s="31">
        <v>4</v>
      </c>
      <c r="G2803" s="31" t="str">
        <f t="shared" si="86"/>
        <v>双鱼座大招_2线4号天赋4级</v>
      </c>
      <c r="H2803" s="32">
        <f>INDEX(数值规划!$AH$33:$AK$42,(特技天赋!C2803-1)*2+特技天赋!D2803,特技天赋!E2803)</f>
        <v>93</v>
      </c>
      <c r="I2803" s="32">
        <f>INDEX(数值规划!$N$32:$Y$231,(((C2803-1)*2+(D2803-1))*4+(E2803-1))*5+F2803+1,(INDEX($T$3:$AI$3,B2803)-1)*3+1)</f>
        <v>50</v>
      </c>
      <c r="J2803" s="32">
        <f>INDEX(数值规划!$N$32:$Y$231,(((C2803-1)*2+(D2803-1))*4+(E2803-1))*5+F2803+1,(INDEX($T$3:$AI$3,B2803)-1)*3+2)</f>
        <v>50</v>
      </c>
      <c r="K2803" s="32">
        <f>INDEX(数值规划!$N$32:$Y$231,(((C2803-1)*2+(D2803-1))*4+(E2803-1))*5+F2803+1,(INDEX($T$3:$AI$3,B2803)-1)*3+3)</f>
        <v>60</v>
      </c>
      <c r="L2803" s="32">
        <f t="shared" si="87"/>
        <v>8</v>
      </c>
      <c r="M2803" s="32">
        <f>INDEX(数值规划!$AL$33:$AL$42,(特技天赋!C2803-1)*2+特技天赋!D2803)</f>
        <v>2</v>
      </c>
      <c r="N2803" s="31">
        <v>87</v>
      </c>
      <c r="Q2803" s="32">
        <f>IF(特技天赋!F2803&gt;0,INDEX(数值规划!$F$32:$F$63,(特技天赋!E2803-1)*4+特技天赋!F2803),E2803)</f>
        <v>87</v>
      </c>
    </row>
    <row r="2804" spans="1:17" x14ac:dyDescent="0.2">
      <c r="I2804" s="32"/>
      <c r="J2804" s="32"/>
      <c r="K2804" s="32"/>
    </row>
  </sheetData>
  <phoneticPr fontId="2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94A733-C78C-4990-A363-AB99A75997B7}">
  <dimension ref="A1"/>
  <sheetViews>
    <sheetView workbookViewId="0">
      <selection activeCell="G31" sqref="G31"/>
    </sheetView>
  </sheetViews>
  <sheetFormatPr defaultRowHeight="14.25" x14ac:dyDescent="0.2"/>
  <sheetData/>
  <phoneticPr fontId="2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EBFE552-6852-470E-9F05-3146E0B2EB5A}">
  <dimension ref="A2:AQ231"/>
  <sheetViews>
    <sheetView workbookViewId="0">
      <selection activeCell="J27" sqref="J27"/>
    </sheetView>
  </sheetViews>
  <sheetFormatPr defaultRowHeight="16.5" x14ac:dyDescent="0.3"/>
  <cols>
    <col min="1" max="7" width="9" style="28"/>
    <col min="8" max="8" width="8.5" style="28" customWidth="1"/>
    <col min="9" max="9" width="8.625" style="28" customWidth="1"/>
    <col min="10" max="16384" width="9" style="28"/>
  </cols>
  <sheetData>
    <row r="2" spans="1:37" x14ac:dyDescent="0.3">
      <c r="A2" s="29" t="s">
        <v>201</v>
      </c>
      <c r="B2" s="31">
        <v>10</v>
      </c>
      <c r="C2" s="29" t="s">
        <v>202</v>
      </c>
      <c r="D2" s="31">
        <v>50</v>
      </c>
      <c r="E2" s="29" t="s">
        <v>196</v>
      </c>
      <c r="F2" s="31">
        <v>100</v>
      </c>
      <c r="G2" s="29" t="s">
        <v>197</v>
      </c>
      <c r="H2" s="31">
        <v>500</v>
      </c>
      <c r="I2" s="25"/>
    </row>
    <row r="3" spans="1:37" x14ac:dyDescent="0.3">
      <c r="A3" s="29" t="s">
        <v>193</v>
      </c>
      <c r="B3" s="31">
        <v>0.75</v>
      </c>
      <c r="K3" s="29" t="s">
        <v>204</v>
      </c>
      <c r="L3" s="32">
        <f>(SUM(I6:I10)*4+SUM(I11:I14)*12)*6</f>
        <v>25464</v>
      </c>
    </row>
    <row r="4" spans="1:37" ht="20.25" x14ac:dyDescent="0.3">
      <c r="A4" s="59" t="s">
        <v>190</v>
      </c>
      <c r="B4" s="59"/>
      <c r="C4" s="59"/>
      <c r="D4" s="59"/>
      <c r="E4" s="59"/>
      <c r="F4" s="59"/>
      <c r="G4" s="59"/>
      <c r="H4" s="59"/>
      <c r="I4" s="59"/>
      <c r="J4" s="59"/>
      <c r="S4" s="60" t="s">
        <v>305</v>
      </c>
      <c r="T4" s="60"/>
      <c r="U4" s="60"/>
      <c r="V4" s="60"/>
      <c r="W4" s="60"/>
    </row>
    <row r="5" spans="1:37" ht="17.25" x14ac:dyDescent="0.3">
      <c r="A5" s="30" t="s">
        <v>191</v>
      </c>
      <c r="B5" s="30" t="s">
        <v>194</v>
      </c>
      <c r="C5" s="30" t="s">
        <v>195</v>
      </c>
      <c r="D5" s="30" t="s">
        <v>196</v>
      </c>
      <c r="E5" s="30" t="s">
        <v>197</v>
      </c>
      <c r="F5" s="30" t="s">
        <v>198</v>
      </c>
      <c r="G5" s="30" t="s">
        <v>192</v>
      </c>
      <c r="H5" s="30" t="s">
        <v>199</v>
      </c>
      <c r="I5" s="30" t="s">
        <v>203</v>
      </c>
      <c r="J5" s="30" t="s">
        <v>200</v>
      </c>
      <c r="S5" s="30" t="s">
        <v>306</v>
      </c>
      <c r="T5" s="30" t="s">
        <v>301</v>
      </c>
      <c r="U5" s="30" t="s">
        <v>302</v>
      </c>
      <c r="V5" s="30" t="s">
        <v>303</v>
      </c>
      <c r="W5" s="30" t="s">
        <v>304</v>
      </c>
    </row>
    <row r="6" spans="1:37" x14ac:dyDescent="0.3">
      <c r="A6" s="31">
        <v>1</v>
      </c>
      <c r="B6" s="31">
        <v>5</v>
      </c>
      <c r="C6" s="31"/>
      <c r="D6" s="31"/>
      <c r="E6" s="31"/>
      <c r="F6" s="31"/>
      <c r="G6" s="32">
        <f>B6*$B$2+C6*$D$2+D6*$F$2+E6*$H$2</f>
        <v>50</v>
      </c>
      <c r="H6" s="32">
        <v>1</v>
      </c>
      <c r="I6" s="31">
        <v>1</v>
      </c>
      <c r="J6" s="32">
        <f>INT(I6*1.5)</f>
        <v>1</v>
      </c>
      <c r="S6" s="31">
        <v>1</v>
      </c>
      <c r="T6" s="31">
        <v>0.2</v>
      </c>
      <c r="U6" s="31">
        <v>0.3</v>
      </c>
      <c r="V6" s="31">
        <v>0.45</v>
      </c>
      <c r="W6" s="31">
        <v>0.6</v>
      </c>
    </row>
    <row r="7" spans="1:37" x14ac:dyDescent="0.3">
      <c r="A7" s="31">
        <v>2</v>
      </c>
      <c r="B7" s="31">
        <v>15</v>
      </c>
      <c r="C7" s="31"/>
      <c r="D7" s="31"/>
      <c r="E7" s="31"/>
      <c r="F7" s="31"/>
      <c r="G7" s="32">
        <f t="shared" ref="G7:G10" si="0">B7*$B$2+C7*$D$2+D7*$F$2+E7*$H$2</f>
        <v>150</v>
      </c>
      <c r="H7" s="32">
        <f>INT((G7/$G$6)^$B$3*H$6)</f>
        <v>2</v>
      </c>
      <c r="I7" s="31">
        <v>2</v>
      </c>
      <c r="J7" s="32">
        <f t="shared" ref="J7:J14" si="1">INT(I7*1.5)</f>
        <v>3</v>
      </c>
      <c r="S7" s="31">
        <v>2</v>
      </c>
      <c r="T7" s="31">
        <v>0.3</v>
      </c>
      <c r="U7" s="31">
        <v>0.4</v>
      </c>
      <c r="V7" s="31">
        <v>0.55000000000000004</v>
      </c>
      <c r="W7" s="31">
        <v>0.7</v>
      </c>
    </row>
    <row r="8" spans="1:37" x14ac:dyDescent="0.3">
      <c r="A8" s="31">
        <v>3</v>
      </c>
      <c r="B8" s="31">
        <v>25</v>
      </c>
      <c r="C8" s="31"/>
      <c r="D8" s="31">
        <v>1</v>
      </c>
      <c r="E8" s="31"/>
      <c r="F8" s="31"/>
      <c r="G8" s="32">
        <f t="shared" si="0"/>
        <v>350</v>
      </c>
      <c r="H8" s="32">
        <f t="shared" ref="H8:H14" si="2">INT((G8/$G$6)^$B$3*H$6)</f>
        <v>4</v>
      </c>
      <c r="I8" s="31">
        <v>4</v>
      </c>
      <c r="J8" s="32">
        <f t="shared" si="1"/>
        <v>6</v>
      </c>
      <c r="S8" s="31">
        <v>3</v>
      </c>
      <c r="T8" s="31">
        <v>0.4</v>
      </c>
      <c r="U8" s="31">
        <v>0.5</v>
      </c>
      <c r="V8" s="31">
        <v>0.65</v>
      </c>
      <c r="W8" s="31">
        <v>0.8</v>
      </c>
    </row>
    <row r="9" spans="1:37" x14ac:dyDescent="0.3">
      <c r="A9" s="31">
        <v>4</v>
      </c>
      <c r="B9" s="31">
        <v>50</v>
      </c>
      <c r="C9" s="31"/>
      <c r="D9" s="31">
        <v>2</v>
      </c>
      <c r="E9" s="31"/>
      <c r="F9" s="31"/>
      <c r="G9" s="32">
        <f t="shared" si="0"/>
        <v>700</v>
      </c>
      <c r="H9" s="32">
        <f t="shared" si="2"/>
        <v>7</v>
      </c>
      <c r="I9" s="31">
        <v>7</v>
      </c>
      <c r="J9" s="32">
        <f t="shared" si="1"/>
        <v>10</v>
      </c>
      <c r="S9" s="31">
        <v>4</v>
      </c>
      <c r="T9" s="31">
        <v>0.5</v>
      </c>
      <c r="U9" s="31">
        <v>0.6</v>
      </c>
      <c r="V9" s="31">
        <v>0.75</v>
      </c>
      <c r="W9" s="31">
        <v>0.9</v>
      </c>
    </row>
    <row r="10" spans="1:37" x14ac:dyDescent="0.3">
      <c r="A10" s="31">
        <v>5</v>
      </c>
      <c r="B10" s="31">
        <v>100</v>
      </c>
      <c r="C10" s="31"/>
      <c r="D10" s="31">
        <v>4</v>
      </c>
      <c r="E10" s="31"/>
      <c r="F10" s="31"/>
      <c r="G10" s="32">
        <f t="shared" si="0"/>
        <v>1400</v>
      </c>
      <c r="H10" s="32">
        <f t="shared" si="2"/>
        <v>12</v>
      </c>
      <c r="I10" s="31">
        <v>12</v>
      </c>
      <c r="J10" s="32">
        <f t="shared" si="1"/>
        <v>18</v>
      </c>
      <c r="S10" s="31">
        <v>5</v>
      </c>
      <c r="T10" s="31">
        <v>0.6</v>
      </c>
      <c r="U10" s="31">
        <v>0.7</v>
      </c>
      <c r="V10" s="31">
        <v>0.85</v>
      </c>
      <c r="W10" s="31">
        <v>1</v>
      </c>
    </row>
    <row r="11" spans="1:37" x14ac:dyDescent="0.3">
      <c r="A11" s="31">
        <v>6</v>
      </c>
      <c r="B11" s="31"/>
      <c r="C11" s="31">
        <v>20</v>
      </c>
      <c r="D11" s="31"/>
      <c r="E11" s="31">
        <v>1</v>
      </c>
      <c r="F11" s="31"/>
      <c r="G11" s="32">
        <f>B11*$B$2+C11*$D$2+D11*$F$2+E11*$H$2+G10</f>
        <v>2900</v>
      </c>
      <c r="H11" s="32">
        <f t="shared" si="2"/>
        <v>21</v>
      </c>
      <c r="I11" s="31">
        <v>20</v>
      </c>
      <c r="J11" s="32">
        <f t="shared" si="1"/>
        <v>30</v>
      </c>
    </row>
    <row r="12" spans="1:37" x14ac:dyDescent="0.3">
      <c r="A12" s="31">
        <v>7</v>
      </c>
      <c r="B12" s="31"/>
      <c r="C12" s="31">
        <v>50</v>
      </c>
      <c r="D12" s="31"/>
      <c r="E12" s="31">
        <v>2</v>
      </c>
      <c r="F12" s="31">
        <v>1</v>
      </c>
      <c r="G12" s="32">
        <f>B12*$B$2+C12*$D$2+D12*$F$2+E12*$H$2+F12*$G$11</f>
        <v>6400</v>
      </c>
      <c r="H12" s="32">
        <f t="shared" si="2"/>
        <v>38</v>
      </c>
      <c r="I12" s="31">
        <v>40</v>
      </c>
      <c r="J12" s="32">
        <f t="shared" si="1"/>
        <v>60</v>
      </c>
    </row>
    <row r="13" spans="1:37" x14ac:dyDescent="0.3">
      <c r="A13" s="31">
        <v>8</v>
      </c>
      <c r="B13" s="31"/>
      <c r="C13" s="31">
        <v>100</v>
      </c>
      <c r="D13" s="31"/>
      <c r="E13" s="31">
        <v>4</v>
      </c>
      <c r="F13" s="31">
        <v>4</v>
      </c>
      <c r="G13" s="32">
        <f t="shared" ref="G13:G14" si="3">B13*$B$2+C13*$D$2+D13*$F$2+E13*$H$2+F13*$G$11</f>
        <v>18600</v>
      </c>
      <c r="H13" s="32">
        <f t="shared" si="2"/>
        <v>84</v>
      </c>
      <c r="I13" s="31">
        <v>85</v>
      </c>
      <c r="J13" s="32">
        <f t="shared" si="1"/>
        <v>127</v>
      </c>
    </row>
    <row r="14" spans="1:37" x14ac:dyDescent="0.3">
      <c r="A14" s="31">
        <v>9</v>
      </c>
      <c r="B14" s="31"/>
      <c r="C14" s="31">
        <v>200</v>
      </c>
      <c r="D14" s="31"/>
      <c r="E14" s="31">
        <v>8</v>
      </c>
      <c r="F14" s="31">
        <v>15</v>
      </c>
      <c r="G14" s="32">
        <f t="shared" si="3"/>
        <v>57500</v>
      </c>
      <c r="H14" s="32">
        <f t="shared" si="2"/>
        <v>197</v>
      </c>
      <c r="I14" s="31">
        <v>200</v>
      </c>
      <c r="J14" s="32">
        <f t="shared" si="1"/>
        <v>300</v>
      </c>
    </row>
    <row r="16" spans="1:37" ht="20.25" x14ac:dyDescent="0.3">
      <c r="A16" s="59" t="s">
        <v>205</v>
      </c>
      <c r="B16" s="59"/>
      <c r="C16" s="59"/>
      <c r="L16" s="59" t="s">
        <v>307</v>
      </c>
      <c r="M16" s="59"/>
      <c r="N16" s="59"/>
      <c r="O16" s="59"/>
      <c r="P16" s="59"/>
      <c r="S16" s="59" t="s">
        <v>308</v>
      </c>
      <c r="T16" s="59"/>
      <c r="U16" s="59"/>
      <c r="V16" s="59"/>
      <c r="W16" s="59"/>
      <c r="Z16" s="59" t="s">
        <v>309</v>
      </c>
      <c r="AA16" s="59"/>
      <c r="AB16" s="59"/>
      <c r="AC16" s="59"/>
      <c r="AD16" s="59"/>
      <c r="AG16" s="59" t="s">
        <v>310</v>
      </c>
      <c r="AH16" s="59"/>
      <c r="AI16" s="59"/>
      <c r="AJ16" s="59"/>
      <c r="AK16" s="59"/>
    </row>
    <row r="17" spans="1:43" ht="17.25" x14ac:dyDescent="0.3">
      <c r="A17" s="29" t="s">
        <v>206</v>
      </c>
      <c r="B17" s="29" t="s">
        <v>207</v>
      </c>
      <c r="C17" s="29" t="s">
        <v>208</v>
      </c>
      <c r="N17" s="30" t="s">
        <v>298</v>
      </c>
      <c r="O17" s="30" t="s">
        <v>299</v>
      </c>
      <c r="P17" s="30" t="s">
        <v>300</v>
      </c>
      <c r="U17" s="30" t="s">
        <v>298</v>
      </c>
      <c r="V17" s="30" t="s">
        <v>299</v>
      </c>
      <c r="W17" s="30" t="s">
        <v>300</v>
      </c>
      <c r="AB17" s="30" t="s">
        <v>298</v>
      </c>
      <c r="AC17" s="30" t="s">
        <v>299</v>
      </c>
      <c r="AD17" s="30" t="s">
        <v>300</v>
      </c>
      <c r="AI17" s="30" t="s">
        <v>298</v>
      </c>
      <c r="AJ17" s="30" t="s">
        <v>299</v>
      </c>
      <c r="AK17" s="30" t="s">
        <v>300</v>
      </c>
      <c r="AO17" s="30" t="s">
        <v>298</v>
      </c>
      <c r="AP17" s="30" t="s">
        <v>299</v>
      </c>
      <c r="AQ17" s="30" t="s">
        <v>300</v>
      </c>
    </row>
    <row r="18" spans="1:43" x14ac:dyDescent="0.3">
      <c r="A18" s="33">
        <v>0.4</v>
      </c>
      <c r="B18" s="33">
        <v>0.3</v>
      </c>
      <c r="C18" s="33">
        <v>0.3</v>
      </c>
      <c r="L18" s="31" t="s">
        <v>293</v>
      </c>
      <c r="M18" s="31">
        <v>1</v>
      </c>
      <c r="N18" s="31">
        <v>0.9</v>
      </c>
      <c r="O18" s="31">
        <v>0.4</v>
      </c>
      <c r="P18" s="31">
        <v>0</v>
      </c>
      <c r="S18" s="31" t="s">
        <v>276</v>
      </c>
      <c r="T18" s="31">
        <v>1</v>
      </c>
      <c r="U18" s="31">
        <v>0</v>
      </c>
      <c r="V18" s="31">
        <v>0.9</v>
      </c>
      <c r="W18" s="31">
        <v>0.4</v>
      </c>
      <c r="Z18" s="31" t="s">
        <v>276</v>
      </c>
      <c r="AA18" s="31">
        <v>1</v>
      </c>
      <c r="AB18" s="31">
        <v>0.4</v>
      </c>
      <c r="AC18" s="31">
        <v>0</v>
      </c>
      <c r="AD18" s="31">
        <v>0.9</v>
      </c>
      <c r="AG18" s="31" t="s">
        <v>276</v>
      </c>
      <c r="AH18" s="31">
        <v>1</v>
      </c>
      <c r="AI18" s="31">
        <v>0.7</v>
      </c>
      <c r="AJ18" s="31">
        <v>0</v>
      </c>
      <c r="AK18" s="31">
        <v>0.7</v>
      </c>
      <c r="AN18" s="31" t="s">
        <v>315</v>
      </c>
      <c r="AO18" s="31">
        <v>0.6</v>
      </c>
      <c r="AP18" s="31">
        <v>1</v>
      </c>
      <c r="AQ18" s="31">
        <v>0</v>
      </c>
    </row>
    <row r="19" spans="1:43" x14ac:dyDescent="0.3">
      <c r="A19" s="32">
        <f>INT($L$3*A18)</f>
        <v>10185</v>
      </c>
      <c r="B19" s="32">
        <f t="shared" ref="B19:C19" si="4">INT($L$3*B18)</f>
        <v>7639</v>
      </c>
      <c r="C19" s="32">
        <f t="shared" si="4"/>
        <v>7639</v>
      </c>
      <c r="L19" s="31" t="s">
        <v>293</v>
      </c>
      <c r="M19" s="31">
        <v>2</v>
      </c>
      <c r="N19" s="31">
        <v>0.9</v>
      </c>
      <c r="O19" s="31">
        <v>0</v>
      </c>
      <c r="P19" s="31">
        <v>0.4</v>
      </c>
      <c r="S19" s="31" t="s">
        <v>276</v>
      </c>
      <c r="T19" s="31">
        <v>2</v>
      </c>
      <c r="U19" s="31">
        <v>0.4</v>
      </c>
      <c r="V19" s="31">
        <v>0.9</v>
      </c>
      <c r="W19" s="31">
        <v>0</v>
      </c>
      <c r="Z19" s="31" t="s">
        <v>276</v>
      </c>
      <c r="AA19" s="31">
        <v>2</v>
      </c>
      <c r="AB19" s="31">
        <v>0</v>
      </c>
      <c r="AC19" s="31">
        <v>0.4</v>
      </c>
      <c r="AD19" s="31">
        <v>0.9</v>
      </c>
      <c r="AG19" s="31" t="s">
        <v>276</v>
      </c>
      <c r="AH19" s="31">
        <v>2</v>
      </c>
      <c r="AI19" s="31">
        <v>0</v>
      </c>
      <c r="AJ19" s="31">
        <v>0.7</v>
      </c>
      <c r="AK19" s="31">
        <v>0.7</v>
      </c>
      <c r="AN19" s="31" t="s">
        <v>316</v>
      </c>
      <c r="AO19" s="31">
        <v>0</v>
      </c>
      <c r="AP19" s="31">
        <v>0.6</v>
      </c>
      <c r="AQ19" s="31">
        <v>1</v>
      </c>
    </row>
    <row r="20" spans="1:43" x14ac:dyDescent="0.3">
      <c r="G20"/>
      <c r="H20"/>
      <c r="I20"/>
      <c r="J20"/>
      <c r="K20"/>
      <c r="L20" s="31" t="s">
        <v>294</v>
      </c>
      <c r="M20" s="31">
        <v>1</v>
      </c>
      <c r="N20" s="31">
        <v>1</v>
      </c>
      <c r="O20" s="31">
        <v>0.5</v>
      </c>
      <c r="P20" s="31">
        <v>0</v>
      </c>
      <c r="S20" s="31" t="s">
        <v>277</v>
      </c>
      <c r="T20" s="31">
        <v>1</v>
      </c>
      <c r="U20" s="31">
        <v>0</v>
      </c>
      <c r="V20" s="31">
        <v>1</v>
      </c>
      <c r="W20" s="31">
        <v>0.5</v>
      </c>
      <c r="Z20" s="31" t="s">
        <v>277</v>
      </c>
      <c r="AA20" s="31">
        <v>1</v>
      </c>
      <c r="AB20" s="31">
        <v>0.5</v>
      </c>
      <c r="AC20" s="31">
        <v>0</v>
      </c>
      <c r="AD20" s="31">
        <v>1</v>
      </c>
      <c r="AG20" s="31" t="s">
        <v>277</v>
      </c>
      <c r="AH20" s="31">
        <v>1</v>
      </c>
      <c r="AI20" s="31">
        <v>0.7</v>
      </c>
      <c r="AJ20" s="31">
        <v>0</v>
      </c>
      <c r="AK20" s="31">
        <v>0.7</v>
      </c>
      <c r="AN20" s="31" t="s">
        <v>312</v>
      </c>
      <c r="AO20" s="31">
        <v>0</v>
      </c>
      <c r="AP20" s="31">
        <v>1</v>
      </c>
      <c r="AQ20" s="31">
        <v>0.6</v>
      </c>
    </row>
    <row r="21" spans="1:43" x14ac:dyDescent="0.3">
      <c r="G21"/>
      <c r="H21"/>
      <c r="I21"/>
      <c r="J21"/>
      <c r="K21"/>
      <c r="L21" s="31" t="s">
        <v>294</v>
      </c>
      <c r="M21" s="31">
        <v>2</v>
      </c>
      <c r="N21" s="31">
        <v>1</v>
      </c>
      <c r="O21" s="31">
        <v>0</v>
      </c>
      <c r="P21" s="31">
        <v>0.5</v>
      </c>
      <c r="S21" s="31" t="s">
        <v>277</v>
      </c>
      <c r="T21" s="31">
        <v>2</v>
      </c>
      <c r="U21" s="31">
        <v>0.5</v>
      </c>
      <c r="V21" s="31">
        <v>1</v>
      </c>
      <c r="W21" s="31">
        <v>0</v>
      </c>
      <c r="Z21" s="31" t="s">
        <v>277</v>
      </c>
      <c r="AA21" s="31">
        <v>2</v>
      </c>
      <c r="AB21" s="31">
        <v>0</v>
      </c>
      <c r="AC21" s="31">
        <v>0.5</v>
      </c>
      <c r="AD21" s="31">
        <v>1</v>
      </c>
      <c r="AG21" s="31" t="s">
        <v>277</v>
      </c>
      <c r="AH21" s="31">
        <v>2</v>
      </c>
      <c r="AI21" s="31">
        <v>0</v>
      </c>
      <c r="AJ21" s="31">
        <v>0.7</v>
      </c>
      <c r="AK21" s="31">
        <v>0.7</v>
      </c>
      <c r="AN21" s="31" t="s">
        <v>317</v>
      </c>
      <c r="AO21" s="31">
        <v>0.8</v>
      </c>
      <c r="AP21" s="31">
        <v>0.4</v>
      </c>
      <c r="AQ21" s="31">
        <v>0.4</v>
      </c>
    </row>
    <row r="22" spans="1:43" ht="20.25" x14ac:dyDescent="0.3">
      <c r="A22" s="59" t="s">
        <v>281</v>
      </c>
      <c r="B22" s="59"/>
      <c r="C22" s="59"/>
      <c r="D22" s="59"/>
      <c r="E22" s="59"/>
      <c r="F22" s="59"/>
      <c r="G22"/>
      <c r="H22"/>
      <c r="I22"/>
      <c r="J22"/>
      <c r="K22"/>
      <c r="L22" s="31" t="s">
        <v>295</v>
      </c>
      <c r="M22" s="31">
        <v>1</v>
      </c>
      <c r="N22" s="31">
        <v>0.5</v>
      </c>
      <c r="O22" s="31">
        <v>0.8</v>
      </c>
      <c r="P22" s="31">
        <v>0.2</v>
      </c>
      <c r="S22" s="31" t="s">
        <v>278</v>
      </c>
      <c r="T22" s="31">
        <v>1</v>
      </c>
      <c r="U22" s="31">
        <v>0.2</v>
      </c>
      <c r="V22" s="31">
        <v>0.5</v>
      </c>
      <c r="W22" s="31">
        <v>0.8</v>
      </c>
      <c r="Z22" s="31" t="s">
        <v>278</v>
      </c>
      <c r="AA22" s="31">
        <v>1</v>
      </c>
      <c r="AB22" s="31">
        <v>0.8</v>
      </c>
      <c r="AC22" s="31">
        <v>0.2</v>
      </c>
      <c r="AD22" s="31">
        <v>0.5</v>
      </c>
      <c r="AG22" s="31" t="s">
        <v>278</v>
      </c>
      <c r="AH22" s="31">
        <v>1</v>
      </c>
      <c r="AI22" s="31">
        <v>0.5</v>
      </c>
      <c r="AJ22" s="31">
        <v>0.5</v>
      </c>
      <c r="AK22" s="31">
        <v>0.5</v>
      </c>
      <c r="AN22" s="31" t="s">
        <v>313</v>
      </c>
      <c r="AO22" s="31">
        <v>0.6</v>
      </c>
      <c r="AP22" s="31">
        <v>0</v>
      </c>
      <c r="AQ22" s="31">
        <v>1</v>
      </c>
    </row>
    <row r="23" spans="1:43" ht="17.25" x14ac:dyDescent="0.3">
      <c r="A23" s="30" t="s">
        <v>282</v>
      </c>
      <c r="B23" s="30" t="s">
        <v>284</v>
      </c>
      <c r="C23" s="30" t="s">
        <v>283</v>
      </c>
      <c r="D23" s="30" t="s">
        <v>284</v>
      </c>
      <c r="G23"/>
      <c r="H23"/>
      <c r="I23"/>
      <c r="J23"/>
      <c r="K23"/>
      <c r="L23" s="31" t="s">
        <v>295</v>
      </c>
      <c r="M23" s="31">
        <v>2</v>
      </c>
      <c r="N23" s="31">
        <v>0.5</v>
      </c>
      <c r="O23" s="31">
        <v>0</v>
      </c>
      <c r="P23" s="31">
        <v>1</v>
      </c>
      <c r="S23" s="31" t="s">
        <v>278</v>
      </c>
      <c r="T23" s="31">
        <v>2</v>
      </c>
      <c r="U23" s="31">
        <v>1</v>
      </c>
      <c r="V23" s="31">
        <v>0.5</v>
      </c>
      <c r="W23" s="31">
        <v>0</v>
      </c>
      <c r="Z23" s="31" t="s">
        <v>278</v>
      </c>
      <c r="AA23" s="31">
        <v>2</v>
      </c>
      <c r="AB23" s="31">
        <v>0</v>
      </c>
      <c r="AC23" s="31">
        <v>1</v>
      </c>
      <c r="AD23" s="31">
        <v>0.5</v>
      </c>
      <c r="AG23" s="31" t="s">
        <v>278</v>
      </c>
      <c r="AH23" s="31">
        <v>2</v>
      </c>
      <c r="AI23" s="31">
        <v>0</v>
      </c>
      <c r="AJ23" s="31">
        <v>0.7</v>
      </c>
      <c r="AK23" s="31">
        <v>0.7</v>
      </c>
      <c r="AN23" s="31" t="s">
        <v>318</v>
      </c>
      <c r="AO23" s="31">
        <v>0.4</v>
      </c>
      <c r="AP23" s="31">
        <v>0.8</v>
      </c>
      <c r="AQ23" s="31">
        <v>0.4</v>
      </c>
    </row>
    <row r="24" spans="1:43" x14ac:dyDescent="0.3">
      <c r="A24" s="31">
        <v>1</v>
      </c>
      <c r="B24" s="31">
        <v>1</v>
      </c>
      <c r="C24" s="31">
        <v>1</v>
      </c>
      <c r="D24" s="31">
        <v>1</v>
      </c>
      <c r="G24"/>
      <c r="H24"/>
      <c r="I24"/>
      <c r="J24"/>
      <c r="K24"/>
      <c r="L24" s="31" t="s">
        <v>296</v>
      </c>
      <c r="M24" s="31">
        <v>1</v>
      </c>
      <c r="N24" s="31">
        <v>0.5</v>
      </c>
      <c r="O24" s="31">
        <v>0.2</v>
      </c>
      <c r="P24" s="31">
        <v>0.8</v>
      </c>
      <c r="S24" s="31" t="s">
        <v>279</v>
      </c>
      <c r="T24" s="31">
        <v>1</v>
      </c>
      <c r="U24" s="31">
        <v>0.8</v>
      </c>
      <c r="V24" s="31">
        <v>0.5</v>
      </c>
      <c r="W24" s="31">
        <v>0.2</v>
      </c>
      <c r="Z24" s="31" t="s">
        <v>279</v>
      </c>
      <c r="AA24" s="31">
        <v>1</v>
      </c>
      <c r="AB24" s="31">
        <v>0.2</v>
      </c>
      <c r="AC24" s="31">
        <v>0.8</v>
      </c>
      <c r="AD24" s="31">
        <v>0.5</v>
      </c>
      <c r="AG24" s="31" t="s">
        <v>279</v>
      </c>
      <c r="AH24" s="31">
        <v>1</v>
      </c>
      <c r="AI24" s="31">
        <v>0.5</v>
      </c>
      <c r="AJ24" s="31">
        <v>0.5</v>
      </c>
      <c r="AK24" s="31">
        <v>0.5</v>
      </c>
      <c r="AN24" s="31" t="s">
        <v>311</v>
      </c>
      <c r="AO24" s="31">
        <v>1</v>
      </c>
      <c r="AP24" s="31">
        <v>0.6</v>
      </c>
      <c r="AQ24" s="31">
        <v>0</v>
      </c>
    </row>
    <row r="25" spans="1:43" x14ac:dyDescent="0.3">
      <c r="A25" s="31">
        <v>2</v>
      </c>
      <c r="B25" s="31">
        <v>1.25</v>
      </c>
      <c r="C25" s="31">
        <v>2</v>
      </c>
      <c r="D25" s="31">
        <v>1.5</v>
      </c>
      <c r="G25"/>
      <c r="H25"/>
      <c r="I25"/>
      <c r="J25"/>
      <c r="K25"/>
      <c r="L25" s="31" t="s">
        <v>296</v>
      </c>
      <c r="M25" s="31">
        <v>2</v>
      </c>
      <c r="N25" s="31">
        <v>0.5</v>
      </c>
      <c r="O25" s="31">
        <v>1</v>
      </c>
      <c r="P25" s="31">
        <v>0</v>
      </c>
      <c r="S25" s="31" t="s">
        <v>279</v>
      </c>
      <c r="T25" s="31">
        <v>2</v>
      </c>
      <c r="U25" s="31">
        <v>0</v>
      </c>
      <c r="V25" s="31">
        <v>0.5</v>
      </c>
      <c r="W25" s="31">
        <v>1</v>
      </c>
      <c r="Z25" s="31" t="s">
        <v>279</v>
      </c>
      <c r="AA25" s="31">
        <v>2</v>
      </c>
      <c r="AB25" s="31">
        <v>1</v>
      </c>
      <c r="AC25" s="31">
        <v>0</v>
      </c>
      <c r="AD25" s="31">
        <v>0.5</v>
      </c>
      <c r="AG25" s="31" t="s">
        <v>279</v>
      </c>
      <c r="AH25" s="31">
        <v>2</v>
      </c>
      <c r="AI25" s="31">
        <v>0.7</v>
      </c>
      <c r="AJ25" s="31">
        <v>0</v>
      </c>
      <c r="AK25" s="31">
        <v>0.7</v>
      </c>
      <c r="AN25" s="31" t="s">
        <v>319</v>
      </c>
      <c r="AO25" s="31">
        <v>0.4</v>
      </c>
      <c r="AP25" s="31">
        <v>0.4</v>
      </c>
      <c r="AQ25" s="31">
        <v>0.8</v>
      </c>
    </row>
    <row r="26" spans="1:43" x14ac:dyDescent="0.3">
      <c r="A26" s="31">
        <v>3</v>
      </c>
      <c r="B26" s="31">
        <v>1.5</v>
      </c>
      <c r="C26" s="31">
        <v>3</v>
      </c>
      <c r="D26" s="31">
        <v>2</v>
      </c>
      <c r="G26"/>
      <c r="H26"/>
      <c r="I26"/>
      <c r="J26"/>
      <c r="K26"/>
      <c r="L26" s="31" t="s">
        <v>297</v>
      </c>
      <c r="M26" s="31">
        <v>1</v>
      </c>
      <c r="N26" s="31">
        <v>1.2</v>
      </c>
      <c r="O26" s="31">
        <v>0.3</v>
      </c>
      <c r="P26" s="31">
        <v>0.3</v>
      </c>
      <c r="S26" s="31" t="s">
        <v>280</v>
      </c>
      <c r="T26" s="31">
        <v>1</v>
      </c>
      <c r="U26" s="31">
        <v>0.3</v>
      </c>
      <c r="V26" s="31">
        <v>1.2</v>
      </c>
      <c r="W26" s="31">
        <v>0.3</v>
      </c>
      <c r="Z26" s="31" t="s">
        <v>280</v>
      </c>
      <c r="AA26" s="31">
        <v>1</v>
      </c>
      <c r="AB26" s="31">
        <v>0.3</v>
      </c>
      <c r="AC26" s="31">
        <v>0.3</v>
      </c>
      <c r="AD26" s="31">
        <v>1.2</v>
      </c>
      <c r="AG26" s="31" t="s">
        <v>280</v>
      </c>
      <c r="AH26" s="31">
        <v>1</v>
      </c>
      <c r="AI26" s="31">
        <v>0.6</v>
      </c>
      <c r="AJ26" s="31">
        <v>0.6</v>
      </c>
      <c r="AK26" s="31">
        <v>0.6</v>
      </c>
      <c r="AN26" s="31" t="s">
        <v>314</v>
      </c>
      <c r="AO26" s="31">
        <v>1.2</v>
      </c>
      <c r="AP26" s="31">
        <v>0</v>
      </c>
      <c r="AQ26" s="31">
        <v>0.6</v>
      </c>
    </row>
    <row r="27" spans="1:43" x14ac:dyDescent="0.3">
      <c r="A27" s="31">
        <v>4</v>
      </c>
      <c r="B27" s="31">
        <v>1.5</v>
      </c>
      <c r="C27" s="31">
        <v>4</v>
      </c>
      <c r="D27" s="31">
        <v>3</v>
      </c>
      <c r="L27" s="31" t="s">
        <v>297</v>
      </c>
      <c r="M27" s="31">
        <v>2</v>
      </c>
      <c r="N27" s="31">
        <v>0.6</v>
      </c>
      <c r="O27" s="31">
        <v>0.5</v>
      </c>
      <c r="P27" s="31">
        <v>0.5</v>
      </c>
      <c r="S27" s="31" t="s">
        <v>280</v>
      </c>
      <c r="T27" s="31">
        <v>2</v>
      </c>
      <c r="U27" s="31">
        <v>0.5</v>
      </c>
      <c r="V27" s="31">
        <v>0.6</v>
      </c>
      <c r="W27" s="31">
        <v>0.5</v>
      </c>
      <c r="Z27" s="31" t="s">
        <v>280</v>
      </c>
      <c r="AA27" s="31">
        <v>2</v>
      </c>
      <c r="AB27" s="31">
        <v>0.5</v>
      </c>
      <c r="AC27" s="31">
        <v>0.5</v>
      </c>
      <c r="AD27" s="31">
        <v>0.6</v>
      </c>
      <c r="AG27" s="31" t="s">
        <v>280</v>
      </c>
      <c r="AH27" s="31">
        <v>2</v>
      </c>
      <c r="AI27" s="31">
        <v>0.6</v>
      </c>
      <c r="AJ27" s="31">
        <v>0.6</v>
      </c>
      <c r="AK27" s="31">
        <v>0.6</v>
      </c>
      <c r="AN27" s="31" t="s">
        <v>320</v>
      </c>
      <c r="AO27" s="31">
        <v>0.6</v>
      </c>
      <c r="AP27" s="31">
        <v>0.6</v>
      </c>
      <c r="AQ27" s="31">
        <v>0.6</v>
      </c>
    </row>
    <row r="29" spans="1:43" x14ac:dyDescent="0.3">
      <c r="H29"/>
      <c r="I29"/>
      <c r="J29"/>
      <c r="K29"/>
    </row>
    <row r="30" spans="1:43" x14ac:dyDescent="0.3">
      <c r="D30" s="29" t="s">
        <v>291</v>
      </c>
      <c r="E30" s="32">
        <f>SUM(E32:E63)*5</f>
        <v>393.75</v>
      </c>
      <c r="H30"/>
      <c r="I30"/>
      <c r="J30"/>
      <c r="K30"/>
      <c r="AI30" s="25"/>
    </row>
    <row r="31" spans="1:43" ht="20.25" x14ac:dyDescent="0.3">
      <c r="A31" s="30" t="s">
        <v>286</v>
      </c>
      <c r="B31" s="30" t="s">
        <v>288</v>
      </c>
      <c r="C31" s="30" t="s">
        <v>287</v>
      </c>
      <c r="D31" s="30" t="s">
        <v>289</v>
      </c>
      <c r="E31" s="30" t="s">
        <v>290</v>
      </c>
      <c r="F31" s="30" t="s">
        <v>292</v>
      </c>
      <c r="H31"/>
      <c r="I31"/>
      <c r="J31" s="30" t="s">
        <v>286</v>
      </c>
      <c r="K31" s="30" t="s">
        <v>288</v>
      </c>
      <c r="L31" s="30" t="s">
        <v>244</v>
      </c>
      <c r="M31" s="30" t="s">
        <v>267</v>
      </c>
      <c r="N31" s="59" t="s">
        <v>307</v>
      </c>
      <c r="O31" s="59"/>
      <c r="P31" s="59"/>
      <c r="Q31" s="59" t="s">
        <v>308</v>
      </c>
      <c r="R31" s="59"/>
      <c r="S31" s="59"/>
      <c r="T31" s="59" t="s">
        <v>309</v>
      </c>
      <c r="U31" s="59"/>
      <c r="V31" s="59"/>
      <c r="W31" s="59" t="s">
        <v>310</v>
      </c>
      <c r="X31" s="59"/>
      <c r="Y31" s="59"/>
      <c r="Z31" s="37"/>
      <c r="AA31" s="37"/>
      <c r="AB31" s="37"/>
      <c r="AC31" s="37"/>
      <c r="AD31" s="37"/>
      <c r="AF31" s="60" t="s">
        <v>321</v>
      </c>
      <c r="AG31" s="60"/>
      <c r="AH31" s="60"/>
      <c r="AI31" s="60"/>
      <c r="AJ31" s="60"/>
      <c r="AK31" s="60"/>
      <c r="AL31" s="60"/>
      <c r="AM31" s="36"/>
    </row>
    <row r="32" spans="1:43" ht="17.25" x14ac:dyDescent="0.3">
      <c r="A32" s="31">
        <v>1</v>
      </c>
      <c r="B32" s="31">
        <v>1</v>
      </c>
      <c r="C32" s="31">
        <v>1</v>
      </c>
      <c r="D32" s="31">
        <v>1</v>
      </c>
      <c r="E32" s="31">
        <f>INDEX($B$24:$B$27,C32)*INDEX($D$24:$D$27,D32)</f>
        <v>1</v>
      </c>
      <c r="F32" s="31">
        <f>INT($B$19/$E$30*E32)</f>
        <v>19</v>
      </c>
      <c r="H32"/>
      <c r="I32"/>
      <c r="J32" s="31">
        <v>1</v>
      </c>
      <c r="K32" s="31">
        <v>1</v>
      </c>
      <c r="L32" s="31">
        <v>1</v>
      </c>
      <c r="M32" s="31">
        <v>1</v>
      </c>
      <c r="N32" s="31">
        <f>ROUND(INDEX(N$18:N$27,($J32-1)*2+$K32)*100*INDEX($T$6:$W$10,$M32,$L32),0)</f>
        <v>18</v>
      </c>
      <c r="O32" s="31">
        <f>ROUND(INDEX(O$18:O$27,($J32-1)*2+$K32)*100*INDEX($T$6:$W$10,$M32,$L32),0)</f>
        <v>8</v>
      </c>
      <c r="P32" s="31">
        <f>ROUND(INDEX(P$18:P$27,($J32-1)*2+$K32)*100*INDEX($T$6:$W$10,$M32,$L32),0)</f>
        <v>0</v>
      </c>
      <c r="Q32" s="31">
        <f>ROUND(INDEX(U$18:U$27,($J32-1)*2+$K32)*100*INDEX($T$6:$W$10,$M32,$L32),0)</f>
        <v>0</v>
      </c>
      <c r="R32" s="31">
        <f>ROUND(INDEX(V$18:V$27,($J32-1)*2+$K32)*100*INDEX($T$6:$W$10,$M32,$L32),0)</f>
        <v>18</v>
      </c>
      <c r="S32" s="31">
        <f>ROUND(INDEX(W$18:W$27,($J32-1)*2+$K32)*100*INDEX($T$6:$W$10,$M32,$L32),0)</f>
        <v>8</v>
      </c>
      <c r="T32" s="31">
        <f>ROUND(INDEX(AB$18:AB$27,($J32-1)*2+$K32)*100*INDEX($T$6:$W$10,$M32,$L32),0)</f>
        <v>8</v>
      </c>
      <c r="U32" s="31">
        <f>ROUND(INDEX(AC$18:AC$27,($J32-1)*2+$K32)*100*INDEX($T$6:$W$10,$M32,$L32),0)</f>
        <v>0</v>
      </c>
      <c r="V32" s="31">
        <f>ROUND(INDEX(AD$18:AD$27,($J32-1)*2+$K32)*100*INDEX($T$6:$W$10,$M32,$L32),0)</f>
        <v>18</v>
      </c>
      <c r="W32" s="31">
        <f>ROUND(INDEX(AI$18:AI$27,($J32-1)*2+$K32)*100*INDEX($T$6:$W$10,$M32,$L32),0)</f>
        <v>14</v>
      </c>
      <c r="X32" s="31">
        <f>ROUND(INDEX(AJ$18:AJ$27,($J32-1)*2+$K32)*100*INDEX($T$6:$W$10,$M32,$L32),0)</f>
        <v>0</v>
      </c>
      <c r="Y32" s="31">
        <f>ROUND(INDEX(AK$18:AK$27,($J32-1)*2+$K32)*100*INDEX($T$6:$W$10,$M32,$L32),0)</f>
        <v>14</v>
      </c>
      <c r="Z32" s="25"/>
      <c r="AA32" s="25"/>
      <c r="AB32" s="25"/>
      <c r="AC32" s="25"/>
      <c r="AD32" s="25"/>
      <c r="AF32" s="30" t="s">
        <v>322</v>
      </c>
      <c r="AG32" s="30" t="s">
        <v>330</v>
      </c>
      <c r="AH32" s="30" t="s">
        <v>301</v>
      </c>
      <c r="AI32" s="30" t="s">
        <v>302</v>
      </c>
      <c r="AJ32" s="30" t="s">
        <v>303</v>
      </c>
      <c r="AK32" s="30" t="s">
        <v>304</v>
      </c>
      <c r="AL32" s="30" t="s">
        <v>331</v>
      </c>
      <c r="AM32" s="36"/>
    </row>
    <row r="33" spans="1:39" x14ac:dyDescent="0.3">
      <c r="A33" s="31">
        <v>1</v>
      </c>
      <c r="B33" s="31">
        <v>1</v>
      </c>
      <c r="C33" s="31">
        <v>1</v>
      </c>
      <c r="D33" s="31">
        <v>2</v>
      </c>
      <c r="E33" s="31">
        <f t="shared" ref="E33:E63" si="5">INDEX($B$24:$B$27,C33)*INDEX($D$24:$D$27,D33)</f>
        <v>1.5</v>
      </c>
      <c r="F33" s="31">
        <f t="shared" ref="F33:F63" si="6">INT($B$19/$E$30*E33)</f>
        <v>29</v>
      </c>
      <c r="H33"/>
      <c r="I33"/>
      <c r="J33" s="31">
        <v>1</v>
      </c>
      <c r="K33" s="31">
        <v>1</v>
      </c>
      <c r="L33" s="31">
        <v>1</v>
      </c>
      <c r="M33" s="31">
        <v>2</v>
      </c>
      <c r="N33" s="31">
        <f t="shared" ref="N33:P64" si="7">ROUND(INDEX(N$18:N$27,($J33-1)*2+$K33)*100*INDEX($T$6:$W$10,$M33,$L33),0)</f>
        <v>27</v>
      </c>
      <c r="O33" s="31">
        <f t="shared" si="7"/>
        <v>12</v>
      </c>
      <c r="P33" s="31">
        <f t="shared" si="7"/>
        <v>0</v>
      </c>
      <c r="Q33" s="31">
        <f t="shared" ref="Q33:Q96" si="8">ROUND(INDEX(U$18:U$27,($J33-1)*2+$K33)*100*INDEX($T$6:$W$10,$M33,$L33),0)</f>
        <v>0</v>
      </c>
      <c r="R33" s="31">
        <f t="shared" ref="R33:R96" si="9">ROUND(INDEX(V$18:V$27,($J33-1)*2+$K33)*100*INDEX($T$6:$W$10,$M33,$L33),0)</f>
        <v>27</v>
      </c>
      <c r="S33" s="31">
        <f t="shared" ref="S33:S96" si="10">ROUND(INDEX(W$18:W$27,($J33-1)*2+$K33)*100*INDEX($T$6:$W$10,$M33,$L33),0)</f>
        <v>12</v>
      </c>
      <c r="T33" s="31">
        <f t="shared" ref="T33:T96" si="11">ROUND(INDEX(AB$18:AB$27,($J33-1)*2+$K33)*100*INDEX($T$6:$W$10,$M33,$L33),0)</f>
        <v>12</v>
      </c>
      <c r="U33" s="31">
        <f t="shared" ref="U33:U96" si="12">ROUND(INDEX(AC$18:AC$27,($J33-1)*2+$K33)*100*INDEX($T$6:$W$10,$M33,$L33),0)</f>
        <v>0</v>
      </c>
      <c r="V33" s="31">
        <f t="shared" ref="V33:V96" si="13">ROUND(INDEX(AD$18:AD$27,($J33-1)*2+$K33)*100*INDEX($T$6:$W$10,$M33,$L33),0)</f>
        <v>27</v>
      </c>
      <c r="W33" s="31">
        <f t="shared" ref="W33:W96" si="14">ROUND(INDEX(AI$18:AI$27,($J33-1)*2+$K33)*100*INDEX($T$6:$W$10,$M33,$L33),0)</f>
        <v>21</v>
      </c>
      <c r="X33" s="31">
        <f t="shared" ref="X33:X96" si="15">ROUND(INDEX(AJ$18:AJ$27,($J33-1)*2+$K33)*100*INDEX($T$6:$W$10,$M33,$L33),0)</f>
        <v>0</v>
      </c>
      <c r="Y33" s="31">
        <f t="shared" ref="Y33:Y96" si="16">ROUND(INDEX(AK$18:AK$27,($J33-1)*2+$K33)*100*INDEX($T$6:$W$10,$M33,$L33),0)</f>
        <v>21</v>
      </c>
      <c r="AF33" s="31" t="s">
        <v>323</v>
      </c>
      <c r="AG33" s="31">
        <v>1</v>
      </c>
      <c r="AH33" s="31">
        <v>15</v>
      </c>
      <c r="AI33" s="31">
        <v>35</v>
      </c>
      <c r="AJ33" s="31">
        <v>55</v>
      </c>
      <c r="AK33" s="31">
        <v>75</v>
      </c>
      <c r="AL33" s="31">
        <v>2</v>
      </c>
      <c r="AM33" s="36"/>
    </row>
    <row r="34" spans="1:39" x14ac:dyDescent="0.3">
      <c r="A34" s="31">
        <v>1</v>
      </c>
      <c r="B34" s="31">
        <v>1</v>
      </c>
      <c r="C34" s="31">
        <v>1</v>
      </c>
      <c r="D34" s="31">
        <v>3</v>
      </c>
      <c r="E34" s="31">
        <f t="shared" si="5"/>
        <v>2</v>
      </c>
      <c r="F34" s="31">
        <f t="shared" si="6"/>
        <v>38</v>
      </c>
      <c r="H34"/>
      <c r="I34"/>
      <c r="J34" s="31">
        <v>1</v>
      </c>
      <c r="K34" s="31">
        <v>1</v>
      </c>
      <c r="L34" s="31">
        <v>1</v>
      </c>
      <c r="M34" s="31">
        <v>3</v>
      </c>
      <c r="N34" s="31">
        <f t="shared" si="7"/>
        <v>36</v>
      </c>
      <c r="O34" s="31">
        <f t="shared" si="7"/>
        <v>16</v>
      </c>
      <c r="P34" s="31">
        <f t="shared" si="7"/>
        <v>0</v>
      </c>
      <c r="Q34" s="31">
        <f t="shared" si="8"/>
        <v>0</v>
      </c>
      <c r="R34" s="31">
        <f t="shared" si="9"/>
        <v>36</v>
      </c>
      <c r="S34" s="31">
        <f t="shared" si="10"/>
        <v>16</v>
      </c>
      <c r="T34" s="31">
        <f t="shared" si="11"/>
        <v>16</v>
      </c>
      <c r="U34" s="31">
        <f t="shared" si="12"/>
        <v>0</v>
      </c>
      <c r="V34" s="31">
        <f t="shared" si="13"/>
        <v>36</v>
      </c>
      <c r="W34" s="31">
        <f t="shared" si="14"/>
        <v>28</v>
      </c>
      <c r="X34" s="31">
        <f t="shared" si="15"/>
        <v>0</v>
      </c>
      <c r="Y34" s="31">
        <f t="shared" si="16"/>
        <v>28</v>
      </c>
      <c r="AF34" s="31" t="s">
        <v>323</v>
      </c>
      <c r="AG34" s="31">
        <v>2</v>
      </c>
      <c r="AH34" s="31">
        <v>25</v>
      </c>
      <c r="AI34" s="31">
        <v>45</v>
      </c>
      <c r="AJ34" s="31">
        <v>65</v>
      </c>
      <c r="AK34" s="31">
        <v>85</v>
      </c>
      <c r="AL34" s="31">
        <v>3</v>
      </c>
      <c r="AM34" s="36"/>
    </row>
    <row r="35" spans="1:39" x14ac:dyDescent="0.3">
      <c r="A35" s="31">
        <v>1</v>
      </c>
      <c r="B35" s="31">
        <v>1</v>
      </c>
      <c r="C35" s="31">
        <v>1</v>
      </c>
      <c r="D35" s="31">
        <v>4</v>
      </c>
      <c r="E35" s="31">
        <f t="shared" si="5"/>
        <v>3</v>
      </c>
      <c r="F35" s="31">
        <f t="shared" si="6"/>
        <v>58</v>
      </c>
      <c r="H35"/>
      <c r="I35"/>
      <c r="J35" s="31">
        <v>1</v>
      </c>
      <c r="K35" s="31">
        <v>1</v>
      </c>
      <c r="L35" s="31">
        <v>1</v>
      </c>
      <c r="M35" s="31">
        <v>4</v>
      </c>
      <c r="N35" s="31">
        <f t="shared" si="7"/>
        <v>45</v>
      </c>
      <c r="O35" s="31">
        <f t="shared" si="7"/>
        <v>20</v>
      </c>
      <c r="P35" s="31">
        <f t="shared" si="7"/>
        <v>0</v>
      </c>
      <c r="Q35" s="31">
        <f t="shared" si="8"/>
        <v>0</v>
      </c>
      <c r="R35" s="31">
        <f t="shared" si="9"/>
        <v>45</v>
      </c>
      <c r="S35" s="31">
        <f t="shared" si="10"/>
        <v>20</v>
      </c>
      <c r="T35" s="31">
        <f t="shared" si="11"/>
        <v>20</v>
      </c>
      <c r="U35" s="31">
        <f t="shared" si="12"/>
        <v>0</v>
      </c>
      <c r="V35" s="31">
        <f t="shared" si="13"/>
        <v>45</v>
      </c>
      <c r="W35" s="31">
        <f t="shared" si="14"/>
        <v>35</v>
      </c>
      <c r="X35" s="31">
        <f t="shared" si="15"/>
        <v>0</v>
      </c>
      <c r="Y35" s="31">
        <f t="shared" si="16"/>
        <v>35</v>
      </c>
      <c r="AF35" s="31" t="s">
        <v>324</v>
      </c>
      <c r="AG35" s="31">
        <v>1</v>
      </c>
      <c r="AH35" s="31">
        <v>17</v>
      </c>
      <c r="AI35" s="31">
        <v>37</v>
      </c>
      <c r="AJ35" s="31">
        <v>57</v>
      </c>
      <c r="AK35" s="31">
        <v>77</v>
      </c>
      <c r="AL35" s="31">
        <v>3</v>
      </c>
      <c r="AM35" s="36"/>
    </row>
    <row r="36" spans="1:39" x14ac:dyDescent="0.3">
      <c r="A36" s="31">
        <v>1</v>
      </c>
      <c r="B36" s="31">
        <v>1</v>
      </c>
      <c r="C36" s="31">
        <v>2</v>
      </c>
      <c r="D36" s="31">
        <v>1</v>
      </c>
      <c r="E36" s="31">
        <f t="shared" si="5"/>
        <v>1.25</v>
      </c>
      <c r="F36" s="31">
        <f t="shared" si="6"/>
        <v>24</v>
      </c>
      <c r="H36"/>
      <c r="I36"/>
      <c r="J36" s="31">
        <v>1</v>
      </c>
      <c r="K36" s="31">
        <v>1</v>
      </c>
      <c r="L36" s="31">
        <v>1</v>
      </c>
      <c r="M36" s="31">
        <v>5</v>
      </c>
      <c r="N36" s="31">
        <f t="shared" si="7"/>
        <v>54</v>
      </c>
      <c r="O36" s="31">
        <f t="shared" si="7"/>
        <v>24</v>
      </c>
      <c r="P36" s="31">
        <f t="shared" si="7"/>
        <v>0</v>
      </c>
      <c r="Q36" s="31">
        <f t="shared" si="8"/>
        <v>0</v>
      </c>
      <c r="R36" s="31">
        <f t="shared" si="9"/>
        <v>54</v>
      </c>
      <c r="S36" s="31">
        <f t="shared" si="10"/>
        <v>24</v>
      </c>
      <c r="T36" s="31">
        <f t="shared" si="11"/>
        <v>24</v>
      </c>
      <c r="U36" s="31">
        <f t="shared" si="12"/>
        <v>0</v>
      </c>
      <c r="V36" s="31">
        <f t="shared" si="13"/>
        <v>54</v>
      </c>
      <c r="W36" s="31">
        <f t="shared" si="14"/>
        <v>42</v>
      </c>
      <c r="X36" s="31">
        <f t="shared" si="15"/>
        <v>0</v>
      </c>
      <c r="Y36" s="31">
        <f t="shared" si="16"/>
        <v>42</v>
      </c>
      <c r="AF36" s="31" t="s">
        <v>324</v>
      </c>
      <c r="AG36" s="31">
        <v>2</v>
      </c>
      <c r="AH36" s="31">
        <v>27</v>
      </c>
      <c r="AI36" s="31">
        <v>47</v>
      </c>
      <c r="AJ36" s="31">
        <v>67</v>
      </c>
      <c r="AK36" s="31">
        <v>87</v>
      </c>
      <c r="AL36" s="31">
        <v>4</v>
      </c>
      <c r="AM36" s="36"/>
    </row>
    <row r="37" spans="1:39" x14ac:dyDescent="0.3">
      <c r="A37" s="31">
        <v>1</v>
      </c>
      <c r="B37" s="31">
        <v>1</v>
      </c>
      <c r="C37" s="31">
        <v>2</v>
      </c>
      <c r="D37" s="31">
        <v>2</v>
      </c>
      <c r="E37" s="31">
        <f t="shared" si="5"/>
        <v>1.875</v>
      </c>
      <c r="F37" s="31">
        <f t="shared" si="6"/>
        <v>36</v>
      </c>
      <c r="H37"/>
      <c r="I37"/>
      <c r="J37" s="31">
        <v>1</v>
      </c>
      <c r="K37" s="31">
        <v>1</v>
      </c>
      <c r="L37" s="31">
        <v>2</v>
      </c>
      <c r="M37" s="31">
        <v>1</v>
      </c>
      <c r="N37" s="31">
        <f t="shared" si="7"/>
        <v>27</v>
      </c>
      <c r="O37" s="31">
        <f t="shared" si="7"/>
        <v>12</v>
      </c>
      <c r="P37" s="31">
        <f t="shared" si="7"/>
        <v>0</v>
      </c>
      <c r="Q37" s="31">
        <f t="shared" si="8"/>
        <v>0</v>
      </c>
      <c r="R37" s="31">
        <f t="shared" si="9"/>
        <v>27</v>
      </c>
      <c r="S37" s="31">
        <f t="shared" si="10"/>
        <v>12</v>
      </c>
      <c r="T37" s="31">
        <f t="shared" si="11"/>
        <v>12</v>
      </c>
      <c r="U37" s="31">
        <f t="shared" si="12"/>
        <v>0</v>
      </c>
      <c r="V37" s="31">
        <f t="shared" si="13"/>
        <v>27</v>
      </c>
      <c r="W37" s="31">
        <f t="shared" si="14"/>
        <v>21</v>
      </c>
      <c r="X37" s="31">
        <f t="shared" si="15"/>
        <v>0</v>
      </c>
      <c r="Y37" s="31">
        <f t="shared" si="16"/>
        <v>21</v>
      </c>
      <c r="AF37" s="31" t="s">
        <v>325</v>
      </c>
      <c r="AG37" s="31">
        <v>1</v>
      </c>
      <c r="AH37" s="31">
        <v>19</v>
      </c>
      <c r="AI37" s="31">
        <v>39</v>
      </c>
      <c r="AJ37" s="31">
        <v>59</v>
      </c>
      <c r="AK37" s="31">
        <v>79</v>
      </c>
      <c r="AL37" s="31">
        <v>4</v>
      </c>
      <c r="AM37" s="36"/>
    </row>
    <row r="38" spans="1:39" x14ac:dyDescent="0.3">
      <c r="A38" s="31">
        <v>1</v>
      </c>
      <c r="B38" s="31">
        <v>1</v>
      </c>
      <c r="C38" s="31">
        <v>2</v>
      </c>
      <c r="D38" s="31">
        <v>3</v>
      </c>
      <c r="E38" s="31">
        <f t="shared" si="5"/>
        <v>2.5</v>
      </c>
      <c r="F38" s="31">
        <f t="shared" si="6"/>
        <v>48</v>
      </c>
      <c r="H38"/>
      <c r="I38"/>
      <c r="J38" s="31">
        <v>1</v>
      </c>
      <c r="K38" s="31">
        <v>1</v>
      </c>
      <c r="L38" s="31">
        <v>2</v>
      </c>
      <c r="M38" s="31">
        <v>2</v>
      </c>
      <c r="N38" s="31">
        <f t="shared" si="7"/>
        <v>36</v>
      </c>
      <c r="O38" s="31">
        <f t="shared" si="7"/>
        <v>16</v>
      </c>
      <c r="P38" s="31">
        <f t="shared" si="7"/>
        <v>0</v>
      </c>
      <c r="Q38" s="31">
        <f t="shared" si="8"/>
        <v>0</v>
      </c>
      <c r="R38" s="31">
        <f t="shared" si="9"/>
        <v>36</v>
      </c>
      <c r="S38" s="31">
        <f t="shared" si="10"/>
        <v>16</v>
      </c>
      <c r="T38" s="31">
        <f t="shared" si="11"/>
        <v>16</v>
      </c>
      <c r="U38" s="31">
        <f t="shared" si="12"/>
        <v>0</v>
      </c>
      <c r="V38" s="31">
        <f t="shared" si="13"/>
        <v>36</v>
      </c>
      <c r="W38" s="31">
        <f t="shared" si="14"/>
        <v>28</v>
      </c>
      <c r="X38" s="31">
        <f t="shared" si="15"/>
        <v>0</v>
      </c>
      <c r="Y38" s="31">
        <f t="shared" si="16"/>
        <v>28</v>
      </c>
      <c r="AF38" s="31" t="s">
        <v>326</v>
      </c>
      <c r="AG38" s="31">
        <v>2</v>
      </c>
      <c r="AH38" s="31">
        <v>29</v>
      </c>
      <c r="AI38" s="31">
        <v>49</v>
      </c>
      <c r="AJ38" s="31">
        <v>69</v>
      </c>
      <c r="AK38" s="31">
        <v>89</v>
      </c>
      <c r="AL38" s="31">
        <v>5</v>
      </c>
      <c r="AM38" s="36"/>
    </row>
    <row r="39" spans="1:39" x14ac:dyDescent="0.3">
      <c r="A39" s="31">
        <v>1</v>
      </c>
      <c r="B39" s="31">
        <v>1</v>
      </c>
      <c r="C39" s="31">
        <v>2</v>
      </c>
      <c r="D39" s="31">
        <v>4</v>
      </c>
      <c r="E39" s="31">
        <f t="shared" si="5"/>
        <v>3.75</v>
      </c>
      <c r="F39" s="31">
        <f t="shared" si="6"/>
        <v>72</v>
      </c>
      <c r="H39"/>
      <c r="I39"/>
      <c r="J39" s="31">
        <v>1</v>
      </c>
      <c r="K39" s="31">
        <v>1</v>
      </c>
      <c r="L39" s="31">
        <v>2</v>
      </c>
      <c r="M39" s="31">
        <v>3</v>
      </c>
      <c r="N39" s="31">
        <f t="shared" si="7"/>
        <v>45</v>
      </c>
      <c r="O39" s="31">
        <f t="shared" si="7"/>
        <v>20</v>
      </c>
      <c r="P39" s="31">
        <f t="shared" si="7"/>
        <v>0</v>
      </c>
      <c r="Q39" s="31">
        <f t="shared" si="8"/>
        <v>0</v>
      </c>
      <c r="R39" s="31">
        <f t="shared" si="9"/>
        <v>45</v>
      </c>
      <c r="S39" s="31">
        <f t="shared" si="10"/>
        <v>20</v>
      </c>
      <c r="T39" s="31">
        <f t="shared" si="11"/>
        <v>20</v>
      </c>
      <c r="U39" s="31">
        <f t="shared" si="12"/>
        <v>0</v>
      </c>
      <c r="V39" s="31">
        <f t="shared" si="13"/>
        <v>45</v>
      </c>
      <c r="W39" s="31">
        <f t="shared" si="14"/>
        <v>35</v>
      </c>
      <c r="X39" s="31">
        <f t="shared" si="15"/>
        <v>0</v>
      </c>
      <c r="Y39" s="31">
        <f t="shared" si="16"/>
        <v>35</v>
      </c>
      <c r="AF39" s="31" t="s">
        <v>327</v>
      </c>
      <c r="AG39" s="31">
        <v>1</v>
      </c>
      <c r="AH39" s="31">
        <v>21</v>
      </c>
      <c r="AI39" s="31">
        <v>41</v>
      </c>
      <c r="AJ39" s="31">
        <v>61</v>
      </c>
      <c r="AK39" s="31">
        <v>81</v>
      </c>
      <c r="AL39" s="31">
        <v>5</v>
      </c>
      <c r="AM39" s="36"/>
    </row>
    <row r="40" spans="1:39" x14ac:dyDescent="0.3">
      <c r="A40" s="31">
        <v>1</v>
      </c>
      <c r="B40" s="31">
        <v>1</v>
      </c>
      <c r="C40" s="31">
        <v>3</v>
      </c>
      <c r="D40" s="31">
        <v>1</v>
      </c>
      <c r="E40" s="31">
        <f t="shared" si="5"/>
        <v>1.5</v>
      </c>
      <c r="F40" s="31">
        <f t="shared" si="6"/>
        <v>29</v>
      </c>
      <c r="H40"/>
      <c r="I40"/>
      <c r="J40" s="31">
        <v>1</v>
      </c>
      <c r="K40" s="31">
        <v>1</v>
      </c>
      <c r="L40" s="31">
        <v>2</v>
      </c>
      <c r="M40" s="31">
        <v>4</v>
      </c>
      <c r="N40" s="31">
        <f t="shared" si="7"/>
        <v>54</v>
      </c>
      <c r="O40" s="31">
        <f t="shared" si="7"/>
        <v>24</v>
      </c>
      <c r="P40" s="31">
        <f t="shared" si="7"/>
        <v>0</v>
      </c>
      <c r="Q40" s="31">
        <f t="shared" si="8"/>
        <v>0</v>
      </c>
      <c r="R40" s="31">
        <f t="shared" si="9"/>
        <v>54</v>
      </c>
      <c r="S40" s="31">
        <f t="shared" si="10"/>
        <v>24</v>
      </c>
      <c r="T40" s="31">
        <f t="shared" si="11"/>
        <v>24</v>
      </c>
      <c r="U40" s="31">
        <f t="shared" si="12"/>
        <v>0</v>
      </c>
      <c r="V40" s="31">
        <f t="shared" si="13"/>
        <v>54</v>
      </c>
      <c r="W40" s="31">
        <f t="shared" si="14"/>
        <v>42</v>
      </c>
      <c r="X40" s="31">
        <f t="shared" si="15"/>
        <v>0</v>
      </c>
      <c r="Y40" s="31">
        <f t="shared" si="16"/>
        <v>42</v>
      </c>
      <c r="AF40" s="31" t="s">
        <v>328</v>
      </c>
      <c r="AG40" s="31">
        <v>2</v>
      </c>
      <c r="AH40" s="31">
        <v>31</v>
      </c>
      <c r="AI40" s="31">
        <v>51</v>
      </c>
      <c r="AJ40" s="31">
        <v>71</v>
      </c>
      <c r="AK40" s="31">
        <v>91</v>
      </c>
      <c r="AL40" s="31">
        <v>6</v>
      </c>
      <c r="AM40" s="36"/>
    </row>
    <row r="41" spans="1:39" x14ac:dyDescent="0.3">
      <c r="A41" s="31">
        <v>1</v>
      </c>
      <c r="B41" s="31">
        <v>1</v>
      </c>
      <c r="C41" s="31">
        <v>3</v>
      </c>
      <c r="D41" s="31">
        <v>2</v>
      </c>
      <c r="E41" s="31">
        <f t="shared" si="5"/>
        <v>2.25</v>
      </c>
      <c r="F41" s="31">
        <f t="shared" si="6"/>
        <v>43</v>
      </c>
      <c r="H41"/>
      <c r="I41"/>
      <c r="J41" s="31">
        <v>1</v>
      </c>
      <c r="K41" s="31">
        <v>1</v>
      </c>
      <c r="L41" s="31">
        <v>2</v>
      </c>
      <c r="M41" s="31">
        <v>5</v>
      </c>
      <c r="N41" s="31">
        <f t="shared" si="7"/>
        <v>63</v>
      </c>
      <c r="O41" s="31">
        <f t="shared" si="7"/>
        <v>28</v>
      </c>
      <c r="P41" s="31">
        <f t="shared" si="7"/>
        <v>0</v>
      </c>
      <c r="Q41" s="31">
        <f t="shared" si="8"/>
        <v>0</v>
      </c>
      <c r="R41" s="31">
        <f t="shared" si="9"/>
        <v>63</v>
      </c>
      <c r="S41" s="31">
        <f t="shared" si="10"/>
        <v>28</v>
      </c>
      <c r="T41" s="31">
        <f t="shared" si="11"/>
        <v>28</v>
      </c>
      <c r="U41" s="31">
        <f t="shared" si="12"/>
        <v>0</v>
      </c>
      <c r="V41" s="31">
        <f t="shared" si="13"/>
        <v>63</v>
      </c>
      <c r="W41" s="31">
        <f t="shared" si="14"/>
        <v>49</v>
      </c>
      <c r="X41" s="31">
        <f t="shared" si="15"/>
        <v>0</v>
      </c>
      <c r="Y41" s="31">
        <f t="shared" si="16"/>
        <v>49</v>
      </c>
      <c r="AF41" s="31" t="s">
        <v>329</v>
      </c>
      <c r="AG41" s="31">
        <v>1</v>
      </c>
      <c r="AH41" s="31">
        <v>23</v>
      </c>
      <c r="AI41" s="31">
        <v>43</v>
      </c>
      <c r="AJ41" s="31">
        <v>63</v>
      </c>
      <c r="AK41" s="31">
        <v>83</v>
      </c>
      <c r="AL41" s="31">
        <v>6</v>
      </c>
      <c r="AM41" s="36"/>
    </row>
    <row r="42" spans="1:39" x14ac:dyDescent="0.3">
      <c r="A42" s="31">
        <v>1</v>
      </c>
      <c r="B42" s="31">
        <v>1</v>
      </c>
      <c r="C42" s="31">
        <v>3</v>
      </c>
      <c r="D42" s="31">
        <v>3</v>
      </c>
      <c r="E42" s="31">
        <f t="shared" si="5"/>
        <v>3</v>
      </c>
      <c r="F42" s="31">
        <f t="shared" si="6"/>
        <v>58</v>
      </c>
      <c r="H42"/>
      <c r="I42"/>
      <c r="J42" s="31">
        <v>1</v>
      </c>
      <c r="K42" s="31">
        <v>1</v>
      </c>
      <c r="L42" s="31">
        <v>3</v>
      </c>
      <c r="M42" s="31">
        <v>1</v>
      </c>
      <c r="N42" s="31">
        <f t="shared" si="7"/>
        <v>41</v>
      </c>
      <c r="O42" s="31">
        <f t="shared" si="7"/>
        <v>18</v>
      </c>
      <c r="P42" s="31">
        <f t="shared" si="7"/>
        <v>0</v>
      </c>
      <c r="Q42" s="31">
        <f t="shared" si="8"/>
        <v>0</v>
      </c>
      <c r="R42" s="31">
        <f t="shared" si="9"/>
        <v>41</v>
      </c>
      <c r="S42" s="31">
        <f t="shared" si="10"/>
        <v>18</v>
      </c>
      <c r="T42" s="31">
        <f t="shared" si="11"/>
        <v>18</v>
      </c>
      <c r="U42" s="31">
        <f t="shared" si="12"/>
        <v>0</v>
      </c>
      <c r="V42" s="31">
        <f t="shared" si="13"/>
        <v>41</v>
      </c>
      <c r="W42" s="31">
        <f t="shared" si="14"/>
        <v>32</v>
      </c>
      <c r="X42" s="31">
        <f t="shared" si="15"/>
        <v>0</v>
      </c>
      <c r="Y42" s="31">
        <f t="shared" si="16"/>
        <v>32</v>
      </c>
      <c r="AF42" s="31" t="s">
        <v>329</v>
      </c>
      <c r="AG42" s="31">
        <v>2</v>
      </c>
      <c r="AH42" s="31">
        <v>33</v>
      </c>
      <c r="AI42" s="31">
        <v>53</v>
      </c>
      <c r="AJ42" s="31">
        <v>73</v>
      </c>
      <c r="AK42" s="31">
        <v>93</v>
      </c>
      <c r="AL42" s="31">
        <v>2</v>
      </c>
      <c r="AM42" s="36"/>
    </row>
    <row r="43" spans="1:39" x14ac:dyDescent="0.3">
      <c r="A43" s="31">
        <v>1</v>
      </c>
      <c r="B43" s="31">
        <v>1</v>
      </c>
      <c r="C43" s="31">
        <v>3</v>
      </c>
      <c r="D43" s="31">
        <v>4</v>
      </c>
      <c r="E43" s="31">
        <f t="shared" si="5"/>
        <v>4.5</v>
      </c>
      <c r="F43" s="31">
        <f t="shared" si="6"/>
        <v>87</v>
      </c>
      <c r="H43"/>
      <c r="I43"/>
      <c r="J43" s="31">
        <v>1</v>
      </c>
      <c r="K43" s="31">
        <v>1</v>
      </c>
      <c r="L43" s="31">
        <v>3</v>
      </c>
      <c r="M43" s="31">
        <v>2</v>
      </c>
      <c r="N43" s="31">
        <f t="shared" si="7"/>
        <v>50</v>
      </c>
      <c r="O43" s="31">
        <f t="shared" si="7"/>
        <v>22</v>
      </c>
      <c r="P43" s="31">
        <f t="shared" si="7"/>
        <v>0</v>
      </c>
      <c r="Q43" s="31">
        <f t="shared" si="8"/>
        <v>0</v>
      </c>
      <c r="R43" s="31">
        <f t="shared" si="9"/>
        <v>50</v>
      </c>
      <c r="S43" s="31">
        <f t="shared" si="10"/>
        <v>22</v>
      </c>
      <c r="T43" s="31">
        <f t="shared" si="11"/>
        <v>22</v>
      </c>
      <c r="U43" s="31">
        <f t="shared" si="12"/>
        <v>0</v>
      </c>
      <c r="V43" s="31">
        <f t="shared" si="13"/>
        <v>50</v>
      </c>
      <c r="W43" s="31">
        <f t="shared" si="14"/>
        <v>39</v>
      </c>
      <c r="X43" s="31">
        <f t="shared" si="15"/>
        <v>0</v>
      </c>
      <c r="Y43" s="31">
        <f t="shared" si="16"/>
        <v>39</v>
      </c>
      <c r="AM43" s="36"/>
    </row>
    <row r="44" spans="1:39" x14ac:dyDescent="0.3">
      <c r="A44" s="31">
        <v>1</v>
      </c>
      <c r="B44" s="31">
        <v>1</v>
      </c>
      <c r="C44" s="31">
        <v>4</v>
      </c>
      <c r="D44" s="31">
        <v>1</v>
      </c>
      <c r="E44" s="31">
        <f t="shared" si="5"/>
        <v>1.5</v>
      </c>
      <c r="F44" s="31">
        <f t="shared" si="6"/>
        <v>29</v>
      </c>
      <c r="H44"/>
      <c r="I44"/>
      <c r="J44" s="31">
        <v>1</v>
      </c>
      <c r="K44" s="31">
        <v>1</v>
      </c>
      <c r="L44" s="31">
        <v>3</v>
      </c>
      <c r="M44" s="31">
        <v>3</v>
      </c>
      <c r="N44" s="31">
        <f t="shared" si="7"/>
        <v>59</v>
      </c>
      <c r="O44" s="31">
        <f t="shared" si="7"/>
        <v>26</v>
      </c>
      <c r="P44" s="31">
        <f t="shared" si="7"/>
        <v>0</v>
      </c>
      <c r="Q44" s="31">
        <f t="shared" si="8"/>
        <v>0</v>
      </c>
      <c r="R44" s="31">
        <f t="shared" si="9"/>
        <v>59</v>
      </c>
      <c r="S44" s="31">
        <f t="shared" si="10"/>
        <v>26</v>
      </c>
      <c r="T44" s="31">
        <f t="shared" si="11"/>
        <v>26</v>
      </c>
      <c r="U44" s="31">
        <f t="shared" si="12"/>
        <v>0</v>
      </c>
      <c r="V44" s="31">
        <f t="shared" si="13"/>
        <v>59</v>
      </c>
      <c r="W44" s="31">
        <f t="shared" si="14"/>
        <v>46</v>
      </c>
      <c r="X44" s="31">
        <f t="shared" si="15"/>
        <v>0</v>
      </c>
      <c r="Y44" s="31">
        <f t="shared" si="16"/>
        <v>46</v>
      </c>
    </row>
    <row r="45" spans="1:39" x14ac:dyDescent="0.3">
      <c r="A45" s="31">
        <v>1</v>
      </c>
      <c r="B45" s="31">
        <v>1</v>
      </c>
      <c r="C45" s="31">
        <v>4</v>
      </c>
      <c r="D45" s="31">
        <v>2</v>
      </c>
      <c r="E45" s="31">
        <f t="shared" si="5"/>
        <v>2.25</v>
      </c>
      <c r="F45" s="31">
        <f t="shared" si="6"/>
        <v>43</v>
      </c>
      <c r="H45"/>
      <c r="I45"/>
      <c r="J45" s="31">
        <v>1</v>
      </c>
      <c r="K45" s="31">
        <v>1</v>
      </c>
      <c r="L45" s="31">
        <v>3</v>
      </c>
      <c r="M45" s="31">
        <v>4</v>
      </c>
      <c r="N45" s="31">
        <f t="shared" si="7"/>
        <v>68</v>
      </c>
      <c r="O45" s="31">
        <f t="shared" si="7"/>
        <v>30</v>
      </c>
      <c r="P45" s="31">
        <f t="shared" si="7"/>
        <v>0</v>
      </c>
      <c r="Q45" s="31">
        <f t="shared" si="8"/>
        <v>0</v>
      </c>
      <c r="R45" s="31">
        <f t="shared" si="9"/>
        <v>68</v>
      </c>
      <c r="S45" s="31">
        <f t="shared" si="10"/>
        <v>30</v>
      </c>
      <c r="T45" s="31">
        <f t="shared" si="11"/>
        <v>30</v>
      </c>
      <c r="U45" s="31">
        <f t="shared" si="12"/>
        <v>0</v>
      </c>
      <c r="V45" s="31">
        <f t="shared" si="13"/>
        <v>68</v>
      </c>
      <c r="W45" s="31">
        <f t="shared" si="14"/>
        <v>53</v>
      </c>
      <c r="X45" s="31">
        <f t="shared" si="15"/>
        <v>0</v>
      </c>
      <c r="Y45" s="31">
        <f t="shared" si="16"/>
        <v>53</v>
      </c>
    </row>
    <row r="46" spans="1:39" x14ac:dyDescent="0.3">
      <c r="A46" s="31">
        <v>1</v>
      </c>
      <c r="B46" s="31">
        <v>1</v>
      </c>
      <c r="C46" s="31">
        <v>4</v>
      </c>
      <c r="D46" s="31">
        <v>3</v>
      </c>
      <c r="E46" s="31">
        <f t="shared" si="5"/>
        <v>3</v>
      </c>
      <c r="F46" s="31">
        <f t="shared" si="6"/>
        <v>58</v>
      </c>
      <c r="H46"/>
      <c r="I46"/>
      <c r="J46" s="31">
        <v>1</v>
      </c>
      <c r="K46" s="31">
        <v>1</v>
      </c>
      <c r="L46" s="31">
        <v>3</v>
      </c>
      <c r="M46" s="31">
        <v>5</v>
      </c>
      <c r="N46" s="31">
        <f t="shared" si="7"/>
        <v>77</v>
      </c>
      <c r="O46" s="31">
        <f t="shared" si="7"/>
        <v>34</v>
      </c>
      <c r="P46" s="31">
        <f t="shared" si="7"/>
        <v>0</v>
      </c>
      <c r="Q46" s="31">
        <f t="shared" si="8"/>
        <v>0</v>
      </c>
      <c r="R46" s="31">
        <f t="shared" si="9"/>
        <v>77</v>
      </c>
      <c r="S46" s="31">
        <f t="shared" si="10"/>
        <v>34</v>
      </c>
      <c r="T46" s="31">
        <f t="shared" si="11"/>
        <v>34</v>
      </c>
      <c r="U46" s="31">
        <f t="shared" si="12"/>
        <v>0</v>
      </c>
      <c r="V46" s="31">
        <f t="shared" si="13"/>
        <v>77</v>
      </c>
      <c r="W46" s="31">
        <f t="shared" si="14"/>
        <v>60</v>
      </c>
      <c r="X46" s="31">
        <f t="shared" si="15"/>
        <v>0</v>
      </c>
      <c r="Y46" s="31">
        <f t="shared" si="16"/>
        <v>60</v>
      </c>
    </row>
    <row r="47" spans="1:39" x14ac:dyDescent="0.3">
      <c r="A47" s="31">
        <v>1</v>
      </c>
      <c r="B47" s="31">
        <v>1</v>
      </c>
      <c r="C47" s="31">
        <v>4</v>
      </c>
      <c r="D47" s="31">
        <v>4</v>
      </c>
      <c r="E47" s="31">
        <f t="shared" si="5"/>
        <v>4.5</v>
      </c>
      <c r="F47" s="31">
        <f t="shared" si="6"/>
        <v>87</v>
      </c>
      <c r="H47"/>
      <c r="I47"/>
      <c r="J47" s="31">
        <v>1</v>
      </c>
      <c r="K47" s="31">
        <v>1</v>
      </c>
      <c r="L47" s="31">
        <v>4</v>
      </c>
      <c r="M47" s="31">
        <v>1</v>
      </c>
      <c r="N47" s="31">
        <f t="shared" si="7"/>
        <v>54</v>
      </c>
      <c r="O47" s="31">
        <f t="shared" si="7"/>
        <v>24</v>
      </c>
      <c r="P47" s="31">
        <f t="shared" si="7"/>
        <v>0</v>
      </c>
      <c r="Q47" s="31">
        <f t="shared" si="8"/>
        <v>0</v>
      </c>
      <c r="R47" s="31">
        <f t="shared" si="9"/>
        <v>54</v>
      </c>
      <c r="S47" s="31">
        <f t="shared" si="10"/>
        <v>24</v>
      </c>
      <c r="T47" s="31">
        <f t="shared" si="11"/>
        <v>24</v>
      </c>
      <c r="U47" s="31">
        <f t="shared" si="12"/>
        <v>0</v>
      </c>
      <c r="V47" s="31">
        <f t="shared" si="13"/>
        <v>54</v>
      </c>
      <c r="W47" s="31">
        <f t="shared" si="14"/>
        <v>42</v>
      </c>
      <c r="X47" s="31">
        <f t="shared" si="15"/>
        <v>0</v>
      </c>
      <c r="Y47" s="31">
        <f t="shared" si="16"/>
        <v>42</v>
      </c>
    </row>
    <row r="48" spans="1:39" x14ac:dyDescent="0.3">
      <c r="A48" s="31">
        <v>1</v>
      </c>
      <c r="B48" s="31">
        <v>2</v>
      </c>
      <c r="C48" s="31">
        <v>1</v>
      </c>
      <c r="D48" s="31">
        <v>1</v>
      </c>
      <c r="E48" s="31">
        <f t="shared" si="5"/>
        <v>1</v>
      </c>
      <c r="F48" s="31">
        <f t="shared" si="6"/>
        <v>19</v>
      </c>
      <c r="H48"/>
      <c r="I48"/>
      <c r="J48" s="31">
        <v>1</v>
      </c>
      <c r="K48" s="31">
        <v>1</v>
      </c>
      <c r="L48" s="31">
        <v>4</v>
      </c>
      <c r="M48" s="31">
        <v>2</v>
      </c>
      <c r="N48" s="31">
        <f t="shared" si="7"/>
        <v>63</v>
      </c>
      <c r="O48" s="31">
        <f t="shared" si="7"/>
        <v>28</v>
      </c>
      <c r="P48" s="31">
        <f t="shared" si="7"/>
        <v>0</v>
      </c>
      <c r="Q48" s="31">
        <f t="shared" si="8"/>
        <v>0</v>
      </c>
      <c r="R48" s="31">
        <f t="shared" si="9"/>
        <v>63</v>
      </c>
      <c r="S48" s="31">
        <f t="shared" si="10"/>
        <v>28</v>
      </c>
      <c r="T48" s="31">
        <f t="shared" si="11"/>
        <v>28</v>
      </c>
      <c r="U48" s="31">
        <f t="shared" si="12"/>
        <v>0</v>
      </c>
      <c r="V48" s="31">
        <f t="shared" si="13"/>
        <v>63</v>
      </c>
      <c r="W48" s="31">
        <f t="shared" si="14"/>
        <v>49</v>
      </c>
      <c r="X48" s="31">
        <f t="shared" si="15"/>
        <v>0</v>
      </c>
      <c r="Y48" s="31">
        <f t="shared" si="16"/>
        <v>49</v>
      </c>
    </row>
    <row r="49" spans="1:25" x14ac:dyDescent="0.3">
      <c r="A49" s="31">
        <v>1</v>
      </c>
      <c r="B49" s="31">
        <v>2</v>
      </c>
      <c r="C49" s="31">
        <v>1</v>
      </c>
      <c r="D49" s="31">
        <v>2</v>
      </c>
      <c r="E49" s="31">
        <f t="shared" si="5"/>
        <v>1.5</v>
      </c>
      <c r="F49" s="31">
        <f t="shared" si="6"/>
        <v>29</v>
      </c>
      <c r="J49" s="31">
        <v>1</v>
      </c>
      <c r="K49" s="31">
        <v>1</v>
      </c>
      <c r="L49" s="31">
        <v>4</v>
      </c>
      <c r="M49" s="31">
        <v>3</v>
      </c>
      <c r="N49" s="31">
        <f t="shared" si="7"/>
        <v>72</v>
      </c>
      <c r="O49" s="31">
        <f t="shared" si="7"/>
        <v>32</v>
      </c>
      <c r="P49" s="31">
        <f t="shared" si="7"/>
        <v>0</v>
      </c>
      <c r="Q49" s="31">
        <f t="shared" si="8"/>
        <v>0</v>
      </c>
      <c r="R49" s="31">
        <f t="shared" si="9"/>
        <v>72</v>
      </c>
      <c r="S49" s="31">
        <f t="shared" si="10"/>
        <v>32</v>
      </c>
      <c r="T49" s="31">
        <f t="shared" si="11"/>
        <v>32</v>
      </c>
      <c r="U49" s="31">
        <f t="shared" si="12"/>
        <v>0</v>
      </c>
      <c r="V49" s="31">
        <f t="shared" si="13"/>
        <v>72</v>
      </c>
      <c r="W49" s="31">
        <f t="shared" si="14"/>
        <v>56</v>
      </c>
      <c r="X49" s="31">
        <f t="shared" si="15"/>
        <v>0</v>
      </c>
      <c r="Y49" s="31">
        <f t="shared" si="16"/>
        <v>56</v>
      </c>
    </row>
    <row r="50" spans="1:25" x14ac:dyDescent="0.3">
      <c r="A50" s="31">
        <v>1</v>
      </c>
      <c r="B50" s="31">
        <v>2</v>
      </c>
      <c r="C50" s="31">
        <v>1</v>
      </c>
      <c r="D50" s="31">
        <v>3</v>
      </c>
      <c r="E50" s="31">
        <f t="shared" si="5"/>
        <v>2</v>
      </c>
      <c r="F50" s="31">
        <f t="shared" si="6"/>
        <v>38</v>
      </c>
      <c r="J50" s="31">
        <v>1</v>
      </c>
      <c r="K50" s="31">
        <v>1</v>
      </c>
      <c r="L50" s="31">
        <v>4</v>
      </c>
      <c r="M50" s="31">
        <v>4</v>
      </c>
      <c r="N50" s="31">
        <f t="shared" si="7"/>
        <v>81</v>
      </c>
      <c r="O50" s="31">
        <f t="shared" si="7"/>
        <v>36</v>
      </c>
      <c r="P50" s="31">
        <f t="shared" si="7"/>
        <v>0</v>
      </c>
      <c r="Q50" s="31">
        <f t="shared" si="8"/>
        <v>0</v>
      </c>
      <c r="R50" s="31">
        <f t="shared" si="9"/>
        <v>81</v>
      </c>
      <c r="S50" s="31">
        <f t="shared" si="10"/>
        <v>36</v>
      </c>
      <c r="T50" s="31">
        <f t="shared" si="11"/>
        <v>36</v>
      </c>
      <c r="U50" s="31">
        <f t="shared" si="12"/>
        <v>0</v>
      </c>
      <c r="V50" s="31">
        <f t="shared" si="13"/>
        <v>81</v>
      </c>
      <c r="W50" s="31">
        <f t="shared" si="14"/>
        <v>63</v>
      </c>
      <c r="X50" s="31">
        <f t="shared" si="15"/>
        <v>0</v>
      </c>
      <c r="Y50" s="31">
        <f t="shared" si="16"/>
        <v>63</v>
      </c>
    </row>
    <row r="51" spans="1:25" x14ac:dyDescent="0.3">
      <c r="A51" s="31">
        <v>1</v>
      </c>
      <c r="B51" s="31">
        <v>2</v>
      </c>
      <c r="C51" s="31">
        <v>1</v>
      </c>
      <c r="D51" s="31">
        <v>4</v>
      </c>
      <c r="E51" s="31">
        <f t="shared" si="5"/>
        <v>3</v>
      </c>
      <c r="F51" s="31">
        <f t="shared" si="6"/>
        <v>58</v>
      </c>
      <c r="J51" s="31">
        <v>1</v>
      </c>
      <c r="K51" s="31">
        <v>1</v>
      </c>
      <c r="L51" s="31">
        <v>4</v>
      </c>
      <c r="M51" s="31">
        <v>5</v>
      </c>
      <c r="N51" s="31">
        <f t="shared" si="7"/>
        <v>90</v>
      </c>
      <c r="O51" s="31">
        <f t="shared" si="7"/>
        <v>40</v>
      </c>
      <c r="P51" s="31">
        <f t="shared" si="7"/>
        <v>0</v>
      </c>
      <c r="Q51" s="31">
        <f t="shared" si="8"/>
        <v>0</v>
      </c>
      <c r="R51" s="31">
        <f t="shared" si="9"/>
        <v>90</v>
      </c>
      <c r="S51" s="31">
        <f t="shared" si="10"/>
        <v>40</v>
      </c>
      <c r="T51" s="31">
        <f t="shared" si="11"/>
        <v>40</v>
      </c>
      <c r="U51" s="31">
        <f t="shared" si="12"/>
        <v>0</v>
      </c>
      <c r="V51" s="31">
        <f t="shared" si="13"/>
        <v>90</v>
      </c>
      <c r="W51" s="31">
        <f t="shared" si="14"/>
        <v>70</v>
      </c>
      <c r="X51" s="31">
        <f t="shared" si="15"/>
        <v>0</v>
      </c>
      <c r="Y51" s="31">
        <f t="shared" si="16"/>
        <v>70</v>
      </c>
    </row>
    <row r="52" spans="1:25" x14ac:dyDescent="0.3">
      <c r="A52" s="31">
        <v>1</v>
      </c>
      <c r="B52" s="31">
        <v>2</v>
      </c>
      <c r="C52" s="31">
        <v>2</v>
      </c>
      <c r="D52" s="31">
        <v>1</v>
      </c>
      <c r="E52" s="31">
        <f t="shared" si="5"/>
        <v>1.25</v>
      </c>
      <c r="F52" s="31">
        <f t="shared" si="6"/>
        <v>24</v>
      </c>
      <c r="J52" s="31">
        <v>1</v>
      </c>
      <c r="K52" s="31">
        <v>2</v>
      </c>
      <c r="L52" s="31">
        <v>1</v>
      </c>
      <c r="M52" s="31">
        <v>1</v>
      </c>
      <c r="N52" s="31">
        <f t="shared" si="7"/>
        <v>18</v>
      </c>
      <c r="O52" s="31">
        <f t="shared" si="7"/>
        <v>0</v>
      </c>
      <c r="P52" s="31">
        <f t="shared" si="7"/>
        <v>8</v>
      </c>
      <c r="Q52" s="31">
        <f t="shared" si="8"/>
        <v>8</v>
      </c>
      <c r="R52" s="31">
        <f t="shared" si="9"/>
        <v>18</v>
      </c>
      <c r="S52" s="31">
        <f t="shared" si="10"/>
        <v>0</v>
      </c>
      <c r="T52" s="31">
        <f t="shared" si="11"/>
        <v>0</v>
      </c>
      <c r="U52" s="31">
        <f t="shared" si="12"/>
        <v>8</v>
      </c>
      <c r="V52" s="31">
        <f t="shared" si="13"/>
        <v>18</v>
      </c>
      <c r="W52" s="31">
        <f t="shared" si="14"/>
        <v>0</v>
      </c>
      <c r="X52" s="31">
        <f t="shared" si="15"/>
        <v>14</v>
      </c>
      <c r="Y52" s="31">
        <f t="shared" si="16"/>
        <v>14</v>
      </c>
    </row>
    <row r="53" spans="1:25" x14ac:dyDescent="0.3">
      <c r="A53" s="31">
        <v>1</v>
      </c>
      <c r="B53" s="31">
        <v>2</v>
      </c>
      <c r="C53" s="31">
        <v>2</v>
      </c>
      <c r="D53" s="31">
        <v>2</v>
      </c>
      <c r="E53" s="31">
        <f t="shared" si="5"/>
        <v>1.875</v>
      </c>
      <c r="F53" s="31">
        <f t="shared" si="6"/>
        <v>36</v>
      </c>
      <c r="J53" s="31">
        <v>1</v>
      </c>
      <c r="K53" s="31">
        <v>2</v>
      </c>
      <c r="L53" s="31">
        <v>1</v>
      </c>
      <c r="M53" s="31">
        <v>2</v>
      </c>
      <c r="N53" s="31">
        <f t="shared" si="7"/>
        <v>27</v>
      </c>
      <c r="O53" s="31">
        <f t="shared" si="7"/>
        <v>0</v>
      </c>
      <c r="P53" s="31">
        <f t="shared" si="7"/>
        <v>12</v>
      </c>
      <c r="Q53" s="31">
        <f t="shared" si="8"/>
        <v>12</v>
      </c>
      <c r="R53" s="31">
        <f t="shared" si="9"/>
        <v>27</v>
      </c>
      <c r="S53" s="31">
        <f t="shared" si="10"/>
        <v>0</v>
      </c>
      <c r="T53" s="31">
        <f t="shared" si="11"/>
        <v>0</v>
      </c>
      <c r="U53" s="31">
        <f t="shared" si="12"/>
        <v>12</v>
      </c>
      <c r="V53" s="31">
        <f t="shared" si="13"/>
        <v>27</v>
      </c>
      <c r="W53" s="31">
        <f t="shared" si="14"/>
        <v>0</v>
      </c>
      <c r="X53" s="31">
        <f t="shared" si="15"/>
        <v>21</v>
      </c>
      <c r="Y53" s="31">
        <f t="shared" si="16"/>
        <v>21</v>
      </c>
    </row>
    <row r="54" spans="1:25" x14ac:dyDescent="0.3">
      <c r="A54" s="31">
        <v>1</v>
      </c>
      <c r="B54" s="31">
        <v>2</v>
      </c>
      <c r="C54" s="31">
        <v>2</v>
      </c>
      <c r="D54" s="31">
        <v>3</v>
      </c>
      <c r="E54" s="31">
        <f t="shared" si="5"/>
        <v>2.5</v>
      </c>
      <c r="F54" s="31">
        <f t="shared" si="6"/>
        <v>48</v>
      </c>
      <c r="J54" s="31">
        <v>1</v>
      </c>
      <c r="K54" s="31">
        <v>2</v>
      </c>
      <c r="L54" s="31">
        <v>1</v>
      </c>
      <c r="M54" s="31">
        <v>3</v>
      </c>
      <c r="N54" s="31">
        <f t="shared" si="7"/>
        <v>36</v>
      </c>
      <c r="O54" s="31">
        <f t="shared" si="7"/>
        <v>0</v>
      </c>
      <c r="P54" s="31">
        <f t="shared" si="7"/>
        <v>16</v>
      </c>
      <c r="Q54" s="31">
        <f t="shared" si="8"/>
        <v>16</v>
      </c>
      <c r="R54" s="31">
        <f t="shared" si="9"/>
        <v>36</v>
      </c>
      <c r="S54" s="31">
        <f t="shared" si="10"/>
        <v>0</v>
      </c>
      <c r="T54" s="31">
        <f t="shared" si="11"/>
        <v>0</v>
      </c>
      <c r="U54" s="31">
        <f t="shared" si="12"/>
        <v>16</v>
      </c>
      <c r="V54" s="31">
        <f t="shared" si="13"/>
        <v>36</v>
      </c>
      <c r="W54" s="31">
        <f t="shared" si="14"/>
        <v>0</v>
      </c>
      <c r="X54" s="31">
        <f t="shared" si="15"/>
        <v>28</v>
      </c>
      <c r="Y54" s="31">
        <f t="shared" si="16"/>
        <v>28</v>
      </c>
    </row>
    <row r="55" spans="1:25" x14ac:dyDescent="0.3">
      <c r="A55" s="31">
        <v>1</v>
      </c>
      <c r="B55" s="31">
        <v>2</v>
      </c>
      <c r="C55" s="31">
        <v>2</v>
      </c>
      <c r="D55" s="31">
        <v>4</v>
      </c>
      <c r="E55" s="31">
        <f t="shared" si="5"/>
        <v>3.75</v>
      </c>
      <c r="F55" s="31">
        <f t="shared" si="6"/>
        <v>72</v>
      </c>
      <c r="J55" s="31">
        <v>1</v>
      </c>
      <c r="K55" s="31">
        <v>2</v>
      </c>
      <c r="L55" s="31">
        <v>1</v>
      </c>
      <c r="M55" s="31">
        <v>4</v>
      </c>
      <c r="N55" s="31">
        <f t="shared" si="7"/>
        <v>45</v>
      </c>
      <c r="O55" s="31">
        <f t="shared" si="7"/>
        <v>0</v>
      </c>
      <c r="P55" s="31">
        <f t="shared" si="7"/>
        <v>20</v>
      </c>
      <c r="Q55" s="31">
        <f t="shared" si="8"/>
        <v>20</v>
      </c>
      <c r="R55" s="31">
        <f t="shared" si="9"/>
        <v>45</v>
      </c>
      <c r="S55" s="31">
        <f t="shared" si="10"/>
        <v>0</v>
      </c>
      <c r="T55" s="31">
        <f t="shared" si="11"/>
        <v>0</v>
      </c>
      <c r="U55" s="31">
        <f t="shared" si="12"/>
        <v>20</v>
      </c>
      <c r="V55" s="31">
        <f t="shared" si="13"/>
        <v>45</v>
      </c>
      <c r="W55" s="31">
        <f t="shared" si="14"/>
        <v>0</v>
      </c>
      <c r="X55" s="31">
        <f t="shared" si="15"/>
        <v>35</v>
      </c>
      <c r="Y55" s="31">
        <f t="shared" si="16"/>
        <v>35</v>
      </c>
    </row>
    <row r="56" spans="1:25" x14ac:dyDescent="0.3">
      <c r="A56" s="31">
        <v>1</v>
      </c>
      <c r="B56" s="31">
        <v>2</v>
      </c>
      <c r="C56" s="31">
        <v>3</v>
      </c>
      <c r="D56" s="31">
        <v>1</v>
      </c>
      <c r="E56" s="31">
        <f t="shared" si="5"/>
        <v>1.5</v>
      </c>
      <c r="F56" s="31">
        <f t="shared" si="6"/>
        <v>29</v>
      </c>
      <c r="J56" s="31">
        <v>1</v>
      </c>
      <c r="K56" s="31">
        <v>2</v>
      </c>
      <c r="L56" s="31">
        <v>1</v>
      </c>
      <c r="M56" s="31">
        <v>5</v>
      </c>
      <c r="N56" s="31">
        <f t="shared" si="7"/>
        <v>54</v>
      </c>
      <c r="O56" s="31">
        <f t="shared" si="7"/>
        <v>0</v>
      </c>
      <c r="P56" s="31">
        <f t="shared" si="7"/>
        <v>24</v>
      </c>
      <c r="Q56" s="31">
        <f t="shared" si="8"/>
        <v>24</v>
      </c>
      <c r="R56" s="31">
        <f t="shared" si="9"/>
        <v>54</v>
      </c>
      <c r="S56" s="31">
        <f t="shared" si="10"/>
        <v>0</v>
      </c>
      <c r="T56" s="31">
        <f t="shared" si="11"/>
        <v>0</v>
      </c>
      <c r="U56" s="31">
        <f t="shared" si="12"/>
        <v>24</v>
      </c>
      <c r="V56" s="31">
        <f t="shared" si="13"/>
        <v>54</v>
      </c>
      <c r="W56" s="31">
        <f t="shared" si="14"/>
        <v>0</v>
      </c>
      <c r="X56" s="31">
        <f t="shared" si="15"/>
        <v>42</v>
      </c>
      <c r="Y56" s="31">
        <f t="shared" si="16"/>
        <v>42</v>
      </c>
    </row>
    <row r="57" spans="1:25" x14ac:dyDescent="0.3">
      <c r="A57" s="31">
        <v>1</v>
      </c>
      <c r="B57" s="31">
        <v>2</v>
      </c>
      <c r="C57" s="31">
        <v>3</v>
      </c>
      <c r="D57" s="31">
        <v>2</v>
      </c>
      <c r="E57" s="31">
        <f t="shared" si="5"/>
        <v>2.25</v>
      </c>
      <c r="F57" s="31">
        <f t="shared" si="6"/>
        <v>43</v>
      </c>
      <c r="J57" s="31">
        <v>1</v>
      </c>
      <c r="K57" s="31">
        <v>2</v>
      </c>
      <c r="L57" s="31">
        <v>2</v>
      </c>
      <c r="M57" s="31">
        <v>1</v>
      </c>
      <c r="N57" s="31">
        <f t="shared" si="7"/>
        <v>27</v>
      </c>
      <c r="O57" s="31">
        <f t="shared" si="7"/>
        <v>0</v>
      </c>
      <c r="P57" s="31">
        <f t="shared" si="7"/>
        <v>12</v>
      </c>
      <c r="Q57" s="31">
        <f t="shared" si="8"/>
        <v>12</v>
      </c>
      <c r="R57" s="31">
        <f t="shared" si="9"/>
        <v>27</v>
      </c>
      <c r="S57" s="31">
        <f t="shared" si="10"/>
        <v>0</v>
      </c>
      <c r="T57" s="31">
        <f t="shared" si="11"/>
        <v>0</v>
      </c>
      <c r="U57" s="31">
        <f t="shared" si="12"/>
        <v>12</v>
      </c>
      <c r="V57" s="31">
        <f t="shared" si="13"/>
        <v>27</v>
      </c>
      <c r="W57" s="31">
        <f t="shared" si="14"/>
        <v>0</v>
      </c>
      <c r="X57" s="31">
        <f t="shared" si="15"/>
        <v>21</v>
      </c>
      <c r="Y57" s="31">
        <f t="shared" si="16"/>
        <v>21</v>
      </c>
    </row>
    <row r="58" spans="1:25" x14ac:dyDescent="0.3">
      <c r="A58" s="31">
        <v>1</v>
      </c>
      <c r="B58" s="31">
        <v>2</v>
      </c>
      <c r="C58" s="31">
        <v>3</v>
      </c>
      <c r="D58" s="31">
        <v>3</v>
      </c>
      <c r="E58" s="31">
        <f t="shared" si="5"/>
        <v>3</v>
      </c>
      <c r="F58" s="31">
        <f t="shared" si="6"/>
        <v>58</v>
      </c>
      <c r="J58" s="31">
        <v>1</v>
      </c>
      <c r="K58" s="31">
        <v>2</v>
      </c>
      <c r="L58" s="31">
        <v>2</v>
      </c>
      <c r="M58" s="31">
        <v>2</v>
      </c>
      <c r="N58" s="31">
        <f t="shared" si="7"/>
        <v>36</v>
      </c>
      <c r="O58" s="31">
        <f t="shared" si="7"/>
        <v>0</v>
      </c>
      <c r="P58" s="31">
        <f t="shared" si="7"/>
        <v>16</v>
      </c>
      <c r="Q58" s="31">
        <f t="shared" si="8"/>
        <v>16</v>
      </c>
      <c r="R58" s="31">
        <f t="shared" si="9"/>
        <v>36</v>
      </c>
      <c r="S58" s="31">
        <f t="shared" si="10"/>
        <v>0</v>
      </c>
      <c r="T58" s="31">
        <f t="shared" si="11"/>
        <v>0</v>
      </c>
      <c r="U58" s="31">
        <f t="shared" si="12"/>
        <v>16</v>
      </c>
      <c r="V58" s="31">
        <f t="shared" si="13"/>
        <v>36</v>
      </c>
      <c r="W58" s="31">
        <f t="shared" si="14"/>
        <v>0</v>
      </c>
      <c r="X58" s="31">
        <f t="shared" si="15"/>
        <v>28</v>
      </c>
      <c r="Y58" s="31">
        <f t="shared" si="16"/>
        <v>28</v>
      </c>
    </row>
    <row r="59" spans="1:25" x14ac:dyDescent="0.3">
      <c r="A59" s="31">
        <v>1</v>
      </c>
      <c r="B59" s="31">
        <v>2</v>
      </c>
      <c r="C59" s="31">
        <v>3</v>
      </c>
      <c r="D59" s="31">
        <v>4</v>
      </c>
      <c r="E59" s="31">
        <f t="shared" si="5"/>
        <v>4.5</v>
      </c>
      <c r="F59" s="31">
        <f t="shared" si="6"/>
        <v>87</v>
      </c>
      <c r="J59" s="31">
        <v>1</v>
      </c>
      <c r="K59" s="31">
        <v>2</v>
      </c>
      <c r="L59" s="31">
        <v>2</v>
      </c>
      <c r="M59" s="31">
        <v>3</v>
      </c>
      <c r="N59" s="31">
        <f t="shared" si="7"/>
        <v>45</v>
      </c>
      <c r="O59" s="31">
        <f t="shared" si="7"/>
        <v>0</v>
      </c>
      <c r="P59" s="31">
        <f t="shared" si="7"/>
        <v>20</v>
      </c>
      <c r="Q59" s="31">
        <f t="shared" si="8"/>
        <v>20</v>
      </c>
      <c r="R59" s="31">
        <f t="shared" si="9"/>
        <v>45</v>
      </c>
      <c r="S59" s="31">
        <f t="shared" si="10"/>
        <v>0</v>
      </c>
      <c r="T59" s="31">
        <f t="shared" si="11"/>
        <v>0</v>
      </c>
      <c r="U59" s="31">
        <f t="shared" si="12"/>
        <v>20</v>
      </c>
      <c r="V59" s="31">
        <f t="shared" si="13"/>
        <v>45</v>
      </c>
      <c r="W59" s="31">
        <f t="shared" si="14"/>
        <v>0</v>
      </c>
      <c r="X59" s="31">
        <f t="shared" si="15"/>
        <v>35</v>
      </c>
      <c r="Y59" s="31">
        <f t="shared" si="16"/>
        <v>35</v>
      </c>
    </row>
    <row r="60" spans="1:25" x14ac:dyDescent="0.3">
      <c r="A60" s="31">
        <v>1</v>
      </c>
      <c r="B60" s="31">
        <v>2</v>
      </c>
      <c r="C60" s="31">
        <v>4</v>
      </c>
      <c r="D60" s="31">
        <v>1</v>
      </c>
      <c r="E60" s="31">
        <f t="shared" si="5"/>
        <v>1.5</v>
      </c>
      <c r="F60" s="31">
        <f t="shared" si="6"/>
        <v>29</v>
      </c>
      <c r="J60" s="31">
        <v>1</v>
      </c>
      <c r="K60" s="31">
        <v>2</v>
      </c>
      <c r="L60" s="31">
        <v>2</v>
      </c>
      <c r="M60" s="31">
        <v>4</v>
      </c>
      <c r="N60" s="31">
        <f t="shared" si="7"/>
        <v>54</v>
      </c>
      <c r="O60" s="31">
        <f t="shared" si="7"/>
        <v>0</v>
      </c>
      <c r="P60" s="31">
        <f t="shared" si="7"/>
        <v>24</v>
      </c>
      <c r="Q60" s="31">
        <f t="shared" si="8"/>
        <v>24</v>
      </c>
      <c r="R60" s="31">
        <f t="shared" si="9"/>
        <v>54</v>
      </c>
      <c r="S60" s="31">
        <f t="shared" si="10"/>
        <v>0</v>
      </c>
      <c r="T60" s="31">
        <f t="shared" si="11"/>
        <v>0</v>
      </c>
      <c r="U60" s="31">
        <f t="shared" si="12"/>
        <v>24</v>
      </c>
      <c r="V60" s="31">
        <f t="shared" si="13"/>
        <v>54</v>
      </c>
      <c r="W60" s="31">
        <f t="shared" si="14"/>
        <v>0</v>
      </c>
      <c r="X60" s="31">
        <f t="shared" si="15"/>
        <v>42</v>
      </c>
      <c r="Y60" s="31">
        <f t="shared" si="16"/>
        <v>42</v>
      </c>
    </row>
    <row r="61" spans="1:25" x14ac:dyDescent="0.3">
      <c r="A61" s="31">
        <v>1</v>
      </c>
      <c r="B61" s="31">
        <v>2</v>
      </c>
      <c r="C61" s="31">
        <v>4</v>
      </c>
      <c r="D61" s="31">
        <v>2</v>
      </c>
      <c r="E61" s="31">
        <f t="shared" si="5"/>
        <v>2.25</v>
      </c>
      <c r="F61" s="31">
        <f t="shared" si="6"/>
        <v>43</v>
      </c>
      <c r="J61" s="31">
        <v>1</v>
      </c>
      <c r="K61" s="31">
        <v>2</v>
      </c>
      <c r="L61" s="31">
        <v>2</v>
      </c>
      <c r="M61" s="31">
        <v>5</v>
      </c>
      <c r="N61" s="31">
        <f t="shared" si="7"/>
        <v>63</v>
      </c>
      <c r="O61" s="31">
        <f t="shared" si="7"/>
        <v>0</v>
      </c>
      <c r="P61" s="31">
        <f t="shared" si="7"/>
        <v>28</v>
      </c>
      <c r="Q61" s="31">
        <f t="shared" si="8"/>
        <v>28</v>
      </c>
      <c r="R61" s="31">
        <f t="shared" si="9"/>
        <v>63</v>
      </c>
      <c r="S61" s="31">
        <f t="shared" si="10"/>
        <v>0</v>
      </c>
      <c r="T61" s="31">
        <f t="shared" si="11"/>
        <v>0</v>
      </c>
      <c r="U61" s="31">
        <f t="shared" si="12"/>
        <v>28</v>
      </c>
      <c r="V61" s="31">
        <f t="shared" si="13"/>
        <v>63</v>
      </c>
      <c r="W61" s="31">
        <f t="shared" si="14"/>
        <v>0</v>
      </c>
      <c r="X61" s="31">
        <f t="shared" si="15"/>
        <v>49</v>
      </c>
      <c r="Y61" s="31">
        <f t="shared" si="16"/>
        <v>49</v>
      </c>
    </row>
    <row r="62" spans="1:25" x14ac:dyDescent="0.3">
      <c r="A62" s="31">
        <v>1</v>
      </c>
      <c r="B62" s="31">
        <v>2</v>
      </c>
      <c r="C62" s="31">
        <v>4</v>
      </c>
      <c r="D62" s="31">
        <v>3</v>
      </c>
      <c r="E62" s="31">
        <f t="shared" si="5"/>
        <v>3</v>
      </c>
      <c r="F62" s="31">
        <f t="shared" si="6"/>
        <v>58</v>
      </c>
      <c r="J62" s="31">
        <v>1</v>
      </c>
      <c r="K62" s="31">
        <v>2</v>
      </c>
      <c r="L62" s="31">
        <v>3</v>
      </c>
      <c r="M62" s="31">
        <v>1</v>
      </c>
      <c r="N62" s="31">
        <f t="shared" si="7"/>
        <v>41</v>
      </c>
      <c r="O62" s="31">
        <f t="shared" si="7"/>
        <v>0</v>
      </c>
      <c r="P62" s="31">
        <f t="shared" si="7"/>
        <v>18</v>
      </c>
      <c r="Q62" s="31">
        <f t="shared" si="8"/>
        <v>18</v>
      </c>
      <c r="R62" s="31">
        <f t="shared" si="9"/>
        <v>41</v>
      </c>
      <c r="S62" s="31">
        <f t="shared" si="10"/>
        <v>0</v>
      </c>
      <c r="T62" s="31">
        <f t="shared" si="11"/>
        <v>0</v>
      </c>
      <c r="U62" s="31">
        <f t="shared" si="12"/>
        <v>18</v>
      </c>
      <c r="V62" s="31">
        <f t="shared" si="13"/>
        <v>41</v>
      </c>
      <c r="W62" s="31">
        <f t="shared" si="14"/>
        <v>0</v>
      </c>
      <c r="X62" s="31">
        <f t="shared" si="15"/>
        <v>32</v>
      </c>
      <c r="Y62" s="31">
        <f t="shared" si="16"/>
        <v>32</v>
      </c>
    </row>
    <row r="63" spans="1:25" x14ac:dyDescent="0.3">
      <c r="A63" s="31">
        <v>1</v>
      </c>
      <c r="B63" s="31">
        <v>2</v>
      </c>
      <c r="C63" s="31">
        <v>4</v>
      </c>
      <c r="D63" s="31">
        <v>4</v>
      </c>
      <c r="E63" s="31">
        <f t="shared" si="5"/>
        <v>4.5</v>
      </c>
      <c r="F63" s="31">
        <f t="shared" si="6"/>
        <v>87</v>
      </c>
      <c r="J63" s="31">
        <v>1</v>
      </c>
      <c r="K63" s="31">
        <v>2</v>
      </c>
      <c r="L63" s="31">
        <v>3</v>
      </c>
      <c r="M63" s="31">
        <v>2</v>
      </c>
      <c r="N63" s="31">
        <f t="shared" si="7"/>
        <v>50</v>
      </c>
      <c r="O63" s="31">
        <f t="shared" si="7"/>
        <v>0</v>
      </c>
      <c r="P63" s="31">
        <f t="shared" si="7"/>
        <v>22</v>
      </c>
      <c r="Q63" s="31">
        <f t="shared" si="8"/>
        <v>22</v>
      </c>
      <c r="R63" s="31">
        <f t="shared" si="9"/>
        <v>50</v>
      </c>
      <c r="S63" s="31">
        <f t="shared" si="10"/>
        <v>0</v>
      </c>
      <c r="T63" s="31">
        <f t="shared" si="11"/>
        <v>0</v>
      </c>
      <c r="U63" s="31">
        <f t="shared" si="12"/>
        <v>22</v>
      </c>
      <c r="V63" s="31">
        <f t="shared" si="13"/>
        <v>50</v>
      </c>
      <c r="W63" s="31">
        <f t="shared" si="14"/>
        <v>0</v>
      </c>
      <c r="X63" s="31">
        <f t="shared" si="15"/>
        <v>39</v>
      </c>
      <c r="Y63" s="31">
        <f t="shared" si="16"/>
        <v>39</v>
      </c>
    </row>
    <row r="64" spans="1:25" x14ac:dyDescent="0.3">
      <c r="A64" s="31">
        <v>2</v>
      </c>
      <c r="B64" s="31">
        <v>1</v>
      </c>
      <c r="C64" s="31">
        <v>1</v>
      </c>
      <c r="D64" s="31">
        <v>1</v>
      </c>
      <c r="J64" s="31">
        <v>1</v>
      </c>
      <c r="K64" s="31">
        <v>2</v>
      </c>
      <c r="L64" s="31">
        <v>3</v>
      </c>
      <c r="M64" s="31">
        <v>3</v>
      </c>
      <c r="N64" s="31">
        <f t="shared" si="7"/>
        <v>59</v>
      </c>
      <c r="O64" s="31">
        <f t="shared" si="7"/>
        <v>0</v>
      </c>
      <c r="P64" s="31">
        <f t="shared" si="7"/>
        <v>26</v>
      </c>
      <c r="Q64" s="31">
        <f t="shared" si="8"/>
        <v>26</v>
      </c>
      <c r="R64" s="31">
        <f t="shared" si="9"/>
        <v>59</v>
      </c>
      <c r="S64" s="31">
        <f t="shared" si="10"/>
        <v>0</v>
      </c>
      <c r="T64" s="31">
        <f t="shared" si="11"/>
        <v>0</v>
      </c>
      <c r="U64" s="31">
        <f t="shared" si="12"/>
        <v>26</v>
      </c>
      <c r="V64" s="31">
        <f t="shared" si="13"/>
        <v>59</v>
      </c>
      <c r="W64" s="31">
        <f t="shared" si="14"/>
        <v>0</v>
      </c>
      <c r="X64" s="31">
        <f t="shared" si="15"/>
        <v>46</v>
      </c>
      <c r="Y64" s="31">
        <f t="shared" si="16"/>
        <v>46</v>
      </c>
    </row>
    <row r="65" spans="1:25" x14ac:dyDescent="0.3">
      <c r="A65" s="31">
        <v>2</v>
      </c>
      <c r="B65" s="31">
        <v>1</v>
      </c>
      <c r="C65" s="31">
        <v>1</v>
      </c>
      <c r="D65" s="31">
        <v>2</v>
      </c>
      <c r="J65" s="31">
        <v>1</v>
      </c>
      <c r="K65" s="31">
        <v>2</v>
      </c>
      <c r="L65" s="31">
        <v>3</v>
      </c>
      <c r="M65" s="31">
        <v>4</v>
      </c>
      <c r="N65" s="31">
        <f t="shared" ref="N65:P96" si="17">ROUND(INDEX(N$18:N$27,($J65-1)*2+$K65)*100*INDEX($T$6:$W$10,$M65,$L65),0)</f>
        <v>68</v>
      </c>
      <c r="O65" s="31">
        <f t="shared" si="17"/>
        <v>0</v>
      </c>
      <c r="P65" s="31">
        <f t="shared" si="17"/>
        <v>30</v>
      </c>
      <c r="Q65" s="31">
        <f t="shared" si="8"/>
        <v>30</v>
      </c>
      <c r="R65" s="31">
        <f t="shared" si="9"/>
        <v>68</v>
      </c>
      <c r="S65" s="31">
        <f t="shared" si="10"/>
        <v>0</v>
      </c>
      <c r="T65" s="31">
        <f t="shared" si="11"/>
        <v>0</v>
      </c>
      <c r="U65" s="31">
        <f t="shared" si="12"/>
        <v>30</v>
      </c>
      <c r="V65" s="31">
        <f t="shared" si="13"/>
        <v>68</v>
      </c>
      <c r="W65" s="31">
        <f t="shared" si="14"/>
        <v>0</v>
      </c>
      <c r="X65" s="31">
        <f t="shared" si="15"/>
        <v>53</v>
      </c>
      <c r="Y65" s="31">
        <f t="shared" si="16"/>
        <v>53</v>
      </c>
    </row>
    <row r="66" spans="1:25" x14ac:dyDescent="0.3">
      <c r="A66" s="31">
        <v>2</v>
      </c>
      <c r="B66" s="31">
        <v>1</v>
      </c>
      <c r="C66" s="31">
        <v>1</v>
      </c>
      <c r="D66" s="31">
        <v>3</v>
      </c>
      <c r="J66" s="31">
        <v>1</v>
      </c>
      <c r="K66" s="31">
        <v>2</v>
      </c>
      <c r="L66" s="31">
        <v>3</v>
      </c>
      <c r="M66" s="31">
        <v>5</v>
      </c>
      <c r="N66" s="31">
        <f t="shared" si="17"/>
        <v>77</v>
      </c>
      <c r="O66" s="31">
        <f t="shared" si="17"/>
        <v>0</v>
      </c>
      <c r="P66" s="31">
        <f t="shared" si="17"/>
        <v>34</v>
      </c>
      <c r="Q66" s="31">
        <f t="shared" si="8"/>
        <v>34</v>
      </c>
      <c r="R66" s="31">
        <f t="shared" si="9"/>
        <v>77</v>
      </c>
      <c r="S66" s="31">
        <f t="shared" si="10"/>
        <v>0</v>
      </c>
      <c r="T66" s="31">
        <f t="shared" si="11"/>
        <v>0</v>
      </c>
      <c r="U66" s="31">
        <f t="shared" si="12"/>
        <v>34</v>
      </c>
      <c r="V66" s="31">
        <f t="shared" si="13"/>
        <v>77</v>
      </c>
      <c r="W66" s="31">
        <f t="shared" si="14"/>
        <v>0</v>
      </c>
      <c r="X66" s="31">
        <f t="shared" si="15"/>
        <v>60</v>
      </c>
      <c r="Y66" s="31">
        <f t="shared" si="16"/>
        <v>60</v>
      </c>
    </row>
    <row r="67" spans="1:25" x14ac:dyDescent="0.3">
      <c r="A67" s="31">
        <v>2</v>
      </c>
      <c r="B67" s="31">
        <v>1</v>
      </c>
      <c r="C67" s="31">
        <v>1</v>
      </c>
      <c r="D67" s="31">
        <v>4</v>
      </c>
      <c r="J67" s="31">
        <v>1</v>
      </c>
      <c r="K67" s="31">
        <v>2</v>
      </c>
      <c r="L67" s="31">
        <v>4</v>
      </c>
      <c r="M67" s="31">
        <v>1</v>
      </c>
      <c r="N67" s="31">
        <f t="shared" si="17"/>
        <v>54</v>
      </c>
      <c r="O67" s="31">
        <f t="shared" si="17"/>
        <v>0</v>
      </c>
      <c r="P67" s="31">
        <f t="shared" si="17"/>
        <v>24</v>
      </c>
      <c r="Q67" s="31">
        <f t="shared" si="8"/>
        <v>24</v>
      </c>
      <c r="R67" s="31">
        <f t="shared" si="9"/>
        <v>54</v>
      </c>
      <c r="S67" s="31">
        <f t="shared" si="10"/>
        <v>0</v>
      </c>
      <c r="T67" s="31">
        <f t="shared" si="11"/>
        <v>0</v>
      </c>
      <c r="U67" s="31">
        <f t="shared" si="12"/>
        <v>24</v>
      </c>
      <c r="V67" s="31">
        <f t="shared" si="13"/>
        <v>54</v>
      </c>
      <c r="W67" s="31">
        <f t="shared" si="14"/>
        <v>0</v>
      </c>
      <c r="X67" s="31">
        <f t="shared" si="15"/>
        <v>42</v>
      </c>
      <c r="Y67" s="31">
        <f t="shared" si="16"/>
        <v>42</v>
      </c>
    </row>
    <row r="68" spans="1:25" x14ac:dyDescent="0.3">
      <c r="A68" s="31">
        <v>2</v>
      </c>
      <c r="B68" s="31">
        <v>1</v>
      </c>
      <c r="C68" s="31">
        <v>2</v>
      </c>
      <c r="D68" s="31">
        <v>1</v>
      </c>
      <c r="J68" s="31">
        <v>1</v>
      </c>
      <c r="K68" s="31">
        <v>2</v>
      </c>
      <c r="L68" s="31">
        <v>4</v>
      </c>
      <c r="M68" s="31">
        <v>2</v>
      </c>
      <c r="N68" s="31">
        <f t="shared" si="17"/>
        <v>63</v>
      </c>
      <c r="O68" s="31">
        <f t="shared" si="17"/>
        <v>0</v>
      </c>
      <c r="P68" s="31">
        <f t="shared" si="17"/>
        <v>28</v>
      </c>
      <c r="Q68" s="31">
        <f t="shared" si="8"/>
        <v>28</v>
      </c>
      <c r="R68" s="31">
        <f t="shared" si="9"/>
        <v>63</v>
      </c>
      <c r="S68" s="31">
        <f t="shared" si="10"/>
        <v>0</v>
      </c>
      <c r="T68" s="31">
        <f t="shared" si="11"/>
        <v>0</v>
      </c>
      <c r="U68" s="31">
        <f t="shared" si="12"/>
        <v>28</v>
      </c>
      <c r="V68" s="31">
        <f t="shared" si="13"/>
        <v>63</v>
      </c>
      <c r="W68" s="31">
        <f t="shared" si="14"/>
        <v>0</v>
      </c>
      <c r="X68" s="31">
        <f t="shared" si="15"/>
        <v>49</v>
      </c>
      <c r="Y68" s="31">
        <f t="shared" si="16"/>
        <v>49</v>
      </c>
    </row>
    <row r="69" spans="1:25" x14ac:dyDescent="0.3">
      <c r="A69" s="31">
        <v>2</v>
      </c>
      <c r="B69" s="31">
        <v>1</v>
      </c>
      <c r="C69" s="31">
        <v>2</v>
      </c>
      <c r="D69" s="31">
        <v>2</v>
      </c>
      <c r="J69" s="31">
        <v>1</v>
      </c>
      <c r="K69" s="31">
        <v>2</v>
      </c>
      <c r="L69" s="31">
        <v>4</v>
      </c>
      <c r="M69" s="31">
        <v>3</v>
      </c>
      <c r="N69" s="31">
        <f t="shared" si="17"/>
        <v>72</v>
      </c>
      <c r="O69" s="31">
        <f t="shared" si="17"/>
        <v>0</v>
      </c>
      <c r="P69" s="31">
        <f t="shared" si="17"/>
        <v>32</v>
      </c>
      <c r="Q69" s="31">
        <f t="shared" si="8"/>
        <v>32</v>
      </c>
      <c r="R69" s="31">
        <f t="shared" si="9"/>
        <v>72</v>
      </c>
      <c r="S69" s="31">
        <f t="shared" si="10"/>
        <v>0</v>
      </c>
      <c r="T69" s="31">
        <f t="shared" si="11"/>
        <v>0</v>
      </c>
      <c r="U69" s="31">
        <f t="shared" si="12"/>
        <v>32</v>
      </c>
      <c r="V69" s="31">
        <f t="shared" si="13"/>
        <v>72</v>
      </c>
      <c r="W69" s="31">
        <f t="shared" si="14"/>
        <v>0</v>
      </c>
      <c r="X69" s="31">
        <f t="shared" si="15"/>
        <v>56</v>
      </c>
      <c r="Y69" s="31">
        <f t="shared" si="16"/>
        <v>56</v>
      </c>
    </row>
    <row r="70" spans="1:25" x14ac:dyDescent="0.3">
      <c r="A70" s="31">
        <v>2</v>
      </c>
      <c r="B70" s="31">
        <v>1</v>
      </c>
      <c r="C70" s="31">
        <v>2</v>
      </c>
      <c r="D70" s="31">
        <v>3</v>
      </c>
      <c r="J70" s="31">
        <v>1</v>
      </c>
      <c r="K70" s="31">
        <v>2</v>
      </c>
      <c r="L70" s="31">
        <v>4</v>
      </c>
      <c r="M70" s="31">
        <v>4</v>
      </c>
      <c r="N70" s="31">
        <f t="shared" si="17"/>
        <v>81</v>
      </c>
      <c r="O70" s="31">
        <f t="shared" si="17"/>
        <v>0</v>
      </c>
      <c r="P70" s="31">
        <f t="shared" si="17"/>
        <v>36</v>
      </c>
      <c r="Q70" s="31">
        <f t="shared" si="8"/>
        <v>36</v>
      </c>
      <c r="R70" s="31">
        <f t="shared" si="9"/>
        <v>81</v>
      </c>
      <c r="S70" s="31">
        <f t="shared" si="10"/>
        <v>0</v>
      </c>
      <c r="T70" s="31">
        <f t="shared" si="11"/>
        <v>0</v>
      </c>
      <c r="U70" s="31">
        <f t="shared" si="12"/>
        <v>36</v>
      </c>
      <c r="V70" s="31">
        <f t="shared" si="13"/>
        <v>81</v>
      </c>
      <c r="W70" s="31">
        <f t="shared" si="14"/>
        <v>0</v>
      </c>
      <c r="X70" s="31">
        <f t="shared" si="15"/>
        <v>63</v>
      </c>
      <c r="Y70" s="31">
        <f t="shared" si="16"/>
        <v>63</v>
      </c>
    </row>
    <row r="71" spans="1:25" x14ac:dyDescent="0.3">
      <c r="A71" s="31">
        <v>2</v>
      </c>
      <c r="B71" s="31">
        <v>1</v>
      </c>
      <c r="C71" s="31">
        <v>2</v>
      </c>
      <c r="D71" s="31">
        <v>4</v>
      </c>
      <c r="J71" s="31">
        <v>1</v>
      </c>
      <c r="K71" s="31">
        <v>2</v>
      </c>
      <c r="L71" s="31">
        <v>4</v>
      </c>
      <c r="M71" s="31">
        <v>5</v>
      </c>
      <c r="N71" s="31">
        <f t="shared" si="17"/>
        <v>90</v>
      </c>
      <c r="O71" s="31">
        <f t="shared" si="17"/>
        <v>0</v>
      </c>
      <c r="P71" s="31">
        <f t="shared" si="17"/>
        <v>40</v>
      </c>
      <c r="Q71" s="31">
        <f t="shared" si="8"/>
        <v>40</v>
      </c>
      <c r="R71" s="31">
        <f t="shared" si="9"/>
        <v>90</v>
      </c>
      <c r="S71" s="31">
        <f t="shared" si="10"/>
        <v>0</v>
      </c>
      <c r="T71" s="31">
        <f t="shared" si="11"/>
        <v>0</v>
      </c>
      <c r="U71" s="31">
        <f t="shared" si="12"/>
        <v>40</v>
      </c>
      <c r="V71" s="31">
        <f t="shared" si="13"/>
        <v>90</v>
      </c>
      <c r="W71" s="31">
        <f t="shared" si="14"/>
        <v>0</v>
      </c>
      <c r="X71" s="31">
        <f t="shared" si="15"/>
        <v>70</v>
      </c>
      <c r="Y71" s="31">
        <f t="shared" si="16"/>
        <v>70</v>
      </c>
    </row>
    <row r="72" spans="1:25" x14ac:dyDescent="0.3">
      <c r="A72" s="31">
        <v>2</v>
      </c>
      <c r="B72" s="31">
        <v>1</v>
      </c>
      <c r="C72" s="31">
        <v>3</v>
      </c>
      <c r="D72" s="31">
        <v>1</v>
      </c>
      <c r="J72" s="31">
        <v>2</v>
      </c>
      <c r="K72" s="31">
        <v>1</v>
      </c>
      <c r="L72" s="31">
        <v>1</v>
      </c>
      <c r="M72" s="31">
        <v>1</v>
      </c>
      <c r="N72" s="31">
        <f t="shared" si="17"/>
        <v>20</v>
      </c>
      <c r="O72" s="31">
        <f t="shared" si="17"/>
        <v>10</v>
      </c>
      <c r="P72" s="31">
        <f t="shared" si="17"/>
        <v>0</v>
      </c>
      <c r="Q72" s="31">
        <f t="shared" si="8"/>
        <v>0</v>
      </c>
      <c r="R72" s="31">
        <f t="shared" si="9"/>
        <v>20</v>
      </c>
      <c r="S72" s="31">
        <f t="shared" si="10"/>
        <v>10</v>
      </c>
      <c r="T72" s="31">
        <f t="shared" si="11"/>
        <v>10</v>
      </c>
      <c r="U72" s="31">
        <f t="shared" si="12"/>
        <v>0</v>
      </c>
      <c r="V72" s="31">
        <f t="shared" si="13"/>
        <v>20</v>
      </c>
      <c r="W72" s="31">
        <f t="shared" si="14"/>
        <v>14</v>
      </c>
      <c r="X72" s="31">
        <f t="shared" si="15"/>
        <v>0</v>
      </c>
      <c r="Y72" s="31">
        <f t="shared" si="16"/>
        <v>14</v>
      </c>
    </row>
    <row r="73" spans="1:25" x14ac:dyDescent="0.3">
      <c r="A73" s="31">
        <v>2</v>
      </c>
      <c r="B73" s="31">
        <v>1</v>
      </c>
      <c r="C73" s="31">
        <v>3</v>
      </c>
      <c r="D73" s="31">
        <v>2</v>
      </c>
      <c r="J73" s="31">
        <v>2</v>
      </c>
      <c r="K73" s="31">
        <v>1</v>
      </c>
      <c r="L73" s="31">
        <v>1</v>
      </c>
      <c r="M73" s="31">
        <v>2</v>
      </c>
      <c r="N73" s="31">
        <f t="shared" si="17"/>
        <v>30</v>
      </c>
      <c r="O73" s="31">
        <f t="shared" si="17"/>
        <v>15</v>
      </c>
      <c r="P73" s="31">
        <f t="shared" si="17"/>
        <v>0</v>
      </c>
      <c r="Q73" s="31">
        <f t="shared" si="8"/>
        <v>0</v>
      </c>
      <c r="R73" s="31">
        <f t="shared" si="9"/>
        <v>30</v>
      </c>
      <c r="S73" s="31">
        <f t="shared" si="10"/>
        <v>15</v>
      </c>
      <c r="T73" s="31">
        <f t="shared" si="11"/>
        <v>15</v>
      </c>
      <c r="U73" s="31">
        <f t="shared" si="12"/>
        <v>0</v>
      </c>
      <c r="V73" s="31">
        <f t="shared" si="13"/>
        <v>30</v>
      </c>
      <c r="W73" s="31">
        <f t="shared" si="14"/>
        <v>21</v>
      </c>
      <c r="X73" s="31">
        <f t="shared" si="15"/>
        <v>0</v>
      </c>
      <c r="Y73" s="31">
        <f t="shared" si="16"/>
        <v>21</v>
      </c>
    </row>
    <row r="74" spans="1:25" x14ac:dyDescent="0.3">
      <c r="A74" s="31">
        <v>2</v>
      </c>
      <c r="B74" s="31">
        <v>1</v>
      </c>
      <c r="C74" s="31">
        <v>3</v>
      </c>
      <c r="D74" s="31">
        <v>3</v>
      </c>
      <c r="J74" s="31">
        <v>2</v>
      </c>
      <c r="K74" s="31">
        <v>1</v>
      </c>
      <c r="L74" s="31">
        <v>1</v>
      </c>
      <c r="M74" s="31">
        <v>3</v>
      </c>
      <c r="N74" s="31">
        <f t="shared" si="17"/>
        <v>40</v>
      </c>
      <c r="O74" s="31">
        <f t="shared" si="17"/>
        <v>20</v>
      </c>
      <c r="P74" s="31">
        <f t="shared" si="17"/>
        <v>0</v>
      </c>
      <c r="Q74" s="31">
        <f t="shared" si="8"/>
        <v>0</v>
      </c>
      <c r="R74" s="31">
        <f t="shared" si="9"/>
        <v>40</v>
      </c>
      <c r="S74" s="31">
        <f t="shared" si="10"/>
        <v>20</v>
      </c>
      <c r="T74" s="31">
        <f t="shared" si="11"/>
        <v>20</v>
      </c>
      <c r="U74" s="31">
        <f t="shared" si="12"/>
        <v>0</v>
      </c>
      <c r="V74" s="31">
        <f t="shared" si="13"/>
        <v>40</v>
      </c>
      <c r="W74" s="31">
        <f t="shared" si="14"/>
        <v>28</v>
      </c>
      <c r="X74" s="31">
        <f t="shared" si="15"/>
        <v>0</v>
      </c>
      <c r="Y74" s="31">
        <f t="shared" si="16"/>
        <v>28</v>
      </c>
    </row>
    <row r="75" spans="1:25" x14ac:dyDescent="0.3">
      <c r="A75" s="31">
        <v>2</v>
      </c>
      <c r="B75" s="31">
        <v>1</v>
      </c>
      <c r="C75" s="31">
        <v>3</v>
      </c>
      <c r="D75" s="31">
        <v>4</v>
      </c>
      <c r="J75" s="31">
        <v>2</v>
      </c>
      <c r="K75" s="31">
        <v>1</v>
      </c>
      <c r="L75" s="31">
        <v>1</v>
      </c>
      <c r="M75" s="31">
        <v>4</v>
      </c>
      <c r="N75" s="31">
        <f t="shared" si="17"/>
        <v>50</v>
      </c>
      <c r="O75" s="31">
        <f t="shared" si="17"/>
        <v>25</v>
      </c>
      <c r="P75" s="31">
        <f t="shared" si="17"/>
        <v>0</v>
      </c>
      <c r="Q75" s="31">
        <f t="shared" si="8"/>
        <v>0</v>
      </c>
      <c r="R75" s="31">
        <f t="shared" si="9"/>
        <v>50</v>
      </c>
      <c r="S75" s="31">
        <f t="shared" si="10"/>
        <v>25</v>
      </c>
      <c r="T75" s="31">
        <f t="shared" si="11"/>
        <v>25</v>
      </c>
      <c r="U75" s="31">
        <f t="shared" si="12"/>
        <v>0</v>
      </c>
      <c r="V75" s="31">
        <f t="shared" si="13"/>
        <v>50</v>
      </c>
      <c r="W75" s="31">
        <f t="shared" si="14"/>
        <v>35</v>
      </c>
      <c r="X75" s="31">
        <f t="shared" si="15"/>
        <v>0</v>
      </c>
      <c r="Y75" s="31">
        <f t="shared" si="16"/>
        <v>35</v>
      </c>
    </row>
    <row r="76" spans="1:25" x14ac:dyDescent="0.3">
      <c r="A76" s="31">
        <v>2</v>
      </c>
      <c r="B76" s="31">
        <v>1</v>
      </c>
      <c r="C76" s="31">
        <v>4</v>
      </c>
      <c r="D76" s="31">
        <v>1</v>
      </c>
      <c r="J76" s="31">
        <v>2</v>
      </c>
      <c r="K76" s="31">
        <v>1</v>
      </c>
      <c r="L76" s="31">
        <v>1</v>
      </c>
      <c r="M76" s="31">
        <v>5</v>
      </c>
      <c r="N76" s="31">
        <f t="shared" si="17"/>
        <v>60</v>
      </c>
      <c r="O76" s="31">
        <f t="shared" si="17"/>
        <v>30</v>
      </c>
      <c r="P76" s="31">
        <f t="shared" si="17"/>
        <v>0</v>
      </c>
      <c r="Q76" s="31">
        <f t="shared" si="8"/>
        <v>0</v>
      </c>
      <c r="R76" s="31">
        <f t="shared" si="9"/>
        <v>60</v>
      </c>
      <c r="S76" s="31">
        <f t="shared" si="10"/>
        <v>30</v>
      </c>
      <c r="T76" s="31">
        <f t="shared" si="11"/>
        <v>30</v>
      </c>
      <c r="U76" s="31">
        <f t="shared" si="12"/>
        <v>0</v>
      </c>
      <c r="V76" s="31">
        <f t="shared" si="13"/>
        <v>60</v>
      </c>
      <c r="W76" s="31">
        <f t="shared" si="14"/>
        <v>42</v>
      </c>
      <c r="X76" s="31">
        <f t="shared" si="15"/>
        <v>0</v>
      </c>
      <c r="Y76" s="31">
        <f t="shared" si="16"/>
        <v>42</v>
      </c>
    </row>
    <row r="77" spans="1:25" x14ac:dyDescent="0.3">
      <c r="A77" s="31">
        <v>2</v>
      </c>
      <c r="B77" s="31">
        <v>1</v>
      </c>
      <c r="C77" s="31">
        <v>4</v>
      </c>
      <c r="D77" s="31">
        <v>2</v>
      </c>
      <c r="J77" s="31">
        <v>2</v>
      </c>
      <c r="K77" s="31">
        <v>1</v>
      </c>
      <c r="L77" s="31">
        <v>2</v>
      </c>
      <c r="M77" s="31">
        <v>1</v>
      </c>
      <c r="N77" s="31">
        <f t="shared" si="17"/>
        <v>30</v>
      </c>
      <c r="O77" s="31">
        <f t="shared" si="17"/>
        <v>15</v>
      </c>
      <c r="P77" s="31">
        <f t="shared" si="17"/>
        <v>0</v>
      </c>
      <c r="Q77" s="31">
        <f t="shared" si="8"/>
        <v>0</v>
      </c>
      <c r="R77" s="31">
        <f t="shared" si="9"/>
        <v>30</v>
      </c>
      <c r="S77" s="31">
        <f t="shared" si="10"/>
        <v>15</v>
      </c>
      <c r="T77" s="31">
        <f t="shared" si="11"/>
        <v>15</v>
      </c>
      <c r="U77" s="31">
        <f t="shared" si="12"/>
        <v>0</v>
      </c>
      <c r="V77" s="31">
        <f t="shared" si="13"/>
        <v>30</v>
      </c>
      <c r="W77" s="31">
        <f t="shared" si="14"/>
        <v>21</v>
      </c>
      <c r="X77" s="31">
        <f t="shared" si="15"/>
        <v>0</v>
      </c>
      <c r="Y77" s="31">
        <f t="shared" si="16"/>
        <v>21</v>
      </c>
    </row>
    <row r="78" spans="1:25" x14ac:dyDescent="0.3">
      <c r="A78" s="31">
        <v>2</v>
      </c>
      <c r="B78" s="31">
        <v>1</v>
      </c>
      <c r="C78" s="31">
        <v>4</v>
      </c>
      <c r="D78" s="31">
        <v>3</v>
      </c>
      <c r="J78" s="31">
        <v>2</v>
      </c>
      <c r="K78" s="31">
        <v>1</v>
      </c>
      <c r="L78" s="31">
        <v>2</v>
      </c>
      <c r="M78" s="31">
        <v>2</v>
      </c>
      <c r="N78" s="31">
        <f t="shared" si="17"/>
        <v>40</v>
      </c>
      <c r="O78" s="31">
        <f t="shared" si="17"/>
        <v>20</v>
      </c>
      <c r="P78" s="31">
        <f t="shared" si="17"/>
        <v>0</v>
      </c>
      <c r="Q78" s="31">
        <f t="shared" si="8"/>
        <v>0</v>
      </c>
      <c r="R78" s="31">
        <f t="shared" si="9"/>
        <v>40</v>
      </c>
      <c r="S78" s="31">
        <f t="shared" si="10"/>
        <v>20</v>
      </c>
      <c r="T78" s="31">
        <f t="shared" si="11"/>
        <v>20</v>
      </c>
      <c r="U78" s="31">
        <f t="shared" si="12"/>
        <v>0</v>
      </c>
      <c r="V78" s="31">
        <f t="shared" si="13"/>
        <v>40</v>
      </c>
      <c r="W78" s="31">
        <f t="shared" si="14"/>
        <v>28</v>
      </c>
      <c r="X78" s="31">
        <f t="shared" si="15"/>
        <v>0</v>
      </c>
      <c r="Y78" s="31">
        <f t="shared" si="16"/>
        <v>28</v>
      </c>
    </row>
    <row r="79" spans="1:25" x14ac:dyDescent="0.3">
      <c r="A79" s="31">
        <v>2</v>
      </c>
      <c r="B79" s="31">
        <v>1</v>
      </c>
      <c r="C79" s="31">
        <v>4</v>
      </c>
      <c r="D79" s="31">
        <v>4</v>
      </c>
      <c r="J79" s="31">
        <v>2</v>
      </c>
      <c r="K79" s="31">
        <v>1</v>
      </c>
      <c r="L79" s="31">
        <v>2</v>
      </c>
      <c r="M79" s="31">
        <v>3</v>
      </c>
      <c r="N79" s="31">
        <f t="shared" si="17"/>
        <v>50</v>
      </c>
      <c r="O79" s="31">
        <f t="shared" si="17"/>
        <v>25</v>
      </c>
      <c r="P79" s="31">
        <f t="shared" si="17"/>
        <v>0</v>
      </c>
      <c r="Q79" s="31">
        <f t="shared" si="8"/>
        <v>0</v>
      </c>
      <c r="R79" s="31">
        <f t="shared" si="9"/>
        <v>50</v>
      </c>
      <c r="S79" s="31">
        <f t="shared" si="10"/>
        <v>25</v>
      </c>
      <c r="T79" s="31">
        <f t="shared" si="11"/>
        <v>25</v>
      </c>
      <c r="U79" s="31">
        <f t="shared" si="12"/>
        <v>0</v>
      </c>
      <c r="V79" s="31">
        <f t="shared" si="13"/>
        <v>50</v>
      </c>
      <c r="W79" s="31">
        <f t="shared" si="14"/>
        <v>35</v>
      </c>
      <c r="X79" s="31">
        <f t="shared" si="15"/>
        <v>0</v>
      </c>
      <c r="Y79" s="31">
        <f t="shared" si="16"/>
        <v>35</v>
      </c>
    </row>
    <row r="80" spans="1:25" x14ac:dyDescent="0.3">
      <c r="A80" s="31">
        <v>2</v>
      </c>
      <c r="B80" s="31">
        <v>2</v>
      </c>
      <c r="C80" s="31">
        <v>1</v>
      </c>
      <c r="D80" s="31">
        <v>1</v>
      </c>
      <c r="J80" s="31">
        <v>2</v>
      </c>
      <c r="K80" s="31">
        <v>1</v>
      </c>
      <c r="L80" s="31">
        <v>2</v>
      </c>
      <c r="M80" s="31">
        <v>4</v>
      </c>
      <c r="N80" s="31">
        <f t="shared" si="17"/>
        <v>60</v>
      </c>
      <c r="O80" s="31">
        <f t="shared" si="17"/>
        <v>30</v>
      </c>
      <c r="P80" s="31">
        <f t="shared" si="17"/>
        <v>0</v>
      </c>
      <c r="Q80" s="31">
        <f t="shared" si="8"/>
        <v>0</v>
      </c>
      <c r="R80" s="31">
        <f t="shared" si="9"/>
        <v>60</v>
      </c>
      <c r="S80" s="31">
        <f t="shared" si="10"/>
        <v>30</v>
      </c>
      <c r="T80" s="31">
        <f t="shared" si="11"/>
        <v>30</v>
      </c>
      <c r="U80" s="31">
        <f t="shared" si="12"/>
        <v>0</v>
      </c>
      <c r="V80" s="31">
        <f t="shared" si="13"/>
        <v>60</v>
      </c>
      <c r="W80" s="31">
        <f t="shared" si="14"/>
        <v>42</v>
      </c>
      <c r="X80" s="31">
        <f t="shared" si="15"/>
        <v>0</v>
      </c>
      <c r="Y80" s="31">
        <f t="shared" si="16"/>
        <v>42</v>
      </c>
    </row>
    <row r="81" spans="1:25" x14ac:dyDescent="0.3">
      <c r="A81" s="31">
        <v>2</v>
      </c>
      <c r="B81" s="31">
        <v>2</v>
      </c>
      <c r="C81" s="31">
        <v>1</v>
      </c>
      <c r="D81" s="31">
        <v>2</v>
      </c>
      <c r="J81" s="31">
        <v>2</v>
      </c>
      <c r="K81" s="31">
        <v>1</v>
      </c>
      <c r="L81" s="31">
        <v>2</v>
      </c>
      <c r="M81" s="31">
        <v>5</v>
      </c>
      <c r="N81" s="31">
        <f t="shared" si="17"/>
        <v>70</v>
      </c>
      <c r="O81" s="31">
        <f t="shared" si="17"/>
        <v>35</v>
      </c>
      <c r="P81" s="31">
        <f t="shared" si="17"/>
        <v>0</v>
      </c>
      <c r="Q81" s="31">
        <f t="shared" si="8"/>
        <v>0</v>
      </c>
      <c r="R81" s="31">
        <f t="shared" si="9"/>
        <v>70</v>
      </c>
      <c r="S81" s="31">
        <f t="shared" si="10"/>
        <v>35</v>
      </c>
      <c r="T81" s="31">
        <f t="shared" si="11"/>
        <v>35</v>
      </c>
      <c r="U81" s="31">
        <f t="shared" si="12"/>
        <v>0</v>
      </c>
      <c r="V81" s="31">
        <f t="shared" si="13"/>
        <v>70</v>
      </c>
      <c r="W81" s="31">
        <f t="shared" si="14"/>
        <v>49</v>
      </c>
      <c r="X81" s="31">
        <f t="shared" si="15"/>
        <v>0</v>
      </c>
      <c r="Y81" s="31">
        <f t="shared" si="16"/>
        <v>49</v>
      </c>
    </row>
    <row r="82" spans="1:25" x14ac:dyDescent="0.3">
      <c r="A82" s="31">
        <v>2</v>
      </c>
      <c r="B82" s="31">
        <v>2</v>
      </c>
      <c r="C82" s="31">
        <v>1</v>
      </c>
      <c r="D82" s="31">
        <v>3</v>
      </c>
      <c r="J82" s="31">
        <v>2</v>
      </c>
      <c r="K82" s="31">
        <v>1</v>
      </c>
      <c r="L82" s="31">
        <v>3</v>
      </c>
      <c r="M82" s="31">
        <v>1</v>
      </c>
      <c r="N82" s="31">
        <f t="shared" si="17"/>
        <v>45</v>
      </c>
      <c r="O82" s="31">
        <f t="shared" si="17"/>
        <v>23</v>
      </c>
      <c r="P82" s="31">
        <f t="shared" si="17"/>
        <v>0</v>
      </c>
      <c r="Q82" s="31">
        <f t="shared" si="8"/>
        <v>0</v>
      </c>
      <c r="R82" s="31">
        <f t="shared" si="9"/>
        <v>45</v>
      </c>
      <c r="S82" s="31">
        <f t="shared" si="10"/>
        <v>23</v>
      </c>
      <c r="T82" s="31">
        <f t="shared" si="11"/>
        <v>23</v>
      </c>
      <c r="U82" s="31">
        <f t="shared" si="12"/>
        <v>0</v>
      </c>
      <c r="V82" s="31">
        <f t="shared" si="13"/>
        <v>45</v>
      </c>
      <c r="W82" s="31">
        <f t="shared" si="14"/>
        <v>32</v>
      </c>
      <c r="X82" s="31">
        <f t="shared" si="15"/>
        <v>0</v>
      </c>
      <c r="Y82" s="31">
        <f t="shared" si="16"/>
        <v>32</v>
      </c>
    </row>
    <row r="83" spans="1:25" x14ac:dyDescent="0.3">
      <c r="A83" s="31">
        <v>2</v>
      </c>
      <c r="B83" s="31">
        <v>2</v>
      </c>
      <c r="C83" s="31">
        <v>1</v>
      </c>
      <c r="D83" s="31">
        <v>4</v>
      </c>
      <c r="J83" s="31">
        <v>2</v>
      </c>
      <c r="K83" s="31">
        <v>1</v>
      </c>
      <c r="L83" s="31">
        <v>3</v>
      </c>
      <c r="M83" s="31">
        <v>2</v>
      </c>
      <c r="N83" s="31">
        <f t="shared" si="17"/>
        <v>55</v>
      </c>
      <c r="O83" s="31">
        <f t="shared" si="17"/>
        <v>28</v>
      </c>
      <c r="P83" s="31">
        <f t="shared" si="17"/>
        <v>0</v>
      </c>
      <c r="Q83" s="31">
        <f t="shared" si="8"/>
        <v>0</v>
      </c>
      <c r="R83" s="31">
        <f t="shared" si="9"/>
        <v>55</v>
      </c>
      <c r="S83" s="31">
        <f t="shared" si="10"/>
        <v>28</v>
      </c>
      <c r="T83" s="31">
        <f t="shared" si="11"/>
        <v>28</v>
      </c>
      <c r="U83" s="31">
        <f t="shared" si="12"/>
        <v>0</v>
      </c>
      <c r="V83" s="31">
        <f t="shared" si="13"/>
        <v>55</v>
      </c>
      <c r="W83" s="31">
        <f t="shared" si="14"/>
        <v>39</v>
      </c>
      <c r="X83" s="31">
        <f t="shared" si="15"/>
        <v>0</v>
      </c>
      <c r="Y83" s="31">
        <f t="shared" si="16"/>
        <v>39</v>
      </c>
    </row>
    <row r="84" spans="1:25" x14ac:dyDescent="0.3">
      <c r="A84" s="31">
        <v>2</v>
      </c>
      <c r="B84" s="31">
        <v>2</v>
      </c>
      <c r="C84" s="31">
        <v>2</v>
      </c>
      <c r="D84" s="31">
        <v>1</v>
      </c>
      <c r="J84" s="31">
        <v>2</v>
      </c>
      <c r="K84" s="31">
        <v>1</v>
      </c>
      <c r="L84" s="31">
        <v>3</v>
      </c>
      <c r="M84" s="31">
        <v>3</v>
      </c>
      <c r="N84" s="31">
        <f t="shared" si="17"/>
        <v>65</v>
      </c>
      <c r="O84" s="31">
        <f t="shared" si="17"/>
        <v>33</v>
      </c>
      <c r="P84" s="31">
        <f t="shared" si="17"/>
        <v>0</v>
      </c>
      <c r="Q84" s="31">
        <f t="shared" si="8"/>
        <v>0</v>
      </c>
      <c r="R84" s="31">
        <f t="shared" si="9"/>
        <v>65</v>
      </c>
      <c r="S84" s="31">
        <f t="shared" si="10"/>
        <v>33</v>
      </c>
      <c r="T84" s="31">
        <f t="shared" si="11"/>
        <v>33</v>
      </c>
      <c r="U84" s="31">
        <f t="shared" si="12"/>
        <v>0</v>
      </c>
      <c r="V84" s="31">
        <f t="shared" si="13"/>
        <v>65</v>
      </c>
      <c r="W84" s="31">
        <f t="shared" si="14"/>
        <v>46</v>
      </c>
      <c r="X84" s="31">
        <f t="shared" si="15"/>
        <v>0</v>
      </c>
      <c r="Y84" s="31">
        <f t="shared" si="16"/>
        <v>46</v>
      </c>
    </row>
    <row r="85" spans="1:25" x14ac:dyDescent="0.3">
      <c r="A85" s="31">
        <v>2</v>
      </c>
      <c r="B85" s="31">
        <v>2</v>
      </c>
      <c r="C85" s="31">
        <v>2</v>
      </c>
      <c r="D85" s="31">
        <v>2</v>
      </c>
      <c r="J85" s="31">
        <v>2</v>
      </c>
      <c r="K85" s="31">
        <v>1</v>
      </c>
      <c r="L85" s="31">
        <v>3</v>
      </c>
      <c r="M85" s="31">
        <v>4</v>
      </c>
      <c r="N85" s="31">
        <f t="shared" si="17"/>
        <v>75</v>
      </c>
      <c r="O85" s="31">
        <f t="shared" si="17"/>
        <v>38</v>
      </c>
      <c r="P85" s="31">
        <f t="shared" si="17"/>
        <v>0</v>
      </c>
      <c r="Q85" s="31">
        <f t="shared" si="8"/>
        <v>0</v>
      </c>
      <c r="R85" s="31">
        <f t="shared" si="9"/>
        <v>75</v>
      </c>
      <c r="S85" s="31">
        <f t="shared" si="10"/>
        <v>38</v>
      </c>
      <c r="T85" s="31">
        <f t="shared" si="11"/>
        <v>38</v>
      </c>
      <c r="U85" s="31">
        <f t="shared" si="12"/>
        <v>0</v>
      </c>
      <c r="V85" s="31">
        <f t="shared" si="13"/>
        <v>75</v>
      </c>
      <c r="W85" s="31">
        <f t="shared" si="14"/>
        <v>53</v>
      </c>
      <c r="X85" s="31">
        <f t="shared" si="15"/>
        <v>0</v>
      </c>
      <c r="Y85" s="31">
        <f t="shared" si="16"/>
        <v>53</v>
      </c>
    </row>
    <row r="86" spans="1:25" x14ac:dyDescent="0.3">
      <c r="A86" s="31">
        <v>2</v>
      </c>
      <c r="B86" s="31">
        <v>2</v>
      </c>
      <c r="C86" s="31">
        <v>2</v>
      </c>
      <c r="D86" s="31">
        <v>3</v>
      </c>
      <c r="J86" s="31">
        <v>2</v>
      </c>
      <c r="K86" s="31">
        <v>1</v>
      </c>
      <c r="L86" s="31">
        <v>3</v>
      </c>
      <c r="M86" s="31">
        <v>5</v>
      </c>
      <c r="N86" s="31">
        <f t="shared" si="17"/>
        <v>85</v>
      </c>
      <c r="O86" s="31">
        <f t="shared" si="17"/>
        <v>43</v>
      </c>
      <c r="P86" s="31">
        <f t="shared" si="17"/>
        <v>0</v>
      </c>
      <c r="Q86" s="31">
        <f t="shared" si="8"/>
        <v>0</v>
      </c>
      <c r="R86" s="31">
        <f t="shared" si="9"/>
        <v>85</v>
      </c>
      <c r="S86" s="31">
        <f t="shared" si="10"/>
        <v>43</v>
      </c>
      <c r="T86" s="31">
        <f t="shared" si="11"/>
        <v>43</v>
      </c>
      <c r="U86" s="31">
        <f t="shared" si="12"/>
        <v>0</v>
      </c>
      <c r="V86" s="31">
        <f t="shared" si="13"/>
        <v>85</v>
      </c>
      <c r="W86" s="31">
        <f t="shared" si="14"/>
        <v>60</v>
      </c>
      <c r="X86" s="31">
        <f t="shared" si="15"/>
        <v>0</v>
      </c>
      <c r="Y86" s="31">
        <f t="shared" si="16"/>
        <v>60</v>
      </c>
    </row>
    <row r="87" spans="1:25" x14ac:dyDescent="0.3">
      <c r="A87" s="31">
        <v>2</v>
      </c>
      <c r="B87" s="31">
        <v>2</v>
      </c>
      <c r="C87" s="31">
        <v>2</v>
      </c>
      <c r="D87" s="31">
        <v>4</v>
      </c>
      <c r="J87" s="31">
        <v>2</v>
      </c>
      <c r="K87" s="31">
        <v>1</v>
      </c>
      <c r="L87" s="31">
        <v>4</v>
      </c>
      <c r="M87" s="31">
        <v>1</v>
      </c>
      <c r="N87" s="31">
        <f t="shared" si="17"/>
        <v>60</v>
      </c>
      <c r="O87" s="31">
        <f t="shared" si="17"/>
        <v>30</v>
      </c>
      <c r="P87" s="31">
        <f t="shared" si="17"/>
        <v>0</v>
      </c>
      <c r="Q87" s="31">
        <f t="shared" si="8"/>
        <v>0</v>
      </c>
      <c r="R87" s="31">
        <f t="shared" si="9"/>
        <v>60</v>
      </c>
      <c r="S87" s="31">
        <f t="shared" si="10"/>
        <v>30</v>
      </c>
      <c r="T87" s="31">
        <f t="shared" si="11"/>
        <v>30</v>
      </c>
      <c r="U87" s="31">
        <f t="shared" si="12"/>
        <v>0</v>
      </c>
      <c r="V87" s="31">
        <f t="shared" si="13"/>
        <v>60</v>
      </c>
      <c r="W87" s="31">
        <f t="shared" si="14"/>
        <v>42</v>
      </c>
      <c r="X87" s="31">
        <f t="shared" si="15"/>
        <v>0</v>
      </c>
      <c r="Y87" s="31">
        <f t="shared" si="16"/>
        <v>42</v>
      </c>
    </row>
    <row r="88" spans="1:25" x14ac:dyDescent="0.3">
      <c r="A88" s="31">
        <v>2</v>
      </c>
      <c r="B88" s="31">
        <v>2</v>
      </c>
      <c r="C88" s="31">
        <v>3</v>
      </c>
      <c r="D88" s="31">
        <v>1</v>
      </c>
      <c r="J88" s="31">
        <v>2</v>
      </c>
      <c r="K88" s="31">
        <v>1</v>
      </c>
      <c r="L88" s="31">
        <v>4</v>
      </c>
      <c r="M88" s="31">
        <v>2</v>
      </c>
      <c r="N88" s="31">
        <f t="shared" si="17"/>
        <v>70</v>
      </c>
      <c r="O88" s="31">
        <f t="shared" si="17"/>
        <v>35</v>
      </c>
      <c r="P88" s="31">
        <f t="shared" si="17"/>
        <v>0</v>
      </c>
      <c r="Q88" s="31">
        <f t="shared" si="8"/>
        <v>0</v>
      </c>
      <c r="R88" s="31">
        <f t="shared" si="9"/>
        <v>70</v>
      </c>
      <c r="S88" s="31">
        <f t="shared" si="10"/>
        <v>35</v>
      </c>
      <c r="T88" s="31">
        <f t="shared" si="11"/>
        <v>35</v>
      </c>
      <c r="U88" s="31">
        <f t="shared" si="12"/>
        <v>0</v>
      </c>
      <c r="V88" s="31">
        <f t="shared" si="13"/>
        <v>70</v>
      </c>
      <c r="W88" s="31">
        <f t="shared" si="14"/>
        <v>49</v>
      </c>
      <c r="X88" s="31">
        <f t="shared" si="15"/>
        <v>0</v>
      </c>
      <c r="Y88" s="31">
        <f t="shared" si="16"/>
        <v>49</v>
      </c>
    </row>
    <row r="89" spans="1:25" x14ac:dyDescent="0.3">
      <c r="A89" s="31">
        <v>2</v>
      </c>
      <c r="B89" s="31">
        <v>2</v>
      </c>
      <c r="C89" s="31">
        <v>3</v>
      </c>
      <c r="D89" s="31">
        <v>2</v>
      </c>
      <c r="J89" s="31">
        <v>2</v>
      </c>
      <c r="K89" s="31">
        <v>1</v>
      </c>
      <c r="L89" s="31">
        <v>4</v>
      </c>
      <c r="M89" s="31">
        <v>3</v>
      </c>
      <c r="N89" s="31">
        <f t="shared" si="17"/>
        <v>80</v>
      </c>
      <c r="O89" s="31">
        <f t="shared" si="17"/>
        <v>40</v>
      </c>
      <c r="P89" s="31">
        <f t="shared" si="17"/>
        <v>0</v>
      </c>
      <c r="Q89" s="31">
        <f t="shared" si="8"/>
        <v>0</v>
      </c>
      <c r="R89" s="31">
        <f t="shared" si="9"/>
        <v>80</v>
      </c>
      <c r="S89" s="31">
        <f t="shared" si="10"/>
        <v>40</v>
      </c>
      <c r="T89" s="31">
        <f t="shared" si="11"/>
        <v>40</v>
      </c>
      <c r="U89" s="31">
        <f t="shared" si="12"/>
        <v>0</v>
      </c>
      <c r="V89" s="31">
        <f t="shared" si="13"/>
        <v>80</v>
      </c>
      <c r="W89" s="31">
        <f t="shared" si="14"/>
        <v>56</v>
      </c>
      <c r="X89" s="31">
        <f t="shared" si="15"/>
        <v>0</v>
      </c>
      <c r="Y89" s="31">
        <f t="shared" si="16"/>
        <v>56</v>
      </c>
    </row>
    <row r="90" spans="1:25" x14ac:dyDescent="0.3">
      <c r="A90" s="31">
        <v>2</v>
      </c>
      <c r="B90" s="31">
        <v>2</v>
      </c>
      <c r="C90" s="31">
        <v>3</v>
      </c>
      <c r="D90" s="31">
        <v>3</v>
      </c>
      <c r="J90" s="31">
        <v>2</v>
      </c>
      <c r="K90" s="31">
        <v>1</v>
      </c>
      <c r="L90" s="31">
        <v>4</v>
      </c>
      <c r="M90" s="31">
        <v>4</v>
      </c>
      <c r="N90" s="31">
        <f t="shared" si="17"/>
        <v>90</v>
      </c>
      <c r="O90" s="31">
        <f t="shared" si="17"/>
        <v>45</v>
      </c>
      <c r="P90" s="31">
        <f t="shared" si="17"/>
        <v>0</v>
      </c>
      <c r="Q90" s="31">
        <f t="shared" si="8"/>
        <v>0</v>
      </c>
      <c r="R90" s="31">
        <f t="shared" si="9"/>
        <v>90</v>
      </c>
      <c r="S90" s="31">
        <f t="shared" si="10"/>
        <v>45</v>
      </c>
      <c r="T90" s="31">
        <f t="shared" si="11"/>
        <v>45</v>
      </c>
      <c r="U90" s="31">
        <f t="shared" si="12"/>
        <v>0</v>
      </c>
      <c r="V90" s="31">
        <f t="shared" si="13"/>
        <v>90</v>
      </c>
      <c r="W90" s="31">
        <f t="shared" si="14"/>
        <v>63</v>
      </c>
      <c r="X90" s="31">
        <f t="shared" si="15"/>
        <v>0</v>
      </c>
      <c r="Y90" s="31">
        <f t="shared" si="16"/>
        <v>63</v>
      </c>
    </row>
    <row r="91" spans="1:25" x14ac:dyDescent="0.3">
      <c r="A91" s="31">
        <v>2</v>
      </c>
      <c r="B91" s="31">
        <v>2</v>
      </c>
      <c r="C91" s="31">
        <v>3</v>
      </c>
      <c r="D91" s="31">
        <v>4</v>
      </c>
      <c r="J91" s="31">
        <v>2</v>
      </c>
      <c r="K91" s="31">
        <v>1</v>
      </c>
      <c r="L91" s="31">
        <v>4</v>
      </c>
      <c r="M91" s="31">
        <v>5</v>
      </c>
      <c r="N91" s="31">
        <f t="shared" si="17"/>
        <v>100</v>
      </c>
      <c r="O91" s="31">
        <f t="shared" si="17"/>
        <v>50</v>
      </c>
      <c r="P91" s="31">
        <f t="shared" si="17"/>
        <v>0</v>
      </c>
      <c r="Q91" s="31">
        <f t="shared" si="8"/>
        <v>0</v>
      </c>
      <c r="R91" s="31">
        <f t="shared" si="9"/>
        <v>100</v>
      </c>
      <c r="S91" s="31">
        <f t="shared" si="10"/>
        <v>50</v>
      </c>
      <c r="T91" s="31">
        <f t="shared" si="11"/>
        <v>50</v>
      </c>
      <c r="U91" s="31">
        <f t="shared" si="12"/>
        <v>0</v>
      </c>
      <c r="V91" s="31">
        <f t="shared" si="13"/>
        <v>100</v>
      </c>
      <c r="W91" s="31">
        <f t="shared" si="14"/>
        <v>70</v>
      </c>
      <c r="X91" s="31">
        <f t="shared" si="15"/>
        <v>0</v>
      </c>
      <c r="Y91" s="31">
        <f t="shared" si="16"/>
        <v>70</v>
      </c>
    </row>
    <row r="92" spans="1:25" x14ac:dyDescent="0.3">
      <c r="A92" s="31">
        <v>2</v>
      </c>
      <c r="B92" s="31">
        <v>2</v>
      </c>
      <c r="C92" s="31">
        <v>4</v>
      </c>
      <c r="D92" s="31">
        <v>1</v>
      </c>
      <c r="J92" s="31">
        <v>2</v>
      </c>
      <c r="K92" s="31">
        <v>2</v>
      </c>
      <c r="L92" s="31">
        <v>1</v>
      </c>
      <c r="M92" s="31">
        <v>1</v>
      </c>
      <c r="N92" s="31">
        <f t="shared" si="17"/>
        <v>20</v>
      </c>
      <c r="O92" s="31">
        <f t="shared" si="17"/>
        <v>0</v>
      </c>
      <c r="P92" s="31">
        <f t="shared" si="17"/>
        <v>10</v>
      </c>
      <c r="Q92" s="31">
        <f t="shared" si="8"/>
        <v>10</v>
      </c>
      <c r="R92" s="31">
        <f t="shared" si="9"/>
        <v>20</v>
      </c>
      <c r="S92" s="31">
        <f t="shared" si="10"/>
        <v>0</v>
      </c>
      <c r="T92" s="31">
        <f t="shared" si="11"/>
        <v>0</v>
      </c>
      <c r="U92" s="31">
        <f t="shared" si="12"/>
        <v>10</v>
      </c>
      <c r="V92" s="31">
        <f t="shared" si="13"/>
        <v>20</v>
      </c>
      <c r="W92" s="31">
        <f t="shared" si="14"/>
        <v>0</v>
      </c>
      <c r="X92" s="31">
        <f t="shared" si="15"/>
        <v>14</v>
      </c>
      <c r="Y92" s="31">
        <f t="shared" si="16"/>
        <v>14</v>
      </c>
    </row>
    <row r="93" spans="1:25" x14ac:dyDescent="0.3">
      <c r="A93" s="31">
        <v>2</v>
      </c>
      <c r="B93" s="31">
        <v>2</v>
      </c>
      <c r="C93" s="31">
        <v>4</v>
      </c>
      <c r="D93" s="31">
        <v>2</v>
      </c>
      <c r="J93" s="31">
        <v>2</v>
      </c>
      <c r="K93" s="31">
        <v>2</v>
      </c>
      <c r="L93" s="31">
        <v>1</v>
      </c>
      <c r="M93" s="31">
        <v>2</v>
      </c>
      <c r="N93" s="31">
        <f t="shared" si="17"/>
        <v>30</v>
      </c>
      <c r="O93" s="31">
        <f t="shared" si="17"/>
        <v>0</v>
      </c>
      <c r="P93" s="31">
        <f t="shared" si="17"/>
        <v>15</v>
      </c>
      <c r="Q93" s="31">
        <f t="shared" si="8"/>
        <v>15</v>
      </c>
      <c r="R93" s="31">
        <f t="shared" si="9"/>
        <v>30</v>
      </c>
      <c r="S93" s="31">
        <f t="shared" si="10"/>
        <v>0</v>
      </c>
      <c r="T93" s="31">
        <f t="shared" si="11"/>
        <v>0</v>
      </c>
      <c r="U93" s="31">
        <f t="shared" si="12"/>
        <v>15</v>
      </c>
      <c r="V93" s="31">
        <f t="shared" si="13"/>
        <v>30</v>
      </c>
      <c r="W93" s="31">
        <f t="shared" si="14"/>
        <v>0</v>
      </c>
      <c r="X93" s="31">
        <f t="shared" si="15"/>
        <v>21</v>
      </c>
      <c r="Y93" s="31">
        <f t="shared" si="16"/>
        <v>21</v>
      </c>
    </row>
    <row r="94" spans="1:25" x14ac:dyDescent="0.3">
      <c r="A94" s="31">
        <v>2</v>
      </c>
      <c r="B94" s="31">
        <v>2</v>
      </c>
      <c r="C94" s="31">
        <v>4</v>
      </c>
      <c r="D94" s="31">
        <v>3</v>
      </c>
      <c r="J94" s="31">
        <v>2</v>
      </c>
      <c r="K94" s="31">
        <v>2</v>
      </c>
      <c r="L94" s="31">
        <v>1</v>
      </c>
      <c r="M94" s="31">
        <v>3</v>
      </c>
      <c r="N94" s="31">
        <f t="shared" si="17"/>
        <v>40</v>
      </c>
      <c r="O94" s="31">
        <f t="shared" si="17"/>
        <v>0</v>
      </c>
      <c r="P94" s="31">
        <f t="shared" si="17"/>
        <v>20</v>
      </c>
      <c r="Q94" s="31">
        <f t="shared" si="8"/>
        <v>20</v>
      </c>
      <c r="R94" s="31">
        <f t="shared" si="9"/>
        <v>40</v>
      </c>
      <c r="S94" s="31">
        <f t="shared" si="10"/>
        <v>0</v>
      </c>
      <c r="T94" s="31">
        <f t="shared" si="11"/>
        <v>0</v>
      </c>
      <c r="U94" s="31">
        <f t="shared" si="12"/>
        <v>20</v>
      </c>
      <c r="V94" s="31">
        <f t="shared" si="13"/>
        <v>40</v>
      </c>
      <c r="W94" s="31">
        <f t="shared" si="14"/>
        <v>0</v>
      </c>
      <c r="X94" s="31">
        <f t="shared" si="15"/>
        <v>28</v>
      </c>
      <c r="Y94" s="31">
        <f t="shared" si="16"/>
        <v>28</v>
      </c>
    </row>
    <row r="95" spans="1:25" x14ac:dyDescent="0.3">
      <c r="A95" s="31">
        <v>2</v>
      </c>
      <c r="B95" s="31">
        <v>2</v>
      </c>
      <c r="C95" s="31">
        <v>4</v>
      </c>
      <c r="D95" s="31">
        <v>4</v>
      </c>
      <c r="J95" s="31">
        <v>2</v>
      </c>
      <c r="K95" s="31">
        <v>2</v>
      </c>
      <c r="L95" s="31">
        <v>1</v>
      </c>
      <c r="M95" s="31">
        <v>4</v>
      </c>
      <c r="N95" s="31">
        <f t="shared" si="17"/>
        <v>50</v>
      </c>
      <c r="O95" s="31">
        <f t="shared" si="17"/>
        <v>0</v>
      </c>
      <c r="P95" s="31">
        <f t="shared" si="17"/>
        <v>25</v>
      </c>
      <c r="Q95" s="31">
        <f t="shared" si="8"/>
        <v>25</v>
      </c>
      <c r="R95" s="31">
        <f t="shared" si="9"/>
        <v>50</v>
      </c>
      <c r="S95" s="31">
        <f t="shared" si="10"/>
        <v>0</v>
      </c>
      <c r="T95" s="31">
        <f t="shared" si="11"/>
        <v>0</v>
      </c>
      <c r="U95" s="31">
        <f t="shared" si="12"/>
        <v>25</v>
      </c>
      <c r="V95" s="31">
        <f t="shared" si="13"/>
        <v>50</v>
      </c>
      <c r="W95" s="31">
        <f t="shared" si="14"/>
        <v>0</v>
      </c>
      <c r="X95" s="31">
        <f t="shared" si="15"/>
        <v>35</v>
      </c>
      <c r="Y95" s="31">
        <f t="shared" si="16"/>
        <v>35</v>
      </c>
    </row>
    <row r="96" spans="1:25" x14ac:dyDescent="0.3">
      <c r="A96" s="31">
        <v>3</v>
      </c>
      <c r="B96" s="31">
        <v>1</v>
      </c>
      <c r="C96" s="31">
        <v>1</v>
      </c>
      <c r="D96" s="31">
        <v>1</v>
      </c>
      <c r="J96" s="31">
        <v>2</v>
      </c>
      <c r="K96" s="31">
        <v>2</v>
      </c>
      <c r="L96" s="31">
        <v>1</v>
      </c>
      <c r="M96" s="31">
        <v>5</v>
      </c>
      <c r="N96" s="31">
        <f t="shared" si="17"/>
        <v>60</v>
      </c>
      <c r="O96" s="31">
        <f t="shared" si="17"/>
        <v>0</v>
      </c>
      <c r="P96" s="31">
        <f t="shared" si="17"/>
        <v>30</v>
      </c>
      <c r="Q96" s="31">
        <f t="shared" si="8"/>
        <v>30</v>
      </c>
      <c r="R96" s="31">
        <f t="shared" si="9"/>
        <v>60</v>
      </c>
      <c r="S96" s="31">
        <f t="shared" si="10"/>
        <v>0</v>
      </c>
      <c r="T96" s="31">
        <f t="shared" si="11"/>
        <v>0</v>
      </c>
      <c r="U96" s="31">
        <f t="shared" si="12"/>
        <v>30</v>
      </c>
      <c r="V96" s="31">
        <f t="shared" si="13"/>
        <v>60</v>
      </c>
      <c r="W96" s="31">
        <f t="shared" si="14"/>
        <v>0</v>
      </c>
      <c r="X96" s="31">
        <f t="shared" si="15"/>
        <v>42</v>
      </c>
      <c r="Y96" s="31">
        <f t="shared" si="16"/>
        <v>42</v>
      </c>
    </row>
    <row r="97" spans="1:25" x14ac:dyDescent="0.3">
      <c r="A97" s="31">
        <v>3</v>
      </c>
      <c r="B97" s="31">
        <v>1</v>
      </c>
      <c r="C97" s="31">
        <v>1</v>
      </c>
      <c r="D97" s="31">
        <v>2</v>
      </c>
      <c r="J97" s="31">
        <v>2</v>
      </c>
      <c r="K97" s="31">
        <v>2</v>
      </c>
      <c r="L97" s="31">
        <v>2</v>
      </c>
      <c r="M97" s="31">
        <v>1</v>
      </c>
      <c r="N97" s="31">
        <f t="shared" ref="N97:P128" si="18">ROUND(INDEX(N$18:N$27,($J97-1)*2+$K97)*100*INDEX($T$6:$W$10,$M97,$L97),0)</f>
        <v>30</v>
      </c>
      <c r="O97" s="31">
        <f t="shared" si="18"/>
        <v>0</v>
      </c>
      <c r="P97" s="31">
        <f t="shared" si="18"/>
        <v>15</v>
      </c>
      <c r="Q97" s="31">
        <f t="shared" ref="Q97:Q160" si="19">ROUND(INDEX(U$18:U$27,($J97-1)*2+$K97)*100*INDEX($T$6:$W$10,$M97,$L97),0)</f>
        <v>15</v>
      </c>
      <c r="R97" s="31">
        <f t="shared" ref="R97:R160" si="20">ROUND(INDEX(V$18:V$27,($J97-1)*2+$K97)*100*INDEX($T$6:$W$10,$M97,$L97),0)</f>
        <v>30</v>
      </c>
      <c r="S97" s="31">
        <f t="shared" ref="S97:S160" si="21">ROUND(INDEX(W$18:W$27,($J97-1)*2+$K97)*100*INDEX($T$6:$W$10,$M97,$L97),0)</f>
        <v>0</v>
      </c>
      <c r="T97" s="31">
        <f t="shared" ref="T97:T160" si="22">ROUND(INDEX(AB$18:AB$27,($J97-1)*2+$K97)*100*INDEX($T$6:$W$10,$M97,$L97),0)</f>
        <v>0</v>
      </c>
      <c r="U97" s="31">
        <f t="shared" ref="U97:U160" si="23">ROUND(INDEX(AC$18:AC$27,($J97-1)*2+$K97)*100*INDEX($T$6:$W$10,$M97,$L97),0)</f>
        <v>15</v>
      </c>
      <c r="V97" s="31">
        <f t="shared" ref="V97:V160" si="24">ROUND(INDEX(AD$18:AD$27,($J97-1)*2+$K97)*100*INDEX($T$6:$W$10,$M97,$L97),0)</f>
        <v>30</v>
      </c>
      <c r="W97" s="31">
        <f t="shared" ref="W97:W160" si="25">ROUND(INDEX(AI$18:AI$27,($J97-1)*2+$K97)*100*INDEX($T$6:$W$10,$M97,$L97),0)</f>
        <v>0</v>
      </c>
      <c r="X97" s="31">
        <f t="shared" ref="X97:X160" si="26">ROUND(INDEX(AJ$18:AJ$27,($J97-1)*2+$K97)*100*INDEX($T$6:$W$10,$M97,$L97),0)</f>
        <v>21</v>
      </c>
      <c r="Y97" s="31">
        <f t="shared" ref="Y97:Y160" si="27">ROUND(INDEX(AK$18:AK$27,($J97-1)*2+$K97)*100*INDEX($T$6:$W$10,$M97,$L97),0)</f>
        <v>21</v>
      </c>
    </row>
    <row r="98" spans="1:25" x14ac:dyDescent="0.3">
      <c r="A98" s="31">
        <v>3</v>
      </c>
      <c r="B98" s="31">
        <v>1</v>
      </c>
      <c r="C98" s="31">
        <v>1</v>
      </c>
      <c r="D98" s="31">
        <v>3</v>
      </c>
      <c r="J98" s="31">
        <v>2</v>
      </c>
      <c r="K98" s="31">
        <v>2</v>
      </c>
      <c r="L98" s="31">
        <v>2</v>
      </c>
      <c r="M98" s="31">
        <v>2</v>
      </c>
      <c r="N98" s="31">
        <f t="shared" si="18"/>
        <v>40</v>
      </c>
      <c r="O98" s="31">
        <f t="shared" si="18"/>
        <v>0</v>
      </c>
      <c r="P98" s="31">
        <f t="shared" si="18"/>
        <v>20</v>
      </c>
      <c r="Q98" s="31">
        <f t="shared" si="19"/>
        <v>20</v>
      </c>
      <c r="R98" s="31">
        <f t="shared" si="20"/>
        <v>40</v>
      </c>
      <c r="S98" s="31">
        <f t="shared" si="21"/>
        <v>0</v>
      </c>
      <c r="T98" s="31">
        <f t="shared" si="22"/>
        <v>0</v>
      </c>
      <c r="U98" s="31">
        <f t="shared" si="23"/>
        <v>20</v>
      </c>
      <c r="V98" s="31">
        <f t="shared" si="24"/>
        <v>40</v>
      </c>
      <c r="W98" s="31">
        <f t="shared" si="25"/>
        <v>0</v>
      </c>
      <c r="X98" s="31">
        <f t="shared" si="26"/>
        <v>28</v>
      </c>
      <c r="Y98" s="31">
        <f t="shared" si="27"/>
        <v>28</v>
      </c>
    </row>
    <row r="99" spans="1:25" x14ac:dyDescent="0.3">
      <c r="A99" s="31">
        <v>3</v>
      </c>
      <c r="B99" s="31">
        <v>1</v>
      </c>
      <c r="C99" s="31">
        <v>1</v>
      </c>
      <c r="D99" s="31">
        <v>4</v>
      </c>
      <c r="J99" s="31">
        <v>2</v>
      </c>
      <c r="K99" s="31">
        <v>2</v>
      </c>
      <c r="L99" s="31">
        <v>2</v>
      </c>
      <c r="M99" s="31">
        <v>3</v>
      </c>
      <c r="N99" s="31">
        <f t="shared" si="18"/>
        <v>50</v>
      </c>
      <c r="O99" s="31">
        <f t="shared" si="18"/>
        <v>0</v>
      </c>
      <c r="P99" s="31">
        <f t="shared" si="18"/>
        <v>25</v>
      </c>
      <c r="Q99" s="31">
        <f t="shared" si="19"/>
        <v>25</v>
      </c>
      <c r="R99" s="31">
        <f t="shared" si="20"/>
        <v>50</v>
      </c>
      <c r="S99" s="31">
        <f t="shared" si="21"/>
        <v>0</v>
      </c>
      <c r="T99" s="31">
        <f t="shared" si="22"/>
        <v>0</v>
      </c>
      <c r="U99" s="31">
        <f t="shared" si="23"/>
        <v>25</v>
      </c>
      <c r="V99" s="31">
        <f t="shared" si="24"/>
        <v>50</v>
      </c>
      <c r="W99" s="31">
        <f t="shared" si="25"/>
        <v>0</v>
      </c>
      <c r="X99" s="31">
        <f t="shared" si="26"/>
        <v>35</v>
      </c>
      <c r="Y99" s="31">
        <f t="shared" si="27"/>
        <v>35</v>
      </c>
    </row>
    <row r="100" spans="1:25" x14ac:dyDescent="0.3">
      <c r="A100" s="31">
        <v>3</v>
      </c>
      <c r="B100" s="31">
        <v>1</v>
      </c>
      <c r="C100" s="31">
        <v>2</v>
      </c>
      <c r="D100" s="31">
        <v>1</v>
      </c>
      <c r="J100" s="31">
        <v>2</v>
      </c>
      <c r="K100" s="31">
        <v>2</v>
      </c>
      <c r="L100" s="31">
        <v>2</v>
      </c>
      <c r="M100" s="31">
        <v>4</v>
      </c>
      <c r="N100" s="31">
        <f t="shared" si="18"/>
        <v>60</v>
      </c>
      <c r="O100" s="31">
        <f t="shared" si="18"/>
        <v>0</v>
      </c>
      <c r="P100" s="31">
        <f t="shared" si="18"/>
        <v>30</v>
      </c>
      <c r="Q100" s="31">
        <f t="shared" si="19"/>
        <v>30</v>
      </c>
      <c r="R100" s="31">
        <f t="shared" si="20"/>
        <v>60</v>
      </c>
      <c r="S100" s="31">
        <f t="shared" si="21"/>
        <v>0</v>
      </c>
      <c r="T100" s="31">
        <f t="shared" si="22"/>
        <v>0</v>
      </c>
      <c r="U100" s="31">
        <f t="shared" si="23"/>
        <v>30</v>
      </c>
      <c r="V100" s="31">
        <f t="shared" si="24"/>
        <v>60</v>
      </c>
      <c r="W100" s="31">
        <f t="shared" si="25"/>
        <v>0</v>
      </c>
      <c r="X100" s="31">
        <f t="shared" si="26"/>
        <v>42</v>
      </c>
      <c r="Y100" s="31">
        <f t="shared" si="27"/>
        <v>42</v>
      </c>
    </row>
    <row r="101" spans="1:25" x14ac:dyDescent="0.3">
      <c r="A101" s="31">
        <v>3</v>
      </c>
      <c r="B101" s="31">
        <v>1</v>
      </c>
      <c r="C101" s="31">
        <v>2</v>
      </c>
      <c r="D101" s="31">
        <v>2</v>
      </c>
      <c r="J101" s="31">
        <v>2</v>
      </c>
      <c r="K101" s="31">
        <v>2</v>
      </c>
      <c r="L101" s="31">
        <v>2</v>
      </c>
      <c r="M101" s="31">
        <v>5</v>
      </c>
      <c r="N101" s="31">
        <f t="shared" si="18"/>
        <v>70</v>
      </c>
      <c r="O101" s="31">
        <f t="shared" si="18"/>
        <v>0</v>
      </c>
      <c r="P101" s="31">
        <f t="shared" si="18"/>
        <v>35</v>
      </c>
      <c r="Q101" s="31">
        <f t="shared" si="19"/>
        <v>35</v>
      </c>
      <c r="R101" s="31">
        <f t="shared" si="20"/>
        <v>70</v>
      </c>
      <c r="S101" s="31">
        <f t="shared" si="21"/>
        <v>0</v>
      </c>
      <c r="T101" s="31">
        <f t="shared" si="22"/>
        <v>0</v>
      </c>
      <c r="U101" s="31">
        <f t="shared" si="23"/>
        <v>35</v>
      </c>
      <c r="V101" s="31">
        <f t="shared" si="24"/>
        <v>70</v>
      </c>
      <c r="W101" s="31">
        <f t="shared" si="25"/>
        <v>0</v>
      </c>
      <c r="X101" s="31">
        <f t="shared" si="26"/>
        <v>49</v>
      </c>
      <c r="Y101" s="31">
        <f t="shared" si="27"/>
        <v>49</v>
      </c>
    </row>
    <row r="102" spans="1:25" x14ac:dyDescent="0.3">
      <c r="A102" s="31">
        <v>3</v>
      </c>
      <c r="B102" s="31">
        <v>1</v>
      </c>
      <c r="C102" s="31">
        <v>2</v>
      </c>
      <c r="D102" s="31">
        <v>3</v>
      </c>
      <c r="J102" s="31">
        <v>2</v>
      </c>
      <c r="K102" s="31">
        <v>2</v>
      </c>
      <c r="L102" s="31">
        <v>3</v>
      </c>
      <c r="M102" s="31">
        <v>1</v>
      </c>
      <c r="N102" s="31">
        <f t="shared" si="18"/>
        <v>45</v>
      </c>
      <c r="O102" s="31">
        <f t="shared" si="18"/>
        <v>0</v>
      </c>
      <c r="P102" s="31">
        <f t="shared" si="18"/>
        <v>23</v>
      </c>
      <c r="Q102" s="31">
        <f t="shared" si="19"/>
        <v>23</v>
      </c>
      <c r="R102" s="31">
        <f t="shared" si="20"/>
        <v>45</v>
      </c>
      <c r="S102" s="31">
        <f t="shared" si="21"/>
        <v>0</v>
      </c>
      <c r="T102" s="31">
        <f t="shared" si="22"/>
        <v>0</v>
      </c>
      <c r="U102" s="31">
        <f t="shared" si="23"/>
        <v>23</v>
      </c>
      <c r="V102" s="31">
        <f t="shared" si="24"/>
        <v>45</v>
      </c>
      <c r="W102" s="31">
        <f t="shared" si="25"/>
        <v>0</v>
      </c>
      <c r="X102" s="31">
        <f t="shared" si="26"/>
        <v>32</v>
      </c>
      <c r="Y102" s="31">
        <f t="shared" si="27"/>
        <v>32</v>
      </c>
    </row>
    <row r="103" spans="1:25" x14ac:dyDescent="0.3">
      <c r="A103" s="31">
        <v>3</v>
      </c>
      <c r="B103" s="31">
        <v>1</v>
      </c>
      <c r="C103" s="31">
        <v>2</v>
      </c>
      <c r="D103" s="31">
        <v>4</v>
      </c>
      <c r="J103" s="31">
        <v>2</v>
      </c>
      <c r="K103" s="31">
        <v>2</v>
      </c>
      <c r="L103" s="31">
        <v>3</v>
      </c>
      <c r="M103" s="31">
        <v>2</v>
      </c>
      <c r="N103" s="31">
        <f t="shared" si="18"/>
        <v>55</v>
      </c>
      <c r="O103" s="31">
        <f t="shared" si="18"/>
        <v>0</v>
      </c>
      <c r="P103" s="31">
        <f t="shared" si="18"/>
        <v>28</v>
      </c>
      <c r="Q103" s="31">
        <f t="shared" si="19"/>
        <v>28</v>
      </c>
      <c r="R103" s="31">
        <f t="shared" si="20"/>
        <v>55</v>
      </c>
      <c r="S103" s="31">
        <f t="shared" si="21"/>
        <v>0</v>
      </c>
      <c r="T103" s="31">
        <f t="shared" si="22"/>
        <v>0</v>
      </c>
      <c r="U103" s="31">
        <f t="shared" si="23"/>
        <v>28</v>
      </c>
      <c r="V103" s="31">
        <f t="shared" si="24"/>
        <v>55</v>
      </c>
      <c r="W103" s="31">
        <f t="shared" si="25"/>
        <v>0</v>
      </c>
      <c r="X103" s="31">
        <f t="shared" si="26"/>
        <v>39</v>
      </c>
      <c r="Y103" s="31">
        <f t="shared" si="27"/>
        <v>39</v>
      </c>
    </row>
    <row r="104" spans="1:25" x14ac:dyDescent="0.3">
      <c r="A104" s="31">
        <v>3</v>
      </c>
      <c r="B104" s="31">
        <v>1</v>
      </c>
      <c r="C104" s="31">
        <v>3</v>
      </c>
      <c r="D104" s="31">
        <v>1</v>
      </c>
      <c r="J104" s="31">
        <v>2</v>
      </c>
      <c r="K104" s="31">
        <v>2</v>
      </c>
      <c r="L104" s="31">
        <v>3</v>
      </c>
      <c r="M104" s="31">
        <v>3</v>
      </c>
      <c r="N104" s="31">
        <f t="shared" si="18"/>
        <v>65</v>
      </c>
      <c r="O104" s="31">
        <f t="shared" si="18"/>
        <v>0</v>
      </c>
      <c r="P104" s="31">
        <f t="shared" si="18"/>
        <v>33</v>
      </c>
      <c r="Q104" s="31">
        <f t="shared" si="19"/>
        <v>33</v>
      </c>
      <c r="R104" s="31">
        <f t="shared" si="20"/>
        <v>65</v>
      </c>
      <c r="S104" s="31">
        <f t="shared" si="21"/>
        <v>0</v>
      </c>
      <c r="T104" s="31">
        <f t="shared" si="22"/>
        <v>0</v>
      </c>
      <c r="U104" s="31">
        <f t="shared" si="23"/>
        <v>33</v>
      </c>
      <c r="V104" s="31">
        <f t="shared" si="24"/>
        <v>65</v>
      </c>
      <c r="W104" s="31">
        <f t="shared" si="25"/>
        <v>0</v>
      </c>
      <c r="X104" s="31">
        <f t="shared" si="26"/>
        <v>46</v>
      </c>
      <c r="Y104" s="31">
        <f t="shared" si="27"/>
        <v>46</v>
      </c>
    </row>
    <row r="105" spans="1:25" x14ac:dyDescent="0.3">
      <c r="A105" s="31">
        <v>3</v>
      </c>
      <c r="B105" s="31">
        <v>1</v>
      </c>
      <c r="C105" s="31">
        <v>3</v>
      </c>
      <c r="D105" s="31">
        <v>2</v>
      </c>
      <c r="J105" s="31">
        <v>2</v>
      </c>
      <c r="K105" s="31">
        <v>2</v>
      </c>
      <c r="L105" s="31">
        <v>3</v>
      </c>
      <c r="M105" s="31">
        <v>4</v>
      </c>
      <c r="N105" s="31">
        <f t="shared" si="18"/>
        <v>75</v>
      </c>
      <c r="O105" s="31">
        <f t="shared" si="18"/>
        <v>0</v>
      </c>
      <c r="P105" s="31">
        <f t="shared" si="18"/>
        <v>38</v>
      </c>
      <c r="Q105" s="31">
        <f t="shared" si="19"/>
        <v>38</v>
      </c>
      <c r="R105" s="31">
        <f t="shared" si="20"/>
        <v>75</v>
      </c>
      <c r="S105" s="31">
        <f t="shared" si="21"/>
        <v>0</v>
      </c>
      <c r="T105" s="31">
        <f t="shared" si="22"/>
        <v>0</v>
      </c>
      <c r="U105" s="31">
        <f t="shared" si="23"/>
        <v>38</v>
      </c>
      <c r="V105" s="31">
        <f t="shared" si="24"/>
        <v>75</v>
      </c>
      <c r="W105" s="31">
        <f t="shared" si="25"/>
        <v>0</v>
      </c>
      <c r="X105" s="31">
        <f t="shared" si="26"/>
        <v>53</v>
      </c>
      <c r="Y105" s="31">
        <f t="shared" si="27"/>
        <v>53</v>
      </c>
    </row>
    <row r="106" spans="1:25" x14ac:dyDescent="0.3">
      <c r="A106" s="31">
        <v>3</v>
      </c>
      <c r="B106" s="31">
        <v>1</v>
      </c>
      <c r="C106" s="31">
        <v>3</v>
      </c>
      <c r="D106" s="31">
        <v>3</v>
      </c>
      <c r="J106" s="31">
        <v>2</v>
      </c>
      <c r="K106" s="31">
        <v>2</v>
      </c>
      <c r="L106" s="31">
        <v>3</v>
      </c>
      <c r="M106" s="31">
        <v>5</v>
      </c>
      <c r="N106" s="31">
        <f t="shared" si="18"/>
        <v>85</v>
      </c>
      <c r="O106" s="31">
        <f t="shared" si="18"/>
        <v>0</v>
      </c>
      <c r="P106" s="31">
        <f t="shared" si="18"/>
        <v>43</v>
      </c>
      <c r="Q106" s="31">
        <f t="shared" si="19"/>
        <v>43</v>
      </c>
      <c r="R106" s="31">
        <f t="shared" si="20"/>
        <v>85</v>
      </c>
      <c r="S106" s="31">
        <f t="shared" si="21"/>
        <v>0</v>
      </c>
      <c r="T106" s="31">
        <f t="shared" si="22"/>
        <v>0</v>
      </c>
      <c r="U106" s="31">
        <f t="shared" si="23"/>
        <v>43</v>
      </c>
      <c r="V106" s="31">
        <f t="shared" si="24"/>
        <v>85</v>
      </c>
      <c r="W106" s="31">
        <f t="shared" si="25"/>
        <v>0</v>
      </c>
      <c r="X106" s="31">
        <f t="shared" si="26"/>
        <v>60</v>
      </c>
      <c r="Y106" s="31">
        <f t="shared" si="27"/>
        <v>60</v>
      </c>
    </row>
    <row r="107" spans="1:25" x14ac:dyDescent="0.3">
      <c r="A107" s="31">
        <v>3</v>
      </c>
      <c r="B107" s="31">
        <v>1</v>
      </c>
      <c r="C107" s="31">
        <v>3</v>
      </c>
      <c r="D107" s="31">
        <v>4</v>
      </c>
      <c r="J107" s="31">
        <v>2</v>
      </c>
      <c r="K107" s="31">
        <v>2</v>
      </c>
      <c r="L107" s="31">
        <v>4</v>
      </c>
      <c r="M107" s="31">
        <v>1</v>
      </c>
      <c r="N107" s="31">
        <f t="shared" si="18"/>
        <v>60</v>
      </c>
      <c r="O107" s="31">
        <f t="shared" si="18"/>
        <v>0</v>
      </c>
      <c r="P107" s="31">
        <f t="shared" si="18"/>
        <v>30</v>
      </c>
      <c r="Q107" s="31">
        <f t="shared" si="19"/>
        <v>30</v>
      </c>
      <c r="R107" s="31">
        <f t="shared" si="20"/>
        <v>60</v>
      </c>
      <c r="S107" s="31">
        <f t="shared" si="21"/>
        <v>0</v>
      </c>
      <c r="T107" s="31">
        <f t="shared" si="22"/>
        <v>0</v>
      </c>
      <c r="U107" s="31">
        <f t="shared" si="23"/>
        <v>30</v>
      </c>
      <c r="V107" s="31">
        <f t="shared" si="24"/>
        <v>60</v>
      </c>
      <c r="W107" s="31">
        <f t="shared" si="25"/>
        <v>0</v>
      </c>
      <c r="X107" s="31">
        <f t="shared" si="26"/>
        <v>42</v>
      </c>
      <c r="Y107" s="31">
        <f t="shared" si="27"/>
        <v>42</v>
      </c>
    </row>
    <row r="108" spans="1:25" x14ac:dyDescent="0.3">
      <c r="A108" s="31">
        <v>3</v>
      </c>
      <c r="B108" s="31">
        <v>1</v>
      </c>
      <c r="C108" s="31">
        <v>4</v>
      </c>
      <c r="D108" s="31">
        <v>1</v>
      </c>
      <c r="J108" s="31">
        <v>2</v>
      </c>
      <c r="K108" s="31">
        <v>2</v>
      </c>
      <c r="L108" s="31">
        <v>4</v>
      </c>
      <c r="M108" s="31">
        <v>2</v>
      </c>
      <c r="N108" s="31">
        <f t="shared" si="18"/>
        <v>70</v>
      </c>
      <c r="O108" s="31">
        <f t="shared" si="18"/>
        <v>0</v>
      </c>
      <c r="P108" s="31">
        <f t="shared" si="18"/>
        <v>35</v>
      </c>
      <c r="Q108" s="31">
        <f t="shared" si="19"/>
        <v>35</v>
      </c>
      <c r="R108" s="31">
        <f t="shared" si="20"/>
        <v>70</v>
      </c>
      <c r="S108" s="31">
        <f t="shared" si="21"/>
        <v>0</v>
      </c>
      <c r="T108" s="31">
        <f t="shared" si="22"/>
        <v>0</v>
      </c>
      <c r="U108" s="31">
        <f t="shared" si="23"/>
        <v>35</v>
      </c>
      <c r="V108" s="31">
        <f t="shared" si="24"/>
        <v>70</v>
      </c>
      <c r="W108" s="31">
        <f t="shared" si="25"/>
        <v>0</v>
      </c>
      <c r="X108" s="31">
        <f t="shared" si="26"/>
        <v>49</v>
      </c>
      <c r="Y108" s="31">
        <f t="shared" si="27"/>
        <v>49</v>
      </c>
    </row>
    <row r="109" spans="1:25" x14ac:dyDescent="0.3">
      <c r="A109" s="31">
        <v>3</v>
      </c>
      <c r="B109" s="31">
        <v>1</v>
      </c>
      <c r="C109" s="31">
        <v>4</v>
      </c>
      <c r="D109" s="31">
        <v>2</v>
      </c>
      <c r="J109" s="31">
        <v>2</v>
      </c>
      <c r="K109" s="31">
        <v>2</v>
      </c>
      <c r="L109" s="31">
        <v>4</v>
      </c>
      <c r="M109" s="31">
        <v>3</v>
      </c>
      <c r="N109" s="31">
        <f t="shared" si="18"/>
        <v>80</v>
      </c>
      <c r="O109" s="31">
        <f t="shared" si="18"/>
        <v>0</v>
      </c>
      <c r="P109" s="31">
        <f t="shared" si="18"/>
        <v>40</v>
      </c>
      <c r="Q109" s="31">
        <f t="shared" si="19"/>
        <v>40</v>
      </c>
      <c r="R109" s="31">
        <f t="shared" si="20"/>
        <v>80</v>
      </c>
      <c r="S109" s="31">
        <f t="shared" si="21"/>
        <v>0</v>
      </c>
      <c r="T109" s="31">
        <f t="shared" si="22"/>
        <v>0</v>
      </c>
      <c r="U109" s="31">
        <f t="shared" si="23"/>
        <v>40</v>
      </c>
      <c r="V109" s="31">
        <f t="shared" si="24"/>
        <v>80</v>
      </c>
      <c r="W109" s="31">
        <f t="shared" si="25"/>
        <v>0</v>
      </c>
      <c r="X109" s="31">
        <f t="shared" si="26"/>
        <v>56</v>
      </c>
      <c r="Y109" s="31">
        <f t="shared" si="27"/>
        <v>56</v>
      </c>
    </row>
    <row r="110" spans="1:25" x14ac:dyDescent="0.3">
      <c r="A110" s="31">
        <v>3</v>
      </c>
      <c r="B110" s="31">
        <v>1</v>
      </c>
      <c r="C110" s="31">
        <v>4</v>
      </c>
      <c r="D110" s="31">
        <v>3</v>
      </c>
      <c r="J110" s="31">
        <v>2</v>
      </c>
      <c r="K110" s="31">
        <v>2</v>
      </c>
      <c r="L110" s="31">
        <v>4</v>
      </c>
      <c r="M110" s="31">
        <v>4</v>
      </c>
      <c r="N110" s="31">
        <f t="shared" si="18"/>
        <v>90</v>
      </c>
      <c r="O110" s="31">
        <f t="shared" si="18"/>
        <v>0</v>
      </c>
      <c r="P110" s="31">
        <f t="shared" si="18"/>
        <v>45</v>
      </c>
      <c r="Q110" s="31">
        <f t="shared" si="19"/>
        <v>45</v>
      </c>
      <c r="R110" s="31">
        <f t="shared" si="20"/>
        <v>90</v>
      </c>
      <c r="S110" s="31">
        <f t="shared" si="21"/>
        <v>0</v>
      </c>
      <c r="T110" s="31">
        <f t="shared" si="22"/>
        <v>0</v>
      </c>
      <c r="U110" s="31">
        <f t="shared" si="23"/>
        <v>45</v>
      </c>
      <c r="V110" s="31">
        <f t="shared" si="24"/>
        <v>90</v>
      </c>
      <c r="W110" s="31">
        <f t="shared" si="25"/>
        <v>0</v>
      </c>
      <c r="X110" s="31">
        <f t="shared" si="26"/>
        <v>63</v>
      </c>
      <c r="Y110" s="31">
        <f t="shared" si="27"/>
        <v>63</v>
      </c>
    </row>
    <row r="111" spans="1:25" x14ac:dyDescent="0.3">
      <c r="A111" s="31">
        <v>3</v>
      </c>
      <c r="B111" s="31">
        <v>1</v>
      </c>
      <c r="C111" s="31">
        <v>4</v>
      </c>
      <c r="D111" s="31">
        <v>4</v>
      </c>
      <c r="J111" s="31">
        <v>2</v>
      </c>
      <c r="K111" s="31">
        <v>2</v>
      </c>
      <c r="L111" s="31">
        <v>4</v>
      </c>
      <c r="M111" s="31">
        <v>5</v>
      </c>
      <c r="N111" s="31">
        <f t="shared" si="18"/>
        <v>100</v>
      </c>
      <c r="O111" s="31">
        <f t="shared" si="18"/>
        <v>0</v>
      </c>
      <c r="P111" s="31">
        <f t="shared" si="18"/>
        <v>50</v>
      </c>
      <c r="Q111" s="31">
        <f t="shared" si="19"/>
        <v>50</v>
      </c>
      <c r="R111" s="31">
        <f t="shared" si="20"/>
        <v>100</v>
      </c>
      <c r="S111" s="31">
        <f t="shared" si="21"/>
        <v>0</v>
      </c>
      <c r="T111" s="31">
        <f t="shared" si="22"/>
        <v>0</v>
      </c>
      <c r="U111" s="31">
        <f t="shared" si="23"/>
        <v>50</v>
      </c>
      <c r="V111" s="31">
        <f t="shared" si="24"/>
        <v>100</v>
      </c>
      <c r="W111" s="31">
        <f t="shared" si="25"/>
        <v>0</v>
      </c>
      <c r="X111" s="31">
        <f t="shared" si="26"/>
        <v>70</v>
      </c>
      <c r="Y111" s="31">
        <f t="shared" si="27"/>
        <v>70</v>
      </c>
    </row>
    <row r="112" spans="1:25" x14ac:dyDescent="0.3">
      <c r="A112" s="31">
        <v>3</v>
      </c>
      <c r="B112" s="31">
        <v>2</v>
      </c>
      <c r="C112" s="31">
        <v>1</v>
      </c>
      <c r="D112" s="31">
        <v>1</v>
      </c>
      <c r="J112" s="31">
        <v>3</v>
      </c>
      <c r="K112" s="31">
        <v>1</v>
      </c>
      <c r="L112" s="31">
        <v>1</v>
      </c>
      <c r="M112" s="31">
        <v>1</v>
      </c>
      <c r="N112" s="31">
        <f t="shared" si="18"/>
        <v>10</v>
      </c>
      <c r="O112" s="31">
        <f t="shared" si="18"/>
        <v>16</v>
      </c>
      <c r="P112" s="31">
        <f t="shared" si="18"/>
        <v>4</v>
      </c>
      <c r="Q112" s="31">
        <f t="shared" si="19"/>
        <v>4</v>
      </c>
      <c r="R112" s="31">
        <f t="shared" si="20"/>
        <v>10</v>
      </c>
      <c r="S112" s="31">
        <f t="shared" si="21"/>
        <v>16</v>
      </c>
      <c r="T112" s="31">
        <f t="shared" si="22"/>
        <v>16</v>
      </c>
      <c r="U112" s="31">
        <f t="shared" si="23"/>
        <v>4</v>
      </c>
      <c r="V112" s="31">
        <f t="shared" si="24"/>
        <v>10</v>
      </c>
      <c r="W112" s="31">
        <f t="shared" si="25"/>
        <v>10</v>
      </c>
      <c r="X112" s="31">
        <f t="shared" si="26"/>
        <v>10</v>
      </c>
      <c r="Y112" s="31">
        <f t="shared" si="27"/>
        <v>10</v>
      </c>
    </row>
    <row r="113" spans="1:25" x14ac:dyDescent="0.3">
      <c r="A113" s="31">
        <v>3</v>
      </c>
      <c r="B113" s="31">
        <v>2</v>
      </c>
      <c r="C113" s="31">
        <v>1</v>
      </c>
      <c r="D113" s="31">
        <v>2</v>
      </c>
      <c r="J113" s="31">
        <v>3</v>
      </c>
      <c r="K113" s="31">
        <v>1</v>
      </c>
      <c r="L113" s="31">
        <v>1</v>
      </c>
      <c r="M113" s="31">
        <v>2</v>
      </c>
      <c r="N113" s="31">
        <f t="shared" si="18"/>
        <v>15</v>
      </c>
      <c r="O113" s="31">
        <f t="shared" si="18"/>
        <v>24</v>
      </c>
      <c r="P113" s="31">
        <f t="shared" si="18"/>
        <v>6</v>
      </c>
      <c r="Q113" s="31">
        <f t="shared" si="19"/>
        <v>6</v>
      </c>
      <c r="R113" s="31">
        <f t="shared" si="20"/>
        <v>15</v>
      </c>
      <c r="S113" s="31">
        <f t="shared" si="21"/>
        <v>24</v>
      </c>
      <c r="T113" s="31">
        <f t="shared" si="22"/>
        <v>24</v>
      </c>
      <c r="U113" s="31">
        <f t="shared" si="23"/>
        <v>6</v>
      </c>
      <c r="V113" s="31">
        <f t="shared" si="24"/>
        <v>15</v>
      </c>
      <c r="W113" s="31">
        <f t="shared" si="25"/>
        <v>15</v>
      </c>
      <c r="X113" s="31">
        <f t="shared" si="26"/>
        <v>15</v>
      </c>
      <c r="Y113" s="31">
        <f t="shared" si="27"/>
        <v>15</v>
      </c>
    </row>
    <row r="114" spans="1:25" x14ac:dyDescent="0.3">
      <c r="A114" s="31">
        <v>3</v>
      </c>
      <c r="B114" s="31">
        <v>2</v>
      </c>
      <c r="C114" s="31">
        <v>1</v>
      </c>
      <c r="D114" s="31">
        <v>3</v>
      </c>
      <c r="J114" s="31">
        <v>3</v>
      </c>
      <c r="K114" s="31">
        <v>1</v>
      </c>
      <c r="L114" s="31">
        <v>1</v>
      </c>
      <c r="M114" s="31">
        <v>3</v>
      </c>
      <c r="N114" s="31">
        <f t="shared" si="18"/>
        <v>20</v>
      </c>
      <c r="O114" s="31">
        <f t="shared" si="18"/>
        <v>32</v>
      </c>
      <c r="P114" s="31">
        <f t="shared" si="18"/>
        <v>8</v>
      </c>
      <c r="Q114" s="31">
        <f t="shared" si="19"/>
        <v>8</v>
      </c>
      <c r="R114" s="31">
        <f t="shared" si="20"/>
        <v>20</v>
      </c>
      <c r="S114" s="31">
        <f t="shared" si="21"/>
        <v>32</v>
      </c>
      <c r="T114" s="31">
        <f t="shared" si="22"/>
        <v>32</v>
      </c>
      <c r="U114" s="31">
        <f t="shared" si="23"/>
        <v>8</v>
      </c>
      <c r="V114" s="31">
        <f t="shared" si="24"/>
        <v>20</v>
      </c>
      <c r="W114" s="31">
        <f t="shared" si="25"/>
        <v>20</v>
      </c>
      <c r="X114" s="31">
        <f t="shared" si="26"/>
        <v>20</v>
      </c>
      <c r="Y114" s="31">
        <f t="shared" si="27"/>
        <v>20</v>
      </c>
    </row>
    <row r="115" spans="1:25" x14ac:dyDescent="0.3">
      <c r="A115" s="31">
        <v>3</v>
      </c>
      <c r="B115" s="31">
        <v>2</v>
      </c>
      <c r="C115" s="31">
        <v>1</v>
      </c>
      <c r="D115" s="31">
        <v>4</v>
      </c>
      <c r="J115" s="31">
        <v>3</v>
      </c>
      <c r="K115" s="31">
        <v>1</v>
      </c>
      <c r="L115" s="31">
        <v>1</v>
      </c>
      <c r="M115" s="31">
        <v>4</v>
      </c>
      <c r="N115" s="31">
        <f t="shared" si="18"/>
        <v>25</v>
      </c>
      <c r="O115" s="31">
        <f t="shared" si="18"/>
        <v>40</v>
      </c>
      <c r="P115" s="31">
        <f t="shared" si="18"/>
        <v>10</v>
      </c>
      <c r="Q115" s="31">
        <f t="shared" si="19"/>
        <v>10</v>
      </c>
      <c r="R115" s="31">
        <f t="shared" si="20"/>
        <v>25</v>
      </c>
      <c r="S115" s="31">
        <f t="shared" si="21"/>
        <v>40</v>
      </c>
      <c r="T115" s="31">
        <f t="shared" si="22"/>
        <v>40</v>
      </c>
      <c r="U115" s="31">
        <f t="shared" si="23"/>
        <v>10</v>
      </c>
      <c r="V115" s="31">
        <f t="shared" si="24"/>
        <v>25</v>
      </c>
      <c r="W115" s="31">
        <f t="shared" si="25"/>
        <v>25</v>
      </c>
      <c r="X115" s="31">
        <f t="shared" si="26"/>
        <v>25</v>
      </c>
      <c r="Y115" s="31">
        <f t="shared" si="27"/>
        <v>25</v>
      </c>
    </row>
    <row r="116" spans="1:25" x14ac:dyDescent="0.3">
      <c r="A116" s="31">
        <v>3</v>
      </c>
      <c r="B116" s="31">
        <v>2</v>
      </c>
      <c r="C116" s="31">
        <v>2</v>
      </c>
      <c r="D116" s="31">
        <v>1</v>
      </c>
      <c r="J116" s="31">
        <v>3</v>
      </c>
      <c r="K116" s="31">
        <v>1</v>
      </c>
      <c r="L116" s="31">
        <v>1</v>
      </c>
      <c r="M116" s="31">
        <v>5</v>
      </c>
      <c r="N116" s="31">
        <f t="shared" si="18"/>
        <v>30</v>
      </c>
      <c r="O116" s="31">
        <f t="shared" si="18"/>
        <v>48</v>
      </c>
      <c r="P116" s="31">
        <f t="shared" si="18"/>
        <v>12</v>
      </c>
      <c r="Q116" s="31">
        <f t="shared" si="19"/>
        <v>12</v>
      </c>
      <c r="R116" s="31">
        <f t="shared" si="20"/>
        <v>30</v>
      </c>
      <c r="S116" s="31">
        <f t="shared" si="21"/>
        <v>48</v>
      </c>
      <c r="T116" s="31">
        <f t="shared" si="22"/>
        <v>48</v>
      </c>
      <c r="U116" s="31">
        <f t="shared" si="23"/>
        <v>12</v>
      </c>
      <c r="V116" s="31">
        <f t="shared" si="24"/>
        <v>30</v>
      </c>
      <c r="W116" s="31">
        <f t="shared" si="25"/>
        <v>30</v>
      </c>
      <c r="X116" s="31">
        <f t="shared" si="26"/>
        <v>30</v>
      </c>
      <c r="Y116" s="31">
        <f t="shared" si="27"/>
        <v>30</v>
      </c>
    </row>
    <row r="117" spans="1:25" x14ac:dyDescent="0.3">
      <c r="A117" s="31">
        <v>3</v>
      </c>
      <c r="B117" s="31">
        <v>2</v>
      </c>
      <c r="C117" s="31">
        <v>2</v>
      </c>
      <c r="D117" s="31">
        <v>2</v>
      </c>
      <c r="J117" s="31">
        <v>3</v>
      </c>
      <c r="K117" s="31">
        <v>1</v>
      </c>
      <c r="L117" s="31">
        <v>2</v>
      </c>
      <c r="M117" s="31">
        <v>1</v>
      </c>
      <c r="N117" s="31">
        <f t="shared" si="18"/>
        <v>15</v>
      </c>
      <c r="O117" s="31">
        <f t="shared" si="18"/>
        <v>24</v>
      </c>
      <c r="P117" s="31">
        <f t="shared" si="18"/>
        <v>6</v>
      </c>
      <c r="Q117" s="31">
        <f t="shared" si="19"/>
        <v>6</v>
      </c>
      <c r="R117" s="31">
        <f t="shared" si="20"/>
        <v>15</v>
      </c>
      <c r="S117" s="31">
        <f t="shared" si="21"/>
        <v>24</v>
      </c>
      <c r="T117" s="31">
        <f t="shared" si="22"/>
        <v>24</v>
      </c>
      <c r="U117" s="31">
        <f t="shared" si="23"/>
        <v>6</v>
      </c>
      <c r="V117" s="31">
        <f t="shared" si="24"/>
        <v>15</v>
      </c>
      <c r="W117" s="31">
        <f t="shared" si="25"/>
        <v>15</v>
      </c>
      <c r="X117" s="31">
        <f t="shared" si="26"/>
        <v>15</v>
      </c>
      <c r="Y117" s="31">
        <f t="shared" si="27"/>
        <v>15</v>
      </c>
    </row>
    <row r="118" spans="1:25" x14ac:dyDescent="0.3">
      <c r="A118" s="31">
        <v>3</v>
      </c>
      <c r="B118" s="31">
        <v>2</v>
      </c>
      <c r="C118" s="31">
        <v>2</v>
      </c>
      <c r="D118" s="31">
        <v>3</v>
      </c>
      <c r="J118" s="31">
        <v>3</v>
      </c>
      <c r="K118" s="31">
        <v>1</v>
      </c>
      <c r="L118" s="31">
        <v>2</v>
      </c>
      <c r="M118" s="31">
        <v>2</v>
      </c>
      <c r="N118" s="31">
        <f t="shared" si="18"/>
        <v>20</v>
      </c>
      <c r="O118" s="31">
        <f t="shared" si="18"/>
        <v>32</v>
      </c>
      <c r="P118" s="31">
        <f t="shared" si="18"/>
        <v>8</v>
      </c>
      <c r="Q118" s="31">
        <f t="shared" si="19"/>
        <v>8</v>
      </c>
      <c r="R118" s="31">
        <f t="shared" si="20"/>
        <v>20</v>
      </c>
      <c r="S118" s="31">
        <f t="shared" si="21"/>
        <v>32</v>
      </c>
      <c r="T118" s="31">
        <f t="shared" si="22"/>
        <v>32</v>
      </c>
      <c r="U118" s="31">
        <f t="shared" si="23"/>
        <v>8</v>
      </c>
      <c r="V118" s="31">
        <f t="shared" si="24"/>
        <v>20</v>
      </c>
      <c r="W118" s="31">
        <f t="shared" si="25"/>
        <v>20</v>
      </c>
      <c r="X118" s="31">
        <f t="shared" si="26"/>
        <v>20</v>
      </c>
      <c r="Y118" s="31">
        <f t="shared" si="27"/>
        <v>20</v>
      </c>
    </row>
    <row r="119" spans="1:25" x14ac:dyDescent="0.3">
      <c r="A119" s="31">
        <v>3</v>
      </c>
      <c r="B119" s="31">
        <v>2</v>
      </c>
      <c r="C119" s="31">
        <v>2</v>
      </c>
      <c r="D119" s="31">
        <v>4</v>
      </c>
      <c r="J119" s="31">
        <v>3</v>
      </c>
      <c r="K119" s="31">
        <v>1</v>
      </c>
      <c r="L119" s="31">
        <v>2</v>
      </c>
      <c r="M119" s="31">
        <v>3</v>
      </c>
      <c r="N119" s="31">
        <f t="shared" si="18"/>
        <v>25</v>
      </c>
      <c r="O119" s="31">
        <f t="shared" si="18"/>
        <v>40</v>
      </c>
      <c r="P119" s="31">
        <f t="shared" si="18"/>
        <v>10</v>
      </c>
      <c r="Q119" s="31">
        <f t="shared" si="19"/>
        <v>10</v>
      </c>
      <c r="R119" s="31">
        <f t="shared" si="20"/>
        <v>25</v>
      </c>
      <c r="S119" s="31">
        <f t="shared" si="21"/>
        <v>40</v>
      </c>
      <c r="T119" s="31">
        <f t="shared" si="22"/>
        <v>40</v>
      </c>
      <c r="U119" s="31">
        <f t="shared" si="23"/>
        <v>10</v>
      </c>
      <c r="V119" s="31">
        <f t="shared" si="24"/>
        <v>25</v>
      </c>
      <c r="W119" s="31">
        <f t="shared" si="25"/>
        <v>25</v>
      </c>
      <c r="X119" s="31">
        <f t="shared" si="26"/>
        <v>25</v>
      </c>
      <c r="Y119" s="31">
        <f t="shared" si="27"/>
        <v>25</v>
      </c>
    </row>
    <row r="120" spans="1:25" x14ac:dyDescent="0.3">
      <c r="A120" s="31">
        <v>3</v>
      </c>
      <c r="B120" s="31">
        <v>2</v>
      </c>
      <c r="C120" s="31">
        <v>3</v>
      </c>
      <c r="D120" s="31">
        <v>1</v>
      </c>
      <c r="J120" s="31">
        <v>3</v>
      </c>
      <c r="K120" s="31">
        <v>1</v>
      </c>
      <c r="L120" s="31">
        <v>2</v>
      </c>
      <c r="M120" s="31">
        <v>4</v>
      </c>
      <c r="N120" s="31">
        <f t="shared" si="18"/>
        <v>30</v>
      </c>
      <c r="O120" s="31">
        <f t="shared" si="18"/>
        <v>48</v>
      </c>
      <c r="P120" s="31">
        <f t="shared" si="18"/>
        <v>12</v>
      </c>
      <c r="Q120" s="31">
        <f t="shared" si="19"/>
        <v>12</v>
      </c>
      <c r="R120" s="31">
        <f t="shared" si="20"/>
        <v>30</v>
      </c>
      <c r="S120" s="31">
        <f t="shared" si="21"/>
        <v>48</v>
      </c>
      <c r="T120" s="31">
        <f t="shared" si="22"/>
        <v>48</v>
      </c>
      <c r="U120" s="31">
        <f t="shared" si="23"/>
        <v>12</v>
      </c>
      <c r="V120" s="31">
        <f t="shared" si="24"/>
        <v>30</v>
      </c>
      <c r="W120" s="31">
        <f t="shared" si="25"/>
        <v>30</v>
      </c>
      <c r="X120" s="31">
        <f t="shared" si="26"/>
        <v>30</v>
      </c>
      <c r="Y120" s="31">
        <f t="shared" si="27"/>
        <v>30</v>
      </c>
    </row>
    <row r="121" spans="1:25" x14ac:dyDescent="0.3">
      <c r="A121" s="31">
        <v>3</v>
      </c>
      <c r="B121" s="31">
        <v>2</v>
      </c>
      <c r="C121" s="31">
        <v>3</v>
      </c>
      <c r="D121" s="31">
        <v>2</v>
      </c>
      <c r="J121" s="31">
        <v>3</v>
      </c>
      <c r="K121" s="31">
        <v>1</v>
      </c>
      <c r="L121" s="31">
        <v>2</v>
      </c>
      <c r="M121" s="31">
        <v>5</v>
      </c>
      <c r="N121" s="31">
        <f t="shared" si="18"/>
        <v>35</v>
      </c>
      <c r="O121" s="31">
        <f t="shared" si="18"/>
        <v>56</v>
      </c>
      <c r="P121" s="31">
        <f t="shared" si="18"/>
        <v>14</v>
      </c>
      <c r="Q121" s="31">
        <f t="shared" si="19"/>
        <v>14</v>
      </c>
      <c r="R121" s="31">
        <f t="shared" si="20"/>
        <v>35</v>
      </c>
      <c r="S121" s="31">
        <f t="shared" si="21"/>
        <v>56</v>
      </c>
      <c r="T121" s="31">
        <f t="shared" si="22"/>
        <v>56</v>
      </c>
      <c r="U121" s="31">
        <f t="shared" si="23"/>
        <v>14</v>
      </c>
      <c r="V121" s="31">
        <f t="shared" si="24"/>
        <v>35</v>
      </c>
      <c r="W121" s="31">
        <f t="shared" si="25"/>
        <v>35</v>
      </c>
      <c r="X121" s="31">
        <f t="shared" si="26"/>
        <v>35</v>
      </c>
      <c r="Y121" s="31">
        <f t="shared" si="27"/>
        <v>35</v>
      </c>
    </row>
    <row r="122" spans="1:25" x14ac:dyDescent="0.3">
      <c r="A122" s="31">
        <v>3</v>
      </c>
      <c r="B122" s="31">
        <v>2</v>
      </c>
      <c r="C122" s="31">
        <v>3</v>
      </c>
      <c r="D122" s="31">
        <v>3</v>
      </c>
      <c r="J122" s="31">
        <v>3</v>
      </c>
      <c r="K122" s="31">
        <v>1</v>
      </c>
      <c r="L122" s="31">
        <v>3</v>
      </c>
      <c r="M122" s="31">
        <v>1</v>
      </c>
      <c r="N122" s="31">
        <f t="shared" si="18"/>
        <v>23</v>
      </c>
      <c r="O122" s="31">
        <f t="shared" si="18"/>
        <v>36</v>
      </c>
      <c r="P122" s="31">
        <f t="shared" si="18"/>
        <v>9</v>
      </c>
      <c r="Q122" s="31">
        <f t="shared" si="19"/>
        <v>9</v>
      </c>
      <c r="R122" s="31">
        <f t="shared" si="20"/>
        <v>23</v>
      </c>
      <c r="S122" s="31">
        <f t="shared" si="21"/>
        <v>36</v>
      </c>
      <c r="T122" s="31">
        <f t="shared" si="22"/>
        <v>36</v>
      </c>
      <c r="U122" s="31">
        <f t="shared" si="23"/>
        <v>9</v>
      </c>
      <c r="V122" s="31">
        <f t="shared" si="24"/>
        <v>23</v>
      </c>
      <c r="W122" s="31">
        <f t="shared" si="25"/>
        <v>23</v>
      </c>
      <c r="X122" s="31">
        <f t="shared" si="26"/>
        <v>23</v>
      </c>
      <c r="Y122" s="31">
        <f t="shared" si="27"/>
        <v>23</v>
      </c>
    </row>
    <row r="123" spans="1:25" x14ac:dyDescent="0.3">
      <c r="A123" s="31">
        <v>3</v>
      </c>
      <c r="B123" s="31">
        <v>2</v>
      </c>
      <c r="C123" s="31">
        <v>3</v>
      </c>
      <c r="D123" s="31">
        <v>4</v>
      </c>
      <c r="J123" s="31">
        <v>3</v>
      </c>
      <c r="K123" s="31">
        <v>1</v>
      </c>
      <c r="L123" s="31">
        <v>3</v>
      </c>
      <c r="M123" s="31">
        <v>2</v>
      </c>
      <c r="N123" s="31">
        <f t="shared" si="18"/>
        <v>28</v>
      </c>
      <c r="O123" s="31">
        <f t="shared" si="18"/>
        <v>44</v>
      </c>
      <c r="P123" s="31">
        <f t="shared" si="18"/>
        <v>11</v>
      </c>
      <c r="Q123" s="31">
        <f t="shared" si="19"/>
        <v>11</v>
      </c>
      <c r="R123" s="31">
        <f t="shared" si="20"/>
        <v>28</v>
      </c>
      <c r="S123" s="31">
        <f t="shared" si="21"/>
        <v>44</v>
      </c>
      <c r="T123" s="31">
        <f t="shared" si="22"/>
        <v>44</v>
      </c>
      <c r="U123" s="31">
        <f t="shared" si="23"/>
        <v>11</v>
      </c>
      <c r="V123" s="31">
        <f t="shared" si="24"/>
        <v>28</v>
      </c>
      <c r="W123" s="31">
        <f t="shared" si="25"/>
        <v>28</v>
      </c>
      <c r="X123" s="31">
        <f t="shared" si="26"/>
        <v>28</v>
      </c>
      <c r="Y123" s="31">
        <f t="shared" si="27"/>
        <v>28</v>
      </c>
    </row>
    <row r="124" spans="1:25" x14ac:dyDescent="0.3">
      <c r="A124" s="31">
        <v>3</v>
      </c>
      <c r="B124" s="31">
        <v>2</v>
      </c>
      <c r="C124" s="31">
        <v>4</v>
      </c>
      <c r="D124" s="31">
        <v>1</v>
      </c>
      <c r="J124" s="31">
        <v>3</v>
      </c>
      <c r="K124" s="31">
        <v>1</v>
      </c>
      <c r="L124" s="31">
        <v>3</v>
      </c>
      <c r="M124" s="31">
        <v>3</v>
      </c>
      <c r="N124" s="31">
        <f t="shared" si="18"/>
        <v>33</v>
      </c>
      <c r="O124" s="31">
        <f t="shared" si="18"/>
        <v>52</v>
      </c>
      <c r="P124" s="31">
        <f t="shared" si="18"/>
        <v>13</v>
      </c>
      <c r="Q124" s="31">
        <f t="shared" si="19"/>
        <v>13</v>
      </c>
      <c r="R124" s="31">
        <f t="shared" si="20"/>
        <v>33</v>
      </c>
      <c r="S124" s="31">
        <f t="shared" si="21"/>
        <v>52</v>
      </c>
      <c r="T124" s="31">
        <f t="shared" si="22"/>
        <v>52</v>
      </c>
      <c r="U124" s="31">
        <f t="shared" si="23"/>
        <v>13</v>
      </c>
      <c r="V124" s="31">
        <f t="shared" si="24"/>
        <v>33</v>
      </c>
      <c r="W124" s="31">
        <f t="shared" si="25"/>
        <v>33</v>
      </c>
      <c r="X124" s="31">
        <f t="shared" si="26"/>
        <v>33</v>
      </c>
      <c r="Y124" s="31">
        <f t="shared" si="27"/>
        <v>33</v>
      </c>
    </row>
    <row r="125" spans="1:25" x14ac:dyDescent="0.3">
      <c r="A125" s="31">
        <v>3</v>
      </c>
      <c r="B125" s="31">
        <v>2</v>
      </c>
      <c r="C125" s="31">
        <v>4</v>
      </c>
      <c r="D125" s="31">
        <v>2</v>
      </c>
      <c r="J125" s="31">
        <v>3</v>
      </c>
      <c r="K125" s="31">
        <v>1</v>
      </c>
      <c r="L125" s="31">
        <v>3</v>
      </c>
      <c r="M125" s="31">
        <v>4</v>
      </c>
      <c r="N125" s="31">
        <f t="shared" si="18"/>
        <v>38</v>
      </c>
      <c r="O125" s="31">
        <f t="shared" si="18"/>
        <v>60</v>
      </c>
      <c r="P125" s="31">
        <f t="shared" si="18"/>
        <v>15</v>
      </c>
      <c r="Q125" s="31">
        <f t="shared" si="19"/>
        <v>15</v>
      </c>
      <c r="R125" s="31">
        <f t="shared" si="20"/>
        <v>38</v>
      </c>
      <c r="S125" s="31">
        <f t="shared" si="21"/>
        <v>60</v>
      </c>
      <c r="T125" s="31">
        <f t="shared" si="22"/>
        <v>60</v>
      </c>
      <c r="U125" s="31">
        <f t="shared" si="23"/>
        <v>15</v>
      </c>
      <c r="V125" s="31">
        <f t="shared" si="24"/>
        <v>38</v>
      </c>
      <c r="W125" s="31">
        <f t="shared" si="25"/>
        <v>38</v>
      </c>
      <c r="X125" s="31">
        <f t="shared" si="26"/>
        <v>38</v>
      </c>
      <c r="Y125" s="31">
        <f t="shared" si="27"/>
        <v>38</v>
      </c>
    </row>
    <row r="126" spans="1:25" x14ac:dyDescent="0.3">
      <c r="A126" s="31">
        <v>3</v>
      </c>
      <c r="B126" s="31">
        <v>2</v>
      </c>
      <c r="C126" s="31">
        <v>4</v>
      </c>
      <c r="D126" s="31">
        <v>3</v>
      </c>
      <c r="J126" s="31">
        <v>3</v>
      </c>
      <c r="K126" s="31">
        <v>1</v>
      </c>
      <c r="L126" s="31">
        <v>3</v>
      </c>
      <c r="M126" s="31">
        <v>5</v>
      </c>
      <c r="N126" s="31">
        <f t="shared" si="18"/>
        <v>43</v>
      </c>
      <c r="O126" s="31">
        <f t="shared" si="18"/>
        <v>68</v>
      </c>
      <c r="P126" s="31">
        <f t="shared" si="18"/>
        <v>17</v>
      </c>
      <c r="Q126" s="31">
        <f t="shared" si="19"/>
        <v>17</v>
      </c>
      <c r="R126" s="31">
        <f t="shared" si="20"/>
        <v>43</v>
      </c>
      <c r="S126" s="31">
        <f t="shared" si="21"/>
        <v>68</v>
      </c>
      <c r="T126" s="31">
        <f t="shared" si="22"/>
        <v>68</v>
      </c>
      <c r="U126" s="31">
        <f t="shared" si="23"/>
        <v>17</v>
      </c>
      <c r="V126" s="31">
        <f t="shared" si="24"/>
        <v>43</v>
      </c>
      <c r="W126" s="31">
        <f t="shared" si="25"/>
        <v>43</v>
      </c>
      <c r="X126" s="31">
        <f t="shared" si="26"/>
        <v>43</v>
      </c>
      <c r="Y126" s="31">
        <f t="shared" si="27"/>
        <v>43</v>
      </c>
    </row>
    <row r="127" spans="1:25" x14ac:dyDescent="0.3">
      <c r="A127" s="31">
        <v>3</v>
      </c>
      <c r="B127" s="31">
        <v>2</v>
      </c>
      <c r="C127" s="31">
        <v>4</v>
      </c>
      <c r="D127" s="31">
        <v>4</v>
      </c>
      <c r="J127" s="31">
        <v>3</v>
      </c>
      <c r="K127" s="31">
        <v>1</v>
      </c>
      <c r="L127" s="31">
        <v>4</v>
      </c>
      <c r="M127" s="31">
        <v>1</v>
      </c>
      <c r="N127" s="31">
        <f t="shared" si="18"/>
        <v>30</v>
      </c>
      <c r="O127" s="31">
        <f t="shared" si="18"/>
        <v>48</v>
      </c>
      <c r="P127" s="31">
        <f t="shared" si="18"/>
        <v>12</v>
      </c>
      <c r="Q127" s="31">
        <f t="shared" si="19"/>
        <v>12</v>
      </c>
      <c r="R127" s="31">
        <f t="shared" si="20"/>
        <v>30</v>
      </c>
      <c r="S127" s="31">
        <f t="shared" si="21"/>
        <v>48</v>
      </c>
      <c r="T127" s="31">
        <f t="shared" si="22"/>
        <v>48</v>
      </c>
      <c r="U127" s="31">
        <f t="shared" si="23"/>
        <v>12</v>
      </c>
      <c r="V127" s="31">
        <f t="shared" si="24"/>
        <v>30</v>
      </c>
      <c r="W127" s="31">
        <f t="shared" si="25"/>
        <v>30</v>
      </c>
      <c r="X127" s="31">
        <f t="shared" si="26"/>
        <v>30</v>
      </c>
      <c r="Y127" s="31">
        <f t="shared" si="27"/>
        <v>30</v>
      </c>
    </row>
    <row r="128" spans="1:25" x14ac:dyDescent="0.3">
      <c r="A128" s="31">
        <v>4</v>
      </c>
      <c r="B128" s="31">
        <v>1</v>
      </c>
      <c r="C128" s="31">
        <v>1</v>
      </c>
      <c r="D128" s="31">
        <v>1</v>
      </c>
      <c r="J128" s="31">
        <v>3</v>
      </c>
      <c r="K128" s="31">
        <v>1</v>
      </c>
      <c r="L128" s="31">
        <v>4</v>
      </c>
      <c r="M128" s="31">
        <v>2</v>
      </c>
      <c r="N128" s="31">
        <f t="shared" si="18"/>
        <v>35</v>
      </c>
      <c r="O128" s="31">
        <f t="shared" si="18"/>
        <v>56</v>
      </c>
      <c r="P128" s="31">
        <f t="shared" si="18"/>
        <v>14</v>
      </c>
      <c r="Q128" s="31">
        <f t="shared" si="19"/>
        <v>14</v>
      </c>
      <c r="R128" s="31">
        <f t="shared" si="20"/>
        <v>35</v>
      </c>
      <c r="S128" s="31">
        <f t="shared" si="21"/>
        <v>56</v>
      </c>
      <c r="T128" s="31">
        <f t="shared" si="22"/>
        <v>56</v>
      </c>
      <c r="U128" s="31">
        <f t="shared" si="23"/>
        <v>14</v>
      </c>
      <c r="V128" s="31">
        <f t="shared" si="24"/>
        <v>35</v>
      </c>
      <c r="W128" s="31">
        <f t="shared" si="25"/>
        <v>35</v>
      </c>
      <c r="X128" s="31">
        <f t="shared" si="26"/>
        <v>35</v>
      </c>
      <c r="Y128" s="31">
        <f t="shared" si="27"/>
        <v>35</v>
      </c>
    </row>
    <row r="129" spans="1:25" x14ac:dyDescent="0.3">
      <c r="A129" s="31">
        <v>4</v>
      </c>
      <c r="B129" s="31">
        <v>1</v>
      </c>
      <c r="C129" s="31">
        <v>1</v>
      </c>
      <c r="D129" s="31">
        <v>2</v>
      </c>
      <c r="J129" s="31">
        <v>3</v>
      </c>
      <c r="K129" s="31">
        <v>1</v>
      </c>
      <c r="L129" s="31">
        <v>4</v>
      </c>
      <c r="M129" s="31">
        <v>3</v>
      </c>
      <c r="N129" s="31">
        <f t="shared" ref="N129:P160" si="28">ROUND(INDEX(N$18:N$27,($J129-1)*2+$K129)*100*INDEX($T$6:$W$10,$M129,$L129),0)</f>
        <v>40</v>
      </c>
      <c r="O129" s="31">
        <f t="shared" si="28"/>
        <v>64</v>
      </c>
      <c r="P129" s="31">
        <f t="shared" si="28"/>
        <v>16</v>
      </c>
      <c r="Q129" s="31">
        <f t="shared" si="19"/>
        <v>16</v>
      </c>
      <c r="R129" s="31">
        <f t="shared" si="20"/>
        <v>40</v>
      </c>
      <c r="S129" s="31">
        <f t="shared" si="21"/>
        <v>64</v>
      </c>
      <c r="T129" s="31">
        <f t="shared" si="22"/>
        <v>64</v>
      </c>
      <c r="U129" s="31">
        <f t="shared" si="23"/>
        <v>16</v>
      </c>
      <c r="V129" s="31">
        <f t="shared" si="24"/>
        <v>40</v>
      </c>
      <c r="W129" s="31">
        <f t="shared" si="25"/>
        <v>40</v>
      </c>
      <c r="X129" s="31">
        <f t="shared" si="26"/>
        <v>40</v>
      </c>
      <c r="Y129" s="31">
        <f t="shared" si="27"/>
        <v>40</v>
      </c>
    </row>
    <row r="130" spans="1:25" x14ac:dyDescent="0.3">
      <c r="A130" s="31">
        <v>4</v>
      </c>
      <c r="B130" s="31">
        <v>1</v>
      </c>
      <c r="C130" s="31">
        <v>1</v>
      </c>
      <c r="D130" s="31">
        <v>3</v>
      </c>
      <c r="J130" s="31">
        <v>3</v>
      </c>
      <c r="K130" s="31">
        <v>1</v>
      </c>
      <c r="L130" s="31">
        <v>4</v>
      </c>
      <c r="M130" s="31">
        <v>4</v>
      </c>
      <c r="N130" s="31">
        <f t="shared" si="28"/>
        <v>45</v>
      </c>
      <c r="O130" s="31">
        <f t="shared" si="28"/>
        <v>72</v>
      </c>
      <c r="P130" s="31">
        <f t="shared" si="28"/>
        <v>18</v>
      </c>
      <c r="Q130" s="31">
        <f t="shared" si="19"/>
        <v>18</v>
      </c>
      <c r="R130" s="31">
        <f t="shared" si="20"/>
        <v>45</v>
      </c>
      <c r="S130" s="31">
        <f t="shared" si="21"/>
        <v>72</v>
      </c>
      <c r="T130" s="31">
        <f t="shared" si="22"/>
        <v>72</v>
      </c>
      <c r="U130" s="31">
        <f t="shared" si="23"/>
        <v>18</v>
      </c>
      <c r="V130" s="31">
        <f t="shared" si="24"/>
        <v>45</v>
      </c>
      <c r="W130" s="31">
        <f t="shared" si="25"/>
        <v>45</v>
      </c>
      <c r="X130" s="31">
        <f t="shared" si="26"/>
        <v>45</v>
      </c>
      <c r="Y130" s="31">
        <f t="shared" si="27"/>
        <v>45</v>
      </c>
    </row>
    <row r="131" spans="1:25" x14ac:dyDescent="0.3">
      <c r="A131" s="31">
        <v>4</v>
      </c>
      <c r="B131" s="31">
        <v>1</v>
      </c>
      <c r="C131" s="31">
        <v>1</v>
      </c>
      <c r="D131" s="31">
        <v>4</v>
      </c>
      <c r="J131" s="31">
        <v>3</v>
      </c>
      <c r="K131" s="31">
        <v>1</v>
      </c>
      <c r="L131" s="31">
        <v>4</v>
      </c>
      <c r="M131" s="31">
        <v>5</v>
      </c>
      <c r="N131" s="31">
        <f t="shared" si="28"/>
        <v>50</v>
      </c>
      <c r="O131" s="31">
        <f t="shared" si="28"/>
        <v>80</v>
      </c>
      <c r="P131" s="31">
        <f t="shared" si="28"/>
        <v>20</v>
      </c>
      <c r="Q131" s="31">
        <f t="shared" si="19"/>
        <v>20</v>
      </c>
      <c r="R131" s="31">
        <f t="shared" si="20"/>
        <v>50</v>
      </c>
      <c r="S131" s="31">
        <f t="shared" si="21"/>
        <v>80</v>
      </c>
      <c r="T131" s="31">
        <f t="shared" si="22"/>
        <v>80</v>
      </c>
      <c r="U131" s="31">
        <f t="shared" si="23"/>
        <v>20</v>
      </c>
      <c r="V131" s="31">
        <f t="shared" si="24"/>
        <v>50</v>
      </c>
      <c r="W131" s="31">
        <f t="shared" si="25"/>
        <v>50</v>
      </c>
      <c r="X131" s="31">
        <f t="shared" si="26"/>
        <v>50</v>
      </c>
      <c r="Y131" s="31">
        <f t="shared" si="27"/>
        <v>50</v>
      </c>
    </row>
    <row r="132" spans="1:25" x14ac:dyDescent="0.3">
      <c r="A132" s="31">
        <v>4</v>
      </c>
      <c r="B132" s="31">
        <v>1</v>
      </c>
      <c r="C132" s="31">
        <v>2</v>
      </c>
      <c r="D132" s="31">
        <v>1</v>
      </c>
      <c r="J132" s="31">
        <v>3</v>
      </c>
      <c r="K132" s="31">
        <v>2</v>
      </c>
      <c r="L132" s="31">
        <v>1</v>
      </c>
      <c r="M132" s="31">
        <v>1</v>
      </c>
      <c r="N132" s="31">
        <f t="shared" si="28"/>
        <v>10</v>
      </c>
      <c r="O132" s="31">
        <f t="shared" si="28"/>
        <v>0</v>
      </c>
      <c r="P132" s="31">
        <f t="shared" si="28"/>
        <v>20</v>
      </c>
      <c r="Q132" s="31">
        <f t="shared" si="19"/>
        <v>20</v>
      </c>
      <c r="R132" s="31">
        <f t="shared" si="20"/>
        <v>10</v>
      </c>
      <c r="S132" s="31">
        <f t="shared" si="21"/>
        <v>0</v>
      </c>
      <c r="T132" s="31">
        <f t="shared" si="22"/>
        <v>0</v>
      </c>
      <c r="U132" s="31">
        <f t="shared" si="23"/>
        <v>20</v>
      </c>
      <c r="V132" s="31">
        <f t="shared" si="24"/>
        <v>10</v>
      </c>
      <c r="W132" s="31">
        <f t="shared" si="25"/>
        <v>0</v>
      </c>
      <c r="X132" s="31">
        <f t="shared" si="26"/>
        <v>14</v>
      </c>
      <c r="Y132" s="31">
        <f t="shared" si="27"/>
        <v>14</v>
      </c>
    </row>
    <row r="133" spans="1:25" x14ac:dyDescent="0.3">
      <c r="A133" s="31">
        <v>4</v>
      </c>
      <c r="B133" s="31">
        <v>1</v>
      </c>
      <c r="C133" s="31">
        <v>2</v>
      </c>
      <c r="D133" s="31">
        <v>2</v>
      </c>
      <c r="J133" s="31">
        <v>3</v>
      </c>
      <c r="K133" s="31">
        <v>2</v>
      </c>
      <c r="L133" s="31">
        <v>1</v>
      </c>
      <c r="M133" s="31">
        <v>2</v>
      </c>
      <c r="N133" s="31">
        <f t="shared" si="28"/>
        <v>15</v>
      </c>
      <c r="O133" s="31">
        <f t="shared" si="28"/>
        <v>0</v>
      </c>
      <c r="P133" s="31">
        <f t="shared" si="28"/>
        <v>30</v>
      </c>
      <c r="Q133" s="31">
        <f t="shared" si="19"/>
        <v>30</v>
      </c>
      <c r="R133" s="31">
        <f t="shared" si="20"/>
        <v>15</v>
      </c>
      <c r="S133" s="31">
        <f t="shared" si="21"/>
        <v>0</v>
      </c>
      <c r="T133" s="31">
        <f t="shared" si="22"/>
        <v>0</v>
      </c>
      <c r="U133" s="31">
        <f t="shared" si="23"/>
        <v>30</v>
      </c>
      <c r="V133" s="31">
        <f t="shared" si="24"/>
        <v>15</v>
      </c>
      <c r="W133" s="31">
        <f t="shared" si="25"/>
        <v>0</v>
      </c>
      <c r="X133" s="31">
        <f t="shared" si="26"/>
        <v>21</v>
      </c>
      <c r="Y133" s="31">
        <f t="shared" si="27"/>
        <v>21</v>
      </c>
    </row>
    <row r="134" spans="1:25" x14ac:dyDescent="0.3">
      <c r="A134" s="31">
        <v>4</v>
      </c>
      <c r="B134" s="31">
        <v>1</v>
      </c>
      <c r="C134" s="31">
        <v>2</v>
      </c>
      <c r="D134" s="31">
        <v>3</v>
      </c>
      <c r="J134" s="31">
        <v>3</v>
      </c>
      <c r="K134" s="31">
        <v>2</v>
      </c>
      <c r="L134" s="31">
        <v>1</v>
      </c>
      <c r="M134" s="31">
        <v>3</v>
      </c>
      <c r="N134" s="31">
        <f t="shared" si="28"/>
        <v>20</v>
      </c>
      <c r="O134" s="31">
        <f t="shared" si="28"/>
        <v>0</v>
      </c>
      <c r="P134" s="31">
        <f t="shared" si="28"/>
        <v>40</v>
      </c>
      <c r="Q134" s="31">
        <f t="shared" si="19"/>
        <v>40</v>
      </c>
      <c r="R134" s="31">
        <f t="shared" si="20"/>
        <v>20</v>
      </c>
      <c r="S134" s="31">
        <f t="shared" si="21"/>
        <v>0</v>
      </c>
      <c r="T134" s="31">
        <f t="shared" si="22"/>
        <v>0</v>
      </c>
      <c r="U134" s="31">
        <f t="shared" si="23"/>
        <v>40</v>
      </c>
      <c r="V134" s="31">
        <f t="shared" si="24"/>
        <v>20</v>
      </c>
      <c r="W134" s="31">
        <f t="shared" si="25"/>
        <v>0</v>
      </c>
      <c r="X134" s="31">
        <f t="shared" si="26"/>
        <v>28</v>
      </c>
      <c r="Y134" s="31">
        <f t="shared" si="27"/>
        <v>28</v>
      </c>
    </row>
    <row r="135" spans="1:25" x14ac:dyDescent="0.3">
      <c r="A135" s="31">
        <v>4</v>
      </c>
      <c r="B135" s="31">
        <v>1</v>
      </c>
      <c r="C135" s="31">
        <v>2</v>
      </c>
      <c r="D135" s="31">
        <v>4</v>
      </c>
      <c r="J135" s="31">
        <v>3</v>
      </c>
      <c r="K135" s="31">
        <v>2</v>
      </c>
      <c r="L135" s="31">
        <v>1</v>
      </c>
      <c r="M135" s="31">
        <v>4</v>
      </c>
      <c r="N135" s="31">
        <f t="shared" si="28"/>
        <v>25</v>
      </c>
      <c r="O135" s="31">
        <f t="shared" si="28"/>
        <v>0</v>
      </c>
      <c r="P135" s="31">
        <f t="shared" si="28"/>
        <v>50</v>
      </c>
      <c r="Q135" s="31">
        <f t="shared" si="19"/>
        <v>50</v>
      </c>
      <c r="R135" s="31">
        <f t="shared" si="20"/>
        <v>25</v>
      </c>
      <c r="S135" s="31">
        <f t="shared" si="21"/>
        <v>0</v>
      </c>
      <c r="T135" s="31">
        <f t="shared" si="22"/>
        <v>0</v>
      </c>
      <c r="U135" s="31">
        <f t="shared" si="23"/>
        <v>50</v>
      </c>
      <c r="V135" s="31">
        <f t="shared" si="24"/>
        <v>25</v>
      </c>
      <c r="W135" s="31">
        <f t="shared" si="25"/>
        <v>0</v>
      </c>
      <c r="X135" s="31">
        <f t="shared" si="26"/>
        <v>35</v>
      </c>
      <c r="Y135" s="31">
        <f t="shared" si="27"/>
        <v>35</v>
      </c>
    </row>
    <row r="136" spans="1:25" x14ac:dyDescent="0.3">
      <c r="A136" s="31">
        <v>4</v>
      </c>
      <c r="B136" s="31">
        <v>1</v>
      </c>
      <c r="C136" s="31">
        <v>3</v>
      </c>
      <c r="D136" s="31">
        <v>1</v>
      </c>
      <c r="J136" s="31">
        <v>3</v>
      </c>
      <c r="K136" s="31">
        <v>2</v>
      </c>
      <c r="L136" s="31">
        <v>1</v>
      </c>
      <c r="M136" s="31">
        <v>5</v>
      </c>
      <c r="N136" s="31">
        <f t="shared" si="28"/>
        <v>30</v>
      </c>
      <c r="O136" s="31">
        <f t="shared" si="28"/>
        <v>0</v>
      </c>
      <c r="P136" s="31">
        <f t="shared" si="28"/>
        <v>60</v>
      </c>
      <c r="Q136" s="31">
        <f t="shared" si="19"/>
        <v>60</v>
      </c>
      <c r="R136" s="31">
        <f t="shared" si="20"/>
        <v>30</v>
      </c>
      <c r="S136" s="31">
        <f t="shared" si="21"/>
        <v>0</v>
      </c>
      <c r="T136" s="31">
        <f t="shared" si="22"/>
        <v>0</v>
      </c>
      <c r="U136" s="31">
        <f t="shared" si="23"/>
        <v>60</v>
      </c>
      <c r="V136" s="31">
        <f t="shared" si="24"/>
        <v>30</v>
      </c>
      <c r="W136" s="31">
        <f t="shared" si="25"/>
        <v>0</v>
      </c>
      <c r="X136" s="31">
        <f t="shared" si="26"/>
        <v>42</v>
      </c>
      <c r="Y136" s="31">
        <f t="shared" si="27"/>
        <v>42</v>
      </c>
    </row>
    <row r="137" spans="1:25" x14ac:dyDescent="0.3">
      <c r="A137" s="31">
        <v>4</v>
      </c>
      <c r="B137" s="31">
        <v>1</v>
      </c>
      <c r="C137" s="31">
        <v>3</v>
      </c>
      <c r="D137" s="31">
        <v>2</v>
      </c>
      <c r="J137" s="31">
        <v>3</v>
      </c>
      <c r="K137" s="31">
        <v>2</v>
      </c>
      <c r="L137" s="31">
        <v>2</v>
      </c>
      <c r="M137" s="31">
        <v>1</v>
      </c>
      <c r="N137" s="31">
        <f t="shared" si="28"/>
        <v>15</v>
      </c>
      <c r="O137" s="31">
        <f t="shared" si="28"/>
        <v>0</v>
      </c>
      <c r="P137" s="31">
        <f t="shared" si="28"/>
        <v>30</v>
      </c>
      <c r="Q137" s="31">
        <f t="shared" si="19"/>
        <v>30</v>
      </c>
      <c r="R137" s="31">
        <f t="shared" si="20"/>
        <v>15</v>
      </c>
      <c r="S137" s="31">
        <f t="shared" si="21"/>
        <v>0</v>
      </c>
      <c r="T137" s="31">
        <f t="shared" si="22"/>
        <v>0</v>
      </c>
      <c r="U137" s="31">
        <f t="shared" si="23"/>
        <v>30</v>
      </c>
      <c r="V137" s="31">
        <f t="shared" si="24"/>
        <v>15</v>
      </c>
      <c r="W137" s="31">
        <f t="shared" si="25"/>
        <v>0</v>
      </c>
      <c r="X137" s="31">
        <f t="shared" si="26"/>
        <v>21</v>
      </c>
      <c r="Y137" s="31">
        <f t="shared" si="27"/>
        <v>21</v>
      </c>
    </row>
    <row r="138" spans="1:25" x14ac:dyDescent="0.3">
      <c r="A138" s="31">
        <v>4</v>
      </c>
      <c r="B138" s="31">
        <v>1</v>
      </c>
      <c r="C138" s="31">
        <v>3</v>
      </c>
      <c r="D138" s="31">
        <v>3</v>
      </c>
      <c r="J138" s="31">
        <v>3</v>
      </c>
      <c r="K138" s="31">
        <v>2</v>
      </c>
      <c r="L138" s="31">
        <v>2</v>
      </c>
      <c r="M138" s="31">
        <v>2</v>
      </c>
      <c r="N138" s="31">
        <f t="shared" si="28"/>
        <v>20</v>
      </c>
      <c r="O138" s="31">
        <f t="shared" si="28"/>
        <v>0</v>
      </c>
      <c r="P138" s="31">
        <f t="shared" si="28"/>
        <v>40</v>
      </c>
      <c r="Q138" s="31">
        <f t="shared" si="19"/>
        <v>40</v>
      </c>
      <c r="R138" s="31">
        <f t="shared" si="20"/>
        <v>20</v>
      </c>
      <c r="S138" s="31">
        <f t="shared" si="21"/>
        <v>0</v>
      </c>
      <c r="T138" s="31">
        <f t="shared" si="22"/>
        <v>0</v>
      </c>
      <c r="U138" s="31">
        <f t="shared" si="23"/>
        <v>40</v>
      </c>
      <c r="V138" s="31">
        <f t="shared" si="24"/>
        <v>20</v>
      </c>
      <c r="W138" s="31">
        <f t="shared" si="25"/>
        <v>0</v>
      </c>
      <c r="X138" s="31">
        <f t="shared" si="26"/>
        <v>28</v>
      </c>
      <c r="Y138" s="31">
        <f t="shared" si="27"/>
        <v>28</v>
      </c>
    </row>
    <row r="139" spans="1:25" x14ac:dyDescent="0.3">
      <c r="A139" s="31">
        <v>4</v>
      </c>
      <c r="B139" s="31">
        <v>1</v>
      </c>
      <c r="C139" s="31">
        <v>3</v>
      </c>
      <c r="D139" s="31">
        <v>4</v>
      </c>
      <c r="J139" s="31">
        <v>3</v>
      </c>
      <c r="K139" s="31">
        <v>2</v>
      </c>
      <c r="L139" s="31">
        <v>2</v>
      </c>
      <c r="M139" s="31">
        <v>3</v>
      </c>
      <c r="N139" s="31">
        <f t="shared" si="28"/>
        <v>25</v>
      </c>
      <c r="O139" s="31">
        <f t="shared" si="28"/>
        <v>0</v>
      </c>
      <c r="P139" s="31">
        <f t="shared" si="28"/>
        <v>50</v>
      </c>
      <c r="Q139" s="31">
        <f t="shared" si="19"/>
        <v>50</v>
      </c>
      <c r="R139" s="31">
        <f t="shared" si="20"/>
        <v>25</v>
      </c>
      <c r="S139" s="31">
        <f t="shared" si="21"/>
        <v>0</v>
      </c>
      <c r="T139" s="31">
        <f t="shared" si="22"/>
        <v>0</v>
      </c>
      <c r="U139" s="31">
        <f t="shared" si="23"/>
        <v>50</v>
      </c>
      <c r="V139" s="31">
        <f t="shared" si="24"/>
        <v>25</v>
      </c>
      <c r="W139" s="31">
        <f t="shared" si="25"/>
        <v>0</v>
      </c>
      <c r="X139" s="31">
        <f t="shared" si="26"/>
        <v>35</v>
      </c>
      <c r="Y139" s="31">
        <f t="shared" si="27"/>
        <v>35</v>
      </c>
    </row>
    <row r="140" spans="1:25" x14ac:dyDescent="0.3">
      <c r="A140" s="31">
        <v>4</v>
      </c>
      <c r="B140" s="31">
        <v>1</v>
      </c>
      <c r="C140" s="31">
        <v>4</v>
      </c>
      <c r="D140" s="31">
        <v>1</v>
      </c>
      <c r="J140" s="31">
        <v>3</v>
      </c>
      <c r="K140" s="31">
        <v>2</v>
      </c>
      <c r="L140" s="31">
        <v>2</v>
      </c>
      <c r="M140" s="31">
        <v>4</v>
      </c>
      <c r="N140" s="31">
        <f t="shared" si="28"/>
        <v>30</v>
      </c>
      <c r="O140" s="31">
        <f t="shared" si="28"/>
        <v>0</v>
      </c>
      <c r="P140" s="31">
        <f t="shared" si="28"/>
        <v>60</v>
      </c>
      <c r="Q140" s="31">
        <f t="shared" si="19"/>
        <v>60</v>
      </c>
      <c r="R140" s="31">
        <f t="shared" si="20"/>
        <v>30</v>
      </c>
      <c r="S140" s="31">
        <f t="shared" si="21"/>
        <v>0</v>
      </c>
      <c r="T140" s="31">
        <f t="shared" si="22"/>
        <v>0</v>
      </c>
      <c r="U140" s="31">
        <f t="shared" si="23"/>
        <v>60</v>
      </c>
      <c r="V140" s="31">
        <f t="shared" si="24"/>
        <v>30</v>
      </c>
      <c r="W140" s="31">
        <f t="shared" si="25"/>
        <v>0</v>
      </c>
      <c r="X140" s="31">
        <f t="shared" si="26"/>
        <v>42</v>
      </c>
      <c r="Y140" s="31">
        <f t="shared" si="27"/>
        <v>42</v>
      </c>
    </row>
    <row r="141" spans="1:25" x14ac:dyDescent="0.3">
      <c r="A141" s="31">
        <v>4</v>
      </c>
      <c r="B141" s="31">
        <v>1</v>
      </c>
      <c r="C141" s="31">
        <v>4</v>
      </c>
      <c r="D141" s="31">
        <v>2</v>
      </c>
      <c r="J141" s="31">
        <v>3</v>
      </c>
      <c r="K141" s="31">
        <v>2</v>
      </c>
      <c r="L141" s="31">
        <v>2</v>
      </c>
      <c r="M141" s="31">
        <v>5</v>
      </c>
      <c r="N141" s="31">
        <f t="shared" si="28"/>
        <v>35</v>
      </c>
      <c r="O141" s="31">
        <f t="shared" si="28"/>
        <v>0</v>
      </c>
      <c r="P141" s="31">
        <f t="shared" si="28"/>
        <v>70</v>
      </c>
      <c r="Q141" s="31">
        <f t="shared" si="19"/>
        <v>70</v>
      </c>
      <c r="R141" s="31">
        <f t="shared" si="20"/>
        <v>35</v>
      </c>
      <c r="S141" s="31">
        <f t="shared" si="21"/>
        <v>0</v>
      </c>
      <c r="T141" s="31">
        <f t="shared" si="22"/>
        <v>0</v>
      </c>
      <c r="U141" s="31">
        <f t="shared" si="23"/>
        <v>70</v>
      </c>
      <c r="V141" s="31">
        <f t="shared" si="24"/>
        <v>35</v>
      </c>
      <c r="W141" s="31">
        <f t="shared" si="25"/>
        <v>0</v>
      </c>
      <c r="X141" s="31">
        <f t="shared" si="26"/>
        <v>49</v>
      </c>
      <c r="Y141" s="31">
        <f t="shared" si="27"/>
        <v>49</v>
      </c>
    </row>
    <row r="142" spans="1:25" x14ac:dyDescent="0.3">
      <c r="A142" s="31">
        <v>4</v>
      </c>
      <c r="B142" s="31">
        <v>1</v>
      </c>
      <c r="C142" s="31">
        <v>4</v>
      </c>
      <c r="D142" s="31">
        <v>3</v>
      </c>
      <c r="J142" s="31">
        <v>3</v>
      </c>
      <c r="K142" s="31">
        <v>2</v>
      </c>
      <c r="L142" s="31">
        <v>3</v>
      </c>
      <c r="M142" s="31">
        <v>1</v>
      </c>
      <c r="N142" s="31">
        <f t="shared" si="28"/>
        <v>23</v>
      </c>
      <c r="O142" s="31">
        <f t="shared" si="28"/>
        <v>0</v>
      </c>
      <c r="P142" s="31">
        <f t="shared" si="28"/>
        <v>45</v>
      </c>
      <c r="Q142" s="31">
        <f t="shared" si="19"/>
        <v>45</v>
      </c>
      <c r="R142" s="31">
        <f t="shared" si="20"/>
        <v>23</v>
      </c>
      <c r="S142" s="31">
        <f t="shared" si="21"/>
        <v>0</v>
      </c>
      <c r="T142" s="31">
        <f t="shared" si="22"/>
        <v>0</v>
      </c>
      <c r="U142" s="31">
        <f t="shared" si="23"/>
        <v>45</v>
      </c>
      <c r="V142" s="31">
        <f t="shared" si="24"/>
        <v>23</v>
      </c>
      <c r="W142" s="31">
        <f t="shared" si="25"/>
        <v>0</v>
      </c>
      <c r="X142" s="31">
        <f t="shared" si="26"/>
        <v>32</v>
      </c>
      <c r="Y142" s="31">
        <f t="shared" si="27"/>
        <v>32</v>
      </c>
    </row>
    <row r="143" spans="1:25" x14ac:dyDescent="0.3">
      <c r="A143" s="31">
        <v>4</v>
      </c>
      <c r="B143" s="31">
        <v>1</v>
      </c>
      <c r="C143" s="31">
        <v>4</v>
      </c>
      <c r="D143" s="31">
        <v>4</v>
      </c>
      <c r="J143" s="31">
        <v>3</v>
      </c>
      <c r="K143" s="31">
        <v>2</v>
      </c>
      <c r="L143" s="31">
        <v>3</v>
      </c>
      <c r="M143" s="31">
        <v>2</v>
      </c>
      <c r="N143" s="31">
        <f t="shared" si="28"/>
        <v>28</v>
      </c>
      <c r="O143" s="31">
        <f t="shared" si="28"/>
        <v>0</v>
      </c>
      <c r="P143" s="31">
        <f t="shared" si="28"/>
        <v>55</v>
      </c>
      <c r="Q143" s="31">
        <f t="shared" si="19"/>
        <v>55</v>
      </c>
      <c r="R143" s="31">
        <f t="shared" si="20"/>
        <v>28</v>
      </c>
      <c r="S143" s="31">
        <f t="shared" si="21"/>
        <v>0</v>
      </c>
      <c r="T143" s="31">
        <f t="shared" si="22"/>
        <v>0</v>
      </c>
      <c r="U143" s="31">
        <f t="shared" si="23"/>
        <v>55</v>
      </c>
      <c r="V143" s="31">
        <f t="shared" si="24"/>
        <v>28</v>
      </c>
      <c r="W143" s="31">
        <f t="shared" si="25"/>
        <v>0</v>
      </c>
      <c r="X143" s="31">
        <f t="shared" si="26"/>
        <v>39</v>
      </c>
      <c r="Y143" s="31">
        <f t="shared" si="27"/>
        <v>39</v>
      </c>
    </row>
    <row r="144" spans="1:25" x14ac:dyDescent="0.3">
      <c r="A144" s="31">
        <v>4</v>
      </c>
      <c r="B144" s="31">
        <v>2</v>
      </c>
      <c r="C144" s="31">
        <v>1</v>
      </c>
      <c r="D144" s="31">
        <v>1</v>
      </c>
      <c r="J144" s="31">
        <v>3</v>
      </c>
      <c r="K144" s="31">
        <v>2</v>
      </c>
      <c r="L144" s="31">
        <v>3</v>
      </c>
      <c r="M144" s="31">
        <v>3</v>
      </c>
      <c r="N144" s="31">
        <f t="shared" si="28"/>
        <v>33</v>
      </c>
      <c r="O144" s="31">
        <f t="shared" si="28"/>
        <v>0</v>
      </c>
      <c r="P144" s="31">
        <f t="shared" si="28"/>
        <v>65</v>
      </c>
      <c r="Q144" s="31">
        <f t="shared" si="19"/>
        <v>65</v>
      </c>
      <c r="R144" s="31">
        <f t="shared" si="20"/>
        <v>33</v>
      </c>
      <c r="S144" s="31">
        <f t="shared" si="21"/>
        <v>0</v>
      </c>
      <c r="T144" s="31">
        <f t="shared" si="22"/>
        <v>0</v>
      </c>
      <c r="U144" s="31">
        <f t="shared" si="23"/>
        <v>65</v>
      </c>
      <c r="V144" s="31">
        <f t="shared" si="24"/>
        <v>33</v>
      </c>
      <c r="W144" s="31">
        <f t="shared" si="25"/>
        <v>0</v>
      </c>
      <c r="X144" s="31">
        <f t="shared" si="26"/>
        <v>46</v>
      </c>
      <c r="Y144" s="31">
        <f t="shared" si="27"/>
        <v>46</v>
      </c>
    </row>
    <row r="145" spans="1:25" x14ac:dyDescent="0.3">
      <c r="A145" s="31">
        <v>4</v>
      </c>
      <c r="B145" s="31">
        <v>2</v>
      </c>
      <c r="C145" s="31">
        <v>1</v>
      </c>
      <c r="D145" s="31">
        <v>2</v>
      </c>
      <c r="J145" s="31">
        <v>3</v>
      </c>
      <c r="K145" s="31">
        <v>2</v>
      </c>
      <c r="L145" s="31">
        <v>3</v>
      </c>
      <c r="M145" s="31">
        <v>4</v>
      </c>
      <c r="N145" s="31">
        <f t="shared" si="28"/>
        <v>38</v>
      </c>
      <c r="O145" s="31">
        <f t="shared" si="28"/>
        <v>0</v>
      </c>
      <c r="P145" s="31">
        <f t="shared" si="28"/>
        <v>75</v>
      </c>
      <c r="Q145" s="31">
        <f t="shared" si="19"/>
        <v>75</v>
      </c>
      <c r="R145" s="31">
        <f t="shared" si="20"/>
        <v>38</v>
      </c>
      <c r="S145" s="31">
        <f t="shared" si="21"/>
        <v>0</v>
      </c>
      <c r="T145" s="31">
        <f t="shared" si="22"/>
        <v>0</v>
      </c>
      <c r="U145" s="31">
        <f t="shared" si="23"/>
        <v>75</v>
      </c>
      <c r="V145" s="31">
        <f t="shared" si="24"/>
        <v>38</v>
      </c>
      <c r="W145" s="31">
        <f t="shared" si="25"/>
        <v>0</v>
      </c>
      <c r="X145" s="31">
        <f t="shared" si="26"/>
        <v>53</v>
      </c>
      <c r="Y145" s="31">
        <f t="shared" si="27"/>
        <v>53</v>
      </c>
    </row>
    <row r="146" spans="1:25" x14ac:dyDescent="0.3">
      <c r="A146" s="31">
        <v>4</v>
      </c>
      <c r="B146" s="31">
        <v>2</v>
      </c>
      <c r="C146" s="31">
        <v>1</v>
      </c>
      <c r="D146" s="31">
        <v>3</v>
      </c>
      <c r="J146" s="31">
        <v>3</v>
      </c>
      <c r="K146" s="31">
        <v>2</v>
      </c>
      <c r="L146" s="31">
        <v>3</v>
      </c>
      <c r="M146" s="31">
        <v>5</v>
      </c>
      <c r="N146" s="31">
        <f t="shared" si="28"/>
        <v>43</v>
      </c>
      <c r="O146" s="31">
        <f t="shared" si="28"/>
        <v>0</v>
      </c>
      <c r="P146" s="31">
        <f t="shared" si="28"/>
        <v>85</v>
      </c>
      <c r="Q146" s="31">
        <f t="shared" si="19"/>
        <v>85</v>
      </c>
      <c r="R146" s="31">
        <f t="shared" si="20"/>
        <v>43</v>
      </c>
      <c r="S146" s="31">
        <f t="shared" si="21"/>
        <v>0</v>
      </c>
      <c r="T146" s="31">
        <f t="shared" si="22"/>
        <v>0</v>
      </c>
      <c r="U146" s="31">
        <f t="shared" si="23"/>
        <v>85</v>
      </c>
      <c r="V146" s="31">
        <f t="shared" si="24"/>
        <v>43</v>
      </c>
      <c r="W146" s="31">
        <f t="shared" si="25"/>
        <v>0</v>
      </c>
      <c r="X146" s="31">
        <f t="shared" si="26"/>
        <v>60</v>
      </c>
      <c r="Y146" s="31">
        <f t="shared" si="27"/>
        <v>60</v>
      </c>
    </row>
    <row r="147" spans="1:25" x14ac:dyDescent="0.3">
      <c r="A147" s="31">
        <v>4</v>
      </c>
      <c r="B147" s="31">
        <v>2</v>
      </c>
      <c r="C147" s="31">
        <v>1</v>
      </c>
      <c r="D147" s="31">
        <v>4</v>
      </c>
      <c r="J147" s="31">
        <v>3</v>
      </c>
      <c r="K147" s="31">
        <v>2</v>
      </c>
      <c r="L147" s="31">
        <v>4</v>
      </c>
      <c r="M147" s="31">
        <v>1</v>
      </c>
      <c r="N147" s="31">
        <f t="shared" si="28"/>
        <v>30</v>
      </c>
      <c r="O147" s="31">
        <f t="shared" si="28"/>
        <v>0</v>
      </c>
      <c r="P147" s="31">
        <f t="shared" si="28"/>
        <v>60</v>
      </c>
      <c r="Q147" s="31">
        <f t="shared" si="19"/>
        <v>60</v>
      </c>
      <c r="R147" s="31">
        <f t="shared" si="20"/>
        <v>30</v>
      </c>
      <c r="S147" s="31">
        <f t="shared" si="21"/>
        <v>0</v>
      </c>
      <c r="T147" s="31">
        <f t="shared" si="22"/>
        <v>0</v>
      </c>
      <c r="U147" s="31">
        <f t="shared" si="23"/>
        <v>60</v>
      </c>
      <c r="V147" s="31">
        <f t="shared" si="24"/>
        <v>30</v>
      </c>
      <c r="W147" s="31">
        <f t="shared" si="25"/>
        <v>0</v>
      </c>
      <c r="X147" s="31">
        <f t="shared" si="26"/>
        <v>42</v>
      </c>
      <c r="Y147" s="31">
        <f t="shared" si="27"/>
        <v>42</v>
      </c>
    </row>
    <row r="148" spans="1:25" x14ac:dyDescent="0.3">
      <c r="A148" s="31">
        <v>4</v>
      </c>
      <c r="B148" s="31">
        <v>2</v>
      </c>
      <c r="C148" s="31">
        <v>2</v>
      </c>
      <c r="D148" s="31">
        <v>1</v>
      </c>
      <c r="J148" s="31">
        <v>3</v>
      </c>
      <c r="K148" s="31">
        <v>2</v>
      </c>
      <c r="L148" s="31">
        <v>4</v>
      </c>
      <c r="M148" s="31">
        <v>2</v>
      </c>
      <c r="N148" s="31">
        <f t="shared" si="28"/>
        <v>35</v>
      </c>
      <c r="O148" s="31">
        <f t="shared" si="28"/>
        <v>0</v>
      </c>
      <c r="P148" s="31">
        <f t="shared" si="28"/>
        <v>70</v>
      </c>
      <c r="Q148" s="31">
        <f t="shared" si="19"/>
        <v>70</v>
      </c>
      <c r="R148" s="31">
        <f t="shared" si="20"/>
        <v>35</v>
      </c>
      <c r="S148" s="31">
        <f t="shared" si="21"/>
        <v>0</v>
      </c>
      <c r="T148" s="31">
        <f t="shared" si="22"/>
        <v>0</v>
      </c>
      <c r="U148" s="31">
        <f t="shared" si="23"/>
        <v>70</v>
      </c>
      <c r="V148" s="31">
        <f t="shared" si="24"/>
        <v>35</v>
      </c>
      <c r="W148" s="31">
        <f t="shared" si="25"/>
        <v>0</v>
      </c>
      <c r="X148" s="31">
        <f t="shared" si="26"/>
        <v>49</v>
      </c>
      <c r="Y148" s="31">
        <f t="shared" si="27"/>
        <v>49</v>
      </c>
    </row>
    <row r="149" spans="1:25" x14ac:dyDescent="0.3">
      <c r="A149" s="31">
        <v>4</v>
      </c>
      <c r="B149" s="31">
        <v>2</v>
      </c>
      <c r="C149" s="31">
        <v>2</v>
      </c>
      <c r="D149" s="31">
        <v>2</v>
      </c>
      <c r="J149" s="31">
        <v>3</v>
      </c>
      <c r="K149" s="31">
        <v>2</v>
      </c>
      <c r="L149" s="31">
        <v>4</v>
      </c>
      <c r="M149" s="31">
        <v>3</v>
      </c>
      <c r="N149" s="31">
        <f t="shared" si="28"/>
        <v>40</v>
      </c>
      <c r="O149" s="31">
        <f t="shared" si="28"/>
        <v>0</v>
      </c>
      <c r="P149" s="31">
        <f t="shared" si="28"/>
        <v>80</v>
      </c>
      <c r="Q149" s="31">
        <f t="shared" si="19"/>
        <v>80</v>
      </c>
      <c r="R149" s="31">
        <f t="shared" si="20"/>
        <v>40</v>
      </c>
      <c r="S149" s="31">
        <f t="shared" si="21"/>
        <v>0</v>
      </c>
      <c r="T149" s="31">
        <f t="shared" si="22"/>
        <v>0</v>
      </c>
      <c r="U149" s="31">
        <f t="shared" si="23"/>
        <v>80</v>
      </c>
      <c r="V149" s="31">
        <f t="shared" si="24"/>
        <v>40</v>
      </c>
      <c r="W149" s="31">
        <f t="shared" si="25"/>
        <v>0</v>
      </c>
      <c r="X149" s="31">
        <f t="shared" si="26"/>
        <v>56</v>
      </c>
      <c r="Y149" s="31">
        <f t="shared" si="27"/>
        <v>56</v>
      </c>
    </row>
    <row r="150" spans="1:25" x14ac:dyDescent="0.3">
      <c r="A150" s="31">
        <v>4</v>
      </c>
      <c r="B150" s="31">
        <v>2</v>
      </c>
      <c r="C150" s="31">
        <v>2</v>
      </c>
      <c r="D150" s="31">
        <v>3</v>
      </c>
      <c r="J150" s="31">
        <v>3</v>
      </c>
      <c r="K150" s="31">
        <v>2</v>
      </c>
      <c r="L150" s="31">
        <v>4</v>
      </c>
      <c r="M150" s="31">
        <v>4</v>
      </c>
      <c r="N150" s="31">
        <f t="shared" si="28"/>
        <v>45</v>
      </c>
      <c r="O150" s="31">
        <f t="shared" si="28"/>
        <v>0</v>
      </c>
      <c r="P150" s="31">
        <f t="shared" si="28"/>
        <v>90</v>
      </c>
      <c r="Q150" s="31">
        <f t="shared" si="19"/>
        <v>90</v>
      </c>
      <c r="R150" s="31">
        <f t="shared" si="20"/>
        <v>45</v>
      </c>
      <c r="S150" s="31">
        <f t="shared" si="21"/>
        <v>0</v>
      </c>
      <c r="T150" s="31">
        <f t="shared" si="22"/>
        <v>0</v>
      </c>
      <c r="U150" s="31">
        <f t="shared" si="23"/>
        <v>90</v>
      </c>
      <c r="V150" s="31">
        <f t="shared" si="24"/>
        <v>45</v>
      </c>
      <c r="W150" s="31">
        <f t="shared" si="25"/>
        <v>0</v>
      </c>
      <c r="X150" s="31">
        <f t="shared" si="26"/>
        <v>63</v>
      </c>
      <c r="Y150" s="31">
        <f t="shared" si="27"/>
        <v>63</v>
      </c>
    </row>
    <row r="151" spans="1:25" x14ac:dyDescent="0.3">
      <c r="A151" s="31">
        <v>4</v>
      </c>
      <c r="B151" s="31">
        <v>2</v>
      </c>
      <c r="C151" s="31">
        <v>2</v>
      </c>
      <c r="D151" s="31">
        <v>4</v>
      </c>
      <c r="J151" s="31">
        <v>3</v>
      </c>
      <c r="K151" s="31">
        <v>2</v>
      </c>
      <c r="L151" s="31">
        <v>4</v>
      </c>
      <c r="M151" s="31">
        <v>5</v>
      </c>
      <c r="N151" s="31">
        <f t="shared" si="28"/>
        <v>50</v>
      </c>
      <c r="O151" s="31">
        <f t="shared" si="28"/>
        <v>0</v>
      </c>
      <c r="P151" s="31">
        <f t="shared" si="28"/>
        <v>100</v>
      </c>
      <c r="Q151" s="31">
        <f t="shared" si="19"/>
        <v>100</v>
      </c>
      <c r="R151" s="31">
        <f t="shared" si="20"/>
        <v>50</v>
      </c>
      <c r="S151" s="31">
        <f t="shared" si="21"/>
        <v>0</v>
      </c>
      <c r="T151" s="31">
        <f t="shared" si="22"/>
        <v>0</v>
      </c>
      <c r="U151" s="31">
        <f t="shared" si="23"/>
        <v>100</v>
      </c>
      <c r="V151" s="31">
        <f t="shared" si="24"/>
        <v>50</v>
      </c>
      <c r="W151" s="31">
        <f t="shared" si="25"/>
        <v>0</v>
      </c>
      <c r="X151" s="31">
        <f t="shared" si="26"/>
        <v>70</v>
      </c>
      <c r="Y151" s="31">
        <f t="shared" si="27"/>
        <v>70</v>
      </c>
    </row>
    <row r="152" spans="1:25" x14ac:dyDescent="0.3">
      <c r="A152" s="31">
        <v>4</v>
      </c>
      <c r="B152" s="31">
        <v>2</v>
      </c>
      <c r="C152" s="31">
        <v>3</v>
      </c>
      <c r="D152" s="31">
        <v>1</v>
      </c>
      <c r="J152" s="31">
        <v>4</v>
      </c>
      <c r="K152" s="31">
        <v>1</v>
      </c>
      <c r="L152" s="31">
        <v>1</v>
      </c>
      <c r="M152" s="31">
        <v>1</v>
      </c>
      <c r="N152" s="31">
        <f t="shared" si="28"/>
        <v>10</v>
      </c>
      <c r="O152" s="31">
        <f t="shared" si="28"/>
        <v>4</v>
      </c>
      <c r="P152" s="31">
        <f t="shared" si="28"/>
        <v>16</v>
      </c>
      <c r="Q152" s="31">
        <f t="shared" si="19"/>
        <v>16</v>
      </c>
      <c r="R152" s="31">
        <f t="shared" si="20"/>
        <v>10</v>
      </c>
      <c r="S152" s="31">
        <f t="shared" si="21"/>
        <v>4</v>
      </c>
      <c r="T152" s="31">
        <f t="shared" si="22"/>
        <v>4</v>
      </c>
      <c r="U152" s="31">
        <f t="shared" si="23"/>
        <v>16</v>
      </c>
      <c r="V152" s="31">
        <f t="shared" si="24"/>
        <v>10</v>
      </c>
      <c r="W152" s="31">
        <f t="shared" si="25"/>
        <v>10</v>
      </c>
      <c r="X152" s="31">
        <f t="shared" si="26"/>
        <v>10</v>
      </c>
      <c r="Y152" s="31">
        <f t="shared" si="27"/>
        <v>10</v>
      </c>
    </row>
    <row r="153" spans="1:25" x14ac:dyDescent="0.3">
      <c r="A153" s="31">
        <v>4</v>
      </c>
      <c r="B153" s="31">
        <v>2</v>
      </c>
      <c r="C153" s="31">
        <v>3</v>
      </c>
      <c r="D153" s="31">
        <v>2</v>
      </c>
      <c r="J153" s="31">
        <v>4</v>
      </c>
      <c r="K153" s="31">
        <v>1</v>
      </c>
      <c r="L153" s="31">
        <v>1</v>
      </c>
      <c r="M153" s="31">
        <v>2</v>
      </c>
      <c r="N153" s="31">
        <f t="shared" si="28"/>
        <v>15</v>
      </c>
      <c r="O153" s="31">
        <f t="shared" si="28"/>
        <v>6</v>
      </c>
      <c r="P153" s="31">
        <f t="shared" si="28"/>
        <v>24</v>
      </c>
      <c r="Q153" s="31">
        <f t="shared" si="19"/>
        <v>24</v>
      </c>
      <c r="R153" s="31">
        <f t="shared" si="20"/>
        <v>15</v>
      </c>
      <c r="S153" s="31">
        <f t="shared" si="21"/>
        <v>6</v>
      </c>
      <c r="T153" s="31">
        <f t="shared" si="22"/>
        <v>6</v>
      </c>
      <c r="U153" s="31">
        <f t="shared" si="23"/>
        <v>24</v>
      </c>
      <c r="V153" s="31">
        <f t="shared" si="24"/>
        <v>15</v>
      </c>
      <c r="W153" s="31">
        <f t="shared" si="25"/>
        <v>15</v>
      </c>
      <c r="X153" s="31">
        <f t="shared" si="26"/>
        <v>15</v>
      </c>
      <c r="Y153" s="31">
        <f t="shared" si="27"/>
        <v>15</v>
      </c>
    </row>
    <row r="154" spans="1:25" x14ac:dyDescent="0.3">
      <c r="A154" s="31">
        <v>4</v>
      </c>
      <c r="B154" s="31">
        <v>2</v>
      </c>
      <c r="C154" s="31">
        <v>3</v>
      </c>
      <c r="D154" s="31">
        <v>3</v>
      </c>
      <c r="J154" s="31">
        <v>4</v>
      </c>
      <c r="K154" s="31">
        <v>1</v>
      </c>
      <c r="L154" s="31">
        <v>1</v>
      </c>
      <c r="M154" s="31">
        <v>3</v>
      </c>
      <c r="N154" s="31">
        <f t="shared" si="28"/>
        <v>20</v>
      </c>
      <c r="O154" s="31">
        <f t="shared" si="28"/>
        <v>8</v>
      </c>
      <c r="P154" s="31">
        <f t="shared" si="28"/>
        <v>32</v>
      </c>
      <c r="Q154" s="31">
        <f t="shared" si="19"/>
        <v>32</v>
      </c>
      <c r="R154" s="31">
        <f t="shared" si="20"/>
        <v>20</v>
      </c>
      <c r="S154" s="31">
        <f t="shared" si="21"/>
        <v>8</v>
      </c>
      <c r="T154" s="31">
        <f t="shared" si="22"/>
        <v>8</v>
      </c>
      <c r="U154" s="31">
        <f t="shared" si="23"/>
        <v>32</v>
      </c>
      <c r="V154" s="31">
        <f t="shared" si="24"/>
        <v>20</v>
      </c>
      <c r="W154" s="31">
        <f t="shared" si="25"/>
        <v>20</v>
      </c>
      <c r="X154" s="31">
        <f t="shared" si="26"/>
        <v>20</v>
      </c>
      <c r="Y154" s="31">
        <f t="shared" si="27"/>
        <v>20</v>
      </c>
    </row>
    <row r="155" spans="1:25" x14ac:dyDescent="0.3">
      <c r="A155" s="31">
        <v>4</v>
      </c>
      <c r="B155" s="31">
        <v>2</v>
      </c>
      <c r="C155" s="31">
        <v>3</v>
      </c>
      <c r="D155" s="31">
        <v>4</v>
      </c>
      <c r="J155" s="31">
        <v>4</v>
      </c>
      <c r="K155" s="31">
        <v>1</v>
      </c>
      <c r="L155" s="31">
        <v>1</v>
      </c>
      <c r="M155" s="31">
        <v>4</v>
      </c>
      <c r="N155" s="31">
        <f t="shared" si="28"/>
        <v>25</v>
      </c>
      <c r="O155" s="31">
        <f t="shared" si="28"/>
        <v>10</v>
      </c>
      <c r="P155" s="31">
        <f t="shared" si="28"/>
        <v>40</v>
      </c>
      <c r="Q155" s="31">
        <f t="shared" si="19"/>
        <v>40</v>
      </c>
      <c r="R155" s="31">
        <f t="shared" si="20"/>
        <v>25</v>
      </c>
      <c r="S155" s="31">
        <f t="shared" si="21"/>
        <v>10</v>
      </c>
      <c r="T155" s="31">
        <f t="shared" si="22"/>
        <v>10</v>
      </c>
      <c r="U155" s="31">
        <f t="shared" si="23"/>
        <v>40</v>
      </c>
      <c r="V155" s="31">
        <f t="shared" si="24"/>
        <v>25</v>
      </c>
      <c r="W155" s="31">
        <f t="shared" si="25"/>
        <v>25</v>
      </c>
      <c r="X155" s="31">
        <f t="shared" si="26"/>
        <v>25</v>
      </c>
      <c r="Y155" s="31">
        <f t="shared" si="27"/>
        <v>25</v>
      </c>
    </row>
    <row r="156" spans="1:25" x14ac:dyDescent="0.3">
      <c r="A156" s="31">
        <v>4</v>
      </c>
      <c r="B156" s="31">
        <v>2</v>
      </c>
      <c r="C156" s="31">
        <v>4</v>
      </c>
      <c r="D156" s="31">
        <v>1</v>
      </c>
      <c r="J156" s="31">
        <v>4</v>
      </c>
      <c r="K156" s="31">
        <v>1</v>
      </c>
      <c r="L156" s="31">
        <v>1</v>
      </c>
      <c r="M156" s="31">
        <v>5</v>
      </c>
      <c r="N156" s="31">
        <f t="shared" si="28"/>
        <v>30</v>
      </c>
      <c r="O156" s="31">
        <f t="shared" si="28"/>
        <v>12</v>
      </c>
      <c r="P156" s="31">
        <f t="shared" si="28"/>
        <v>48</v>
      </c>
      <c r="Q156" s="31">
        <f t="shared" si="19"/>
        <v>48</v>
      </c>
      <c r="R156" s="31">
        <f t="shared" si="20"/>
        <v>30</v>
      </c>
      <c r="S156" s="31">
        <f t="shared" si="21"/>
        <v>12</v>
      </c>
      <c r="T156" s="31">
        <f t="shared" si="22"/>
        <v>12</v>
      </c>
      <c r="U156" s="31">
        <f t="shared" si="23"/>
        <v>48</v>
      </c>
      <c r="V156" s="31">
        <f t="shared" si="24"/>
        <v>30</v>
      </c>
      <c r="W156" s="31">
        <f t="shared" si="25"/>
        <v>30</v>
      </c>
      <c r="X156" s="31">
        <f t="shared" si="26"/>
        <v>30</v>
      </c>
      <c r="Y156" s="31">
        <f t="shared" si="27"/>
        <v>30</v>
      </c>
    </row>
    <row r="157" spans="1:25" x14ac:dyDescent="0.3">
      <c r="A157" s="31">
        <v>4</v>
      </c>
      <c r="B157" s="31">
        <v>2</v>
      </c>
      <c r="C157" s="31">
        <v>4</v>
      </c>
      <c r="D157" s="31">
        <v>2</v>
      </c>
      <c r="J157" s="31">
        <v>4</v>
      </c>
      <c r="K157" s="31">
        <v>1</v>
      </c>
      <c r="L157" s="31">
        <v>2</v>
      </c>
      <c r="M157" s="31">
        <v>1</v>
      </c>
      <c r="N157" s="31">
        <f t="shared" si="28"/>
        <v>15</v>
      </c>
      <c r="O157" s="31">
        <f t="shared" si="28"/>
        <v>6</v>
      </c>
      <c r="P157" s="31">
        <f t="shared" si="28"/>
        <v>24</v>
      </c>
      <c r="Q157" s="31">
        <f t="shared" si="19"/>
        <v>24</v>
      </c>
      <c r="R157" s="31">
        <f t="shared" si="20"/>
        <v>15</v>
      </c>
      <c r="S157" s="31">
        <f t="shared" si="21"/>
        <v>6</v>
      </c>
      <c r="T157" s="31">
        <f t="shared" si="22"/>
        <v>6</v>
      </c>
      <c r="U157" s="31">
        <f t="shared" si="23"/>
        <v>24</v>
      </c>
      <c r="V157" s="31">
        <f t="shared" si="24"/>
        <v>15</v>
      </c>
      <c r="W157" s="31">
        <f t="shared" si="25"/>
        <v>15</v>
      </c>
      <c r="X157" s="31">
        <f t="shared" si="26"/>
        <v>15</v>
      </c>
      <c r="Y157" s="31">
        <f t="shared" si="27"/>
        <v>15</v>
      </c>
    </row>
    <row r="158" spans="1:25" x14ac:dyDescent="0.3">
      <c r="A158" s="31">
        <v>4</v>
      </c>
      <c r="B158" s="31">
        <v>2</v>
      </c>
      <c r="C158" s="31">
        <v>4</v>
      </c>
      <c r="D158" s="31">
        <v>3</v>
      </c>
      <c r="J158" s="31">
        <v>4</v>
      </c>
      <c r="K158" s="31">
        <v>1</v>
      </c>
      <c r="L158" s="31">
        <v>2</v>
      </c>
      <c r="M158" s="31">
        <v>2</v>
      </c>
      <c r="N158" s="31">
        <f t="shared" si="28"/>
        <v>20</v>
      </c>
      <c r="O158" s="31">
        <f t="shared" si="28"/>
        <v>8</v>
      </c>
      <c r="P158" s="31">
        <f t="shared" si="28"/>
        <v>32</v>
      </c>
      <c r="Q158" s="31">
        <f t="shared" si="19"/>
        <v>32</v>
      </c>
      <c r="R158" s="31">
        <f t="shared" si="20"/>
        <v>20</v>
      </c>
      <c r="S158" s="31">
        <f t="shared" si="21"/>
        <v>8</v>
      </c>
      <c r="T158" s="31">
        <f t="shared" si="22"/>
        <v>8</v>
      </c>
      <c r="U158" s="31">
        <f t="shared" si="23"/>
        <v>32</v>
      </c>
      <c r="V158" s="31">
        <f t="shared" si="24"/>
        <v>20</v>
      </c>
      <c r="W158" s="31">
        <f t="shared" si="25"/>
        <v>20</v>
      </c>
      <c r="X158" s="31">
        <f t="shared" si="26"/>
        <v>20</v>
      </c>
      <c r="Y158" s="31">
        <f t="shared" si="27"/>
        <v>20</v>
      </c>
    </row>
    <row r="159" spans="1:25" x14ac:dyDescent="0.3">
      <c r="A159" s="31">
        <v>4</v>
      </c>
      <c r="B159" s="31">
        <v>2</v>
      </c>
      <c r="C159" s="31">
        <v>4</v>
      </c>
      <c r="D159" s="31">
        <v>4</v>
      </c>
      <c r="J159" s="31">
        <v>4</v>
      </c>
      <c r="K159" s="31">
        <v>1</v>
      </c>
      <c r="L159" s="31">
        <v>2</v>
      </c>
      <c r="M159" s="31">
        <v>3</v>
      </c>
      <c r="N159" s="31">
        <f t="shared" si="28"/>
        <v>25</v>
      </c>
      <c r="O159" s="31">
        <f t="shared" si="28"/>
        <v>10</v>
      </c>
      <c r="P159" s="31">
        <f t="shared" si="28"/>
        <v>40</v>
      </c>
      <c r="Q159" s="31">
        <f t="shared" si="19"/>
        <v>40</v>
      </c>
      <c r="R159" s="31">
        <f t="shared" si="20"/>
        <v>25</v>
      </c>
      <c r="S159" s="31">
        <f t="shared" si="21"/>
        <v>10</v>
      </c>
      <c r="T159" s="31">
        <f t="shared" si="22"/>
        <v>10</v>
      </c>
      <c r="U159" s="31">
        <f t="shared" si="23"/>
        <v>40</v>
      </c>
      <c r="V159" s="31">
        <f t="shared" si="24"/>
        <v>25</v>
      </c>
      <c r="W159" s="31">
        <f t="shared" si="25"/>
        <v>25</v>
      </c>
      <c r="X159" s="31">
        <f t="shared" si="26"/>
        <v>25</v>
      </c>
      <c r="Y159" s="31">
        <f t="shared" si="27"/>
        <v>25</v>
      </c>
    </row>
    <row r="160" spans="1:25" x14ac:dyDescent="0.3">
      <c r="A160" s="31">
        <v>5</v>
      </c>
      <c r="B160" s="31">
        <v>1</v>
      </c>
      <c r="C160" s="31">
        <v>1</v>
      </c>
      <c r="D160" s="31">
        <v>1</v>
      </c>
      <c r="J160" s="31">
        <v>4</v>
      </c>
      <c r="K160" s="31">
        <v>1</v>
      </c>
      <c r="L160" s="31">
        <v>2</v>
      </c>
      <c r="M160" s="31">
        <v>4</v>
      </c>
      <c r="N160" s="31">
        <f t="shared" si="28"/>
        <v>30</v>
      </c>
      <c r="O160" s="31">
        <f t="shared" si="28"/>
        <v>12</v>
      </c>
      <c r="P160" s="31">
        <f t="shared" si="28"/>
        <v>48</v>
      </c>
      <c r="Q160" s="31">
        <f t="shared" si="19"/>
        <v>48</v>
      </c>
      <c r="R160" s="31">
        <f t="shared" si="20"/>
        <v>30</v>
      </c>
      <c r="S160" s="31">
        <f t="shared" si="21"/>
        <v>12</v>
      </c>
      <c r="T160" s="31">
        <f t="shared" si="22"/>
        <v>12</v>
      </c>
      <c r="U160" s="31">
        <f t="shared" si="23"/>
        <v>48</v>
      </c>
      <c r="V160" s="31">
        <f t="shared" si="24"/>
        <v>30</v>
      </c>
      <c r="W160" s="31">
        <f t="shared" si="25"/>
        <v>30</v>
      </c>
      <c r="X160" s="31">
        <f t="shared" si="26"/>
        <v>30</v>
      </c>
      <c r="Y160" s="31">
        <f t="shared" si="27"/>
        <v>30</v>
      </c>
    </row>
    <row r="161" spans="1:25" x14ac:dyDescent="0.3">
      <c r="A161" s="31">
        <v>5</v>
      </c>
      <c r="B161" s="31">
        <v>1</v>
      </c>
      <c r="C161" s="31">
        <v>1</v>
      </c>
      <c r="D161" s="31">
        <v>2</v>
      </c>
      <c r="J161" s="31">
        <v>4</v>
      </c>
      <c r="K161" s="31">
        <v>1</v>
      </c>
      <c r="L161" s="31">
        <v>2</v>
      </c>
      <c r="M161" s="31">
        <v>5</v>
      </c>
      <c r="N161" s="31">
        <f t="shared" ref="N161:P192" si="29">ROUND(INDEX(N$18:N$27,($J161-1)*2+$K161)*100*INDEX($T$6:$W$10,$M161,$L161),0)</f>
        <v>35</v>
      </c>
      <c r="O161" s="31">
        <f t="shared" si="29"/>
        <v>14</v>
      </c>
      <c r="P161" s="31">
        <f t="shared" si="29"/>
        <v>56</v>
      </c>
      <c r="Q161" s="31">
        <f t="shared" ref="Q161:Q191" si="30">ROUND(INDEX(U$18:U$27,($J161-1)*2+$K161)*100*INDEX($T$6:$W$10,$M161,$L161),0)</f>
        <v>56</v>
      </c>
      <c r="R161" s="31">
        <f t="shared" ref="R161:R191" si="31">ROUND(INDEX(V$18:V$27,($J161-1)*2+$K161)*100*INDEX($T$6:$W$10,$M161,$L161),0)</f>
        <v>35</v>
      </c>
      <c r="S161" s="31">
        <f t="shared" ref="S161:S191" si="32">ROUND(INDEX(W$18:W$27,($J161-1)*2+$K161)*100*INDEX($T$6:$W$10,$M161,$L161),0)</f>
        <v>14</v>
      </c>
      <c r="T161" s="31">
        <f t="shared" ref="T161:T191" si="33">ROUND(INDEX(AB$18:AB$27,($J161-1)*2+$K161)*100*INDEX($T$6:$W$10,$M161,$L161),0)</f>
        <v>14</v>
      </c>
      <c r="U161" s="31">
        <f t="shared" ref="U161:U191" si="34">ROUND(INDEX(AC$18:AC$27,($J161-1)*2+$K161)*100*INDEX($T$6:$W$10,$M161,$L161),0)</f>
        <v>56</v>
      </c>
      <c r="V161" s="31">
        <f t="shared" ref="V161:V191" si="35">ROUND(INDEX(AD$18:AD$27,($J161-1)*2+$K161)*100*INDEX($T$6:$W$10,$M161,$L161),0)</f>
        <v>35</v>
      </c>
      <c r="W161" s="31">
        <f t="shared" ref="W161:W191" si="36">ROUND(INDEX(AI$18:AI$27,($J161-1)*2+$K161)*100*INDEX($T$6:$W$10,$M161,$L161),0)</f>
        <v>35</v>
      </c>
      <c r="X161" s="31">
        <f t="shared" ref="X161:X191" si="37">ROUND(INDEX(AJ$18:AJ$27,($J161-1)*2+$K161)*100*INDEX($T$6:$W$10,$M161,$L161),0)</f>
        <v>35</v>
      </c>
      <c r="Y161" s="31">
        <f t="shared" ref="Y161:Y191" si="38">ROUND(INDEX(AK$18:AK$27,($J161-1)*2+$K161)*100*INDEX($T$6:$W$10,$M161,$L161),0)</f>
        <v>35</v>
      </c>
    </row>
    <row r="162" spans="1:25" x14ac:dyDescent="0.3">
      <c r="A162" s="31">
        <v>5</v>
      </c>
      <c r="B162" s="31">
        <v>1</v>
      </c>
      <c r="C162" s="31">
        <v>1</v>
      </c>
      <c r="D162" s="31">
        <v>3</v>
      </c>
      <c r="J162" s="31">
        <v>4</v>
      </c>
      <c r="K162" s="31">
        <v>1</v>
      </c>
      <c r="L162" s="31">
        <v>3</v>
      </c>
      <c r="M162" s="31">
        <v>1</v>
      </c>
      <c r="N162" s="31">
        <f t="shared" si="29"/>
        <v>23</v>
      </c>
      <c r="O162" s="31">
        <f t="shared" si="29"/>
        <v>9</v>
      </c>
      <c r="P162" s="31">
        <f t="shared" si="29"/>
        <v>36</v>
      </c>
      <c r="Q162" s="31">
        <f t="shared" si="30"/>
        <v>36</v>
      </c>
      <c r="R162" s="31">
        <f t="shared" si="31"/>
        <v>23</v>
      </c>
      <c r="S162" s="31">
        <f t="shared" si="32"/>
        <v>9</v>
      </c>
      <c r="T162" s="31">
        <f t="shared" si="33"/>
        <v>9</v>
      </c>
      <c r="U162" s="31">
        <f t="shared" si="34"/>
        <v>36</v>
      </c>
      <c r="V162" s="31">
        <f t="shared" si="35"/>
        <v>23</v>
      </c>
      <c r="W162" s="31">
        <f t="shared" si="36"/>
        <v>23</v>
      </c>
      <c r="X162" s="31">
        <f t="shared" si="37"/>
        <v>23</v>
      </c>
      <c r="Y162" s="31">
        <f t="shared" si="38"/>
        <v>23</v>
      </c>
    </row>
    <row r="163" spans="1:25" x14ac:dyDescent="0.3">
      <c r="A163" s="31">
        <v>5</v>
      </c>
      <c r="B163" s="31">
        <v>1</v>
      </c>
      <c r="C163" s="31">
        <v>1</v>
      </c>
      <c r="D163" s="31">
        <v>4</v>
      </c>
      <c r="J163" s="31">
        <v>4</v>
      </c>
      <c r="K163" s="31">
        <v>1</v>
      </c>
      <c r="L163" s="31">
        <v>3</v>
      </c>
      <c r="M163" s="31">
        <v>2</v>
      </c>
      <c r="N163" s="31">
        <f t="shared" si="29"/>
        <v>28</v>
      </c>
      <c r="O163" s="31">
        <f t="shared" si="29"/>
        <v>11</v>
      </c>
      <c r="P163" s="31">
        <f t="shared" si="29"/>
        <v>44</v>
      </c>
      <c r="Q163" s="31">
        <f t="shared" si="30"/>
        <v>44</v>
      </c>
      <c r="R163" s="31">
        <f t="shared" si="31"/>
        <v>28</v>
      </c>
      <c r="S163" s="31">
        <f t="shared" si="32"/>
        <v>11</v>
      </c>
      <c r="T163" s="31">
        <f t="shared" si="33"/>
        <v>11</v>
      </c>
      <c r="U163" s="31">
        <f t="shared" si="34"/>
        <v>44</v>
      </c>
      <c r="V163" s="31">
        <f t="shared" si="35"/>
        <v>28</v>
      </c>
      <c r="W163" s="31">
        <f t="shared" si="36"/>
        <v>28</v>
      </c>
      <c r="X163" s="31">
        <f t="shared" si="37"/>
        <v>28</v>
      </c>
      <c r="Y163" s="31">
        <f t="shared" si="38"/>
        <v>28</v>
      </c>
    </row>
    <row r="164" spans="1:25" x14ac:dyDescent="0.3">
      <c r="A164" s="31">
        <v>5</v>
      </c>
      <c r="B164" s="31">
        <v>1</v>
      </c>
      <c r="C164" s="31">
        <v>2</v>
      </c>
      <c r="D164" s="31">
        <v>1</v>
      </c>
      <c r="J164" s="31">
        <v>4</v>
      </c>
      <c r="K164" s="31">
        <v>1</v>
      </c>
      <c r="L164" s="31">
        <v>3</v>
      </c>
      <c r="M164" s="31">
        <v>3</v>
      </c>
      <c r="N164" s="31">
        <f t="shared" si="29"/>
        <v>33</v>
      </c>
      <c r="O164" s="31">
        <f t="shared" si="29"/>
        <v>13</v>
      </c>
      <c r="P164" s="31">
        <f t="shared" si="29"/>
        <v>52</v>
      </c>
      <c r="Q164" s="31">
        <f t="shared" si="30"/>
        <v>52</v>
      </c>
      <c r="R164" s="31">
        <f t="shared" si="31"/>
        <v>33</v>
      </c>
      <c r="S164" s="31">
        <f t="shared" si="32"/>
        <v>13</v>
      </c>
      <c r="T164" s="31">
        <f t="shared" si="33"/>
        <v>13</v>
      </c>
      <c r="U164" s="31">
        <f t="shared" si="34"/>
        <v>52</v>
      </c>
      <c r="V164" s="31">
        <f t="shared" si="35"/>
        <v>33</v>
      </c>
      <c r="W164" s="31">
        <f t="shared" si="36"/>
        <v>33</v>
      </c>
      <c r="X164" s="31">
        <f t="shared" si="37"/>
        <v>33</v>
      </c>
      <c r="Y164" s="31">
        <f t="shared" si="38"/>
        <v>33</v>
      </c>
    </row>
    <row r="165" spans="1:25" x14ac:dyDescent="0.3">
      <c r="A165" s="31">
        <v>5</v>
      </c>
      <c r="B165" s="31">
        <v>1</v>
      </c>
      <c r="C165" s="31">
        <v>2</v>
      </c>
      <c r="D165" s="31">
        <v>2</v>
      </c>
      <c r="J165" s="31">
        <v>4</v>
      </c>
      <c r="K165" s="31">
        <v>1</v>
      </c>
      <c r="L165" s="31">
        <v>3</v>
      </c>
      <c r="M165" s="31">
        <v>4</v>
      </c>
      <c r="N165" s="31">
        <f t="shared" si="29"/>
        <v>38</v>
      </c>
      <c r="O165" s="31">
        <f t="shared" si="29"/>
        <v>15</v>
      </c>
      <c r="P165" s="31">
        <f t="shared" si="29"/>
        <v>60</v>
      </c>
      <c r="Q165" s="31">
        <f t="shared" si="30"/>
        <v>60</v>
      </c>
      <c r="R165" s="31">
        <f t="shared" si="31"/>
        <v>38</v>
      </c>
      <c r="S165" s="31">
        <f t="shared" si="32"/>
        <v>15</v>
      </c>
      <c r="T165" s="31">
        <f t="shared" si="33"/>
        <v>15</v>
      </c>
      <c r="U165" s="31">
        <f t="shared" si="34"/>
        <v>60</v>
      </c>
      <c r="V165" s="31">
        <f t="shared" si="35"/>
        <v>38</v>
      </c>
      <c r="W165" s="31">
        <f t="shared" si="36"/>
        <v>38</v>
      </c>
      <c r="X165" s="31">
        <f t="shared" si="37"/>
        <v>38</v>
      </c>
      <c r="Y165" s="31">
        <f t="shared" si="38"/>
        <v>38</v>
      </c>
    </row>
    <row r="166" spans="1:25" x14ac:dyDescent="0.3">
      <c r="A166" s="31">
        <v>5</v>
      </c>
      <c r="B166" s="31">
        <v>1</v>
      </c>
      <c r="C166" s="31">
        <v>2</v>
      </c>
      <c r="D166" s="31">
        <v>3</v>
      </c>
      <c r="J166" s="31">
        <v>4</v>
      </c>
      <c r="K166" s="31">
        <v>1</v>
      </c>
      <c r="L166" s="31">
        <v>3</v>
      </c>
      <c r="M166" s="31">
        <v>5</v>
      </c>
      <c r="N166" s="31">
        <f t="shared" si="29"/>
        <v>43</v>
      </c>
      <c r="O166" s="31">
        <f t="shared" si="29"/>
        <v>17</v>
      </c>
      <c r="P166" s="31">
        <f t="shared" si="29"/>
        <v>68</v>
      </c>
      <c r="Q166" s="31">
        <f t="shared" si="30"/>
        <v>68</v>
      </c>
      <c r="R166" s="31">
        <f t="shared" si="31"/>
        <v>43</v>
      </c>
      <c r="S166" s="31">
        <f t="shared" si="32"/>
        <v>17</v>
      </c>
      <c r="T166" s="31">
        <f t="shared" si="33"/>
        <v>17</v>
      </c>
      <c r="U166" s="31">
        <f t="shared" si="34"/>
        <v>68</v>
      </c>
      <c r="V166" s="31">
        <f t="shared" si="35"/>
        <v>43</v>
      </c>
      <c r="W166" s="31">
        <f t="shared" si="36"/>
        <v>43</v>
      </c>
      <c r="X166" s="31">
        <f t="shared" si="37"/>
        <v>43</v>
      </c>
      <c r="Y166" s="31">
        <f t="shared" si="38"/>
        <v>43</v>
      </c>
    </row>
    <row r="167" spans="1:25" x14ac:dyDescent="0.3">
      <c r="A167" s="31">
        <v>5</v>
      </c>
      <c r="B167" s="31">
        <v>1</v>
      </c>
      <c r="C167" s="31">
        <v>2</v>
      </c>
      <c r="D167" s="31">
        <v>4</v>
      </c>
      <c r="J167" s="31">
        <v>4</v>
      </c>
      <c r="K167" s="31">
        <v>1</v>
      </c>
      <c r="L167" s="31">
        <v>4</v>
      </c>
      <c r="M167" s="31">
        <v>1</v>
      </c>
      <c r="N167" s="31">
        <f t="shared" si="29"/>
        <v>30</v>
      </c>
      <c r="O167" s="31">
        <f t="shared" si="29"/>
        <v>12</v>
      </c>
      <c r="P167" s="31">
        <f t="shared" si="29"/>
        <v>48</v>
      </c>
      <c r="Q167" s="31">
        <f t="shared" si="30"/>
        <v>48</v>
      </c>
      <c r="R167" s="31">
        <f t="shared" si="31"/>
        <v>30</v>
      </c>
      <c r="S167" s="31">
        <f t="shared" si="32"/>
        <v>12</v>
      </c>
      <c r="T167" s="31">
        <f t="shared" si="33"/>
        <v>12</v>
      </c>
      <c r="U167" s="31">
        <f t="shared" si="34"/>
        <v>48</v>
      </c>
      <c r="V167" s="31">
        <f t="shared" si="35"/>
        <v>30</v>
      </c>
      <c r="W167" s="31">
        <f t="shared" si="36"/>
        <v>30</v>
      </c>
      <c r="X167" s="31">
        <f t="shared" si="37"/>
        <v>30</v>
      </c>
      <c r="Y167" s="31">
        <f t="shared" si="38"/>
        <v>30</v>
      </c>
    </row>
    <row r="168" spans="1:25" x14ac:dyDescent="0.3">
      <c r="A168" s="31">
        <v>5</v>
      </c>
      <c r="B168" s="31">
        <v>1</v>
      </c>
      <c r="C168" s="31">
        <v>3</v>
      </c>
      <c r="D168" s="31">
        <v>1</v>
      </c>
      <c r="J168" s="31">
        <v>4</v>
      </c>
      <c r="K168" s="31">
        <v>1</v>
      </c>
      <c r="L168" s="31">
        <v>4</v>
      </c>
      <c r="M168" s="31">
        <v>2</v>
      </c>
      <c r="N168" s="31">
        <f t="shared" si="29"/>
        <v>35</v>
      </c>
      <c r="O168" s="31">
        <f t="shared" si="29"/>
        <v>14</v>
      </c>
      <c r="P168" s="31">
        <f t="shared" si="29"/>
        <v>56</v>
      </c>
      <c r="Q168" s="31">
        <f t="shared" si="30"/>
        <v>56</v>
      </c>
      <c r="R168" s="31">
        <f t="shared" si="31"/>
        <v>35</v>
      </c>
      <c r="S168" s="31">
        <f t="shared" si="32"/>
        <v>14</v>
      </c>
      <c r="T168" s="31">
        <f t="shared" si="33"/>
        <v>14</v>
      </c>
      <c r="U168" s="31">
        <f t="shared" si="34"/>
        <v>56</v>
      </c>
      <c r="V168" s="31">
        <f t="shared" si="35"/>
        <v>35</v>
      </c>
      <c r="W168" s="31">
        <f t="shared" si="36"/>
        <v>35</v>
      </c>
      <c r="X168" s="31">
        <f t="shared" si="37"/>
        <v>35</v>
      </c>
      <c r="Y168" s="31">
        <f t="shared" si="38"/>
        <v>35</v>
      </c>
    </row>
    <row r="169" spans="1:25" x14ac:dyDescent="0.3">
      <c r="A169" s="31">
        <v>5</v>
      </c>
      <c r="B169" s="31">
        <v>1</v>
      </c>
      <c r="C169" s="31">
        <v>3</v>
      </c>
      <c r="D169" s="31">
        <v>2</v>
      </c>
      <c r="J169" s="31">
        <v>4</v>
      </c>
      <c r="K169" s="31">
        <v>1</v>
      </c>
      <c r="L169" s="31">
        <v>4</v>
      </c>
      <c r="M169" s="31">
        <v>3</v>
      </c>
      <c r="N169" s="31">
        <f t="shared" si="29"/>
        <v>40</v>
      </c>
      <c r="O169" s="31">
        <f t="shared" si="29"/>
        <v>16</v>
      </c>
      <c r="P169" s="31">
        <f t="shared" si="29"/>
        <v>64</v>
      </c>
      <c r="Q169" s="31">
        <f t="shared" si="30"/>
        <v>64</v>
      </c>
      <c r="R169" s="31">
        <f t="shared" si="31"/>
        <v>40</v>
      </c>
      <c r="S169" s="31">
        <f t="shared" si="32"/>
        <v>16</v>
      </c>
      <c r="T169" s="31">
        <f t="shared" si="33"/>
        <v>16</v>
      </c>
      <c r="U169" s="31">
        <f t="shared" si="34"/>
        <v>64</v>
      </c>
      <c r="V169" s="31">
        <f t="shared" si="35"/>
        <v>40</v>
      </c>
      <c r="W169" s="31">
        <f t="shared" si="36"/>
        <v>40</v>
      </c>
      <c r="X169" s="31">
        <f t="shared" si="37"/>
        <v>40</v>
      </c>
      <c r="Y169" s="31">
        <f t="shared" si="38"/>
        <v>40</v>
      </c>
    </row>
    <row r="170" spans="1:25" x14ac:dyDescent="0.3">
      <c r="A170" s="31">
        <v>5</v>
      </c>
      <c r="B170" s="31">
        <v>1</v>
      </c>
      <c r="C170" s="31">
        <v>3</v>
      </c>
      <c r="D170" s="31">
        <v>3</v>
      </c>
      <c r="J170" s="31">
        <v>4</v>
      </c>
      <c r="K170" s="31">
        <v>1</v>
      </c>
      <c r="L170" s="31">
        <v>4</v>
      </c>
      <c r="M170" s="31">
        <v>4</v>
      </c>
      <c r="N170" s="31">
        <f t="shared" si="29"/>
        <v>45</v>
      </c>
      <c r="O170" s="31">
        <f t="shared" si="29"/>
        <v>18</v>
      </c>
      <c r="P170" s="31">
        <f t="shared" si="29"/>
        <v>72</v>
      </c>
      <c r="Q170" s="31">
        <f t="shared" si="30"/>
        <v>72</v>
      </c>
      <c r="R170" s="31">
        <f t="shared" si="31"/>
        <v>45</v>
      </c>
      <c r="S170" s="31">
        <f t="shared" si="32"/>
        <v>18</v>
      </c>
      <c r="T170" s="31">
        <f t="shared" si="33"/>
        <v>18</v>
      </c>
      <c r="U170" s="31">
        <f t="shared" si="34"/>
        <v>72</v>
      </c>
      <c r="V170" s="31">
        <f t="shared" si="35"/>
        <v>45</v>
      </c>
      <c r="W170" s="31">
        <f t="shared" si="36"/>
        <v>45</v>
      </c>
      <c r="X170" s="31">
        <f t="shared" si="37"/>
        <v>45</v>
      </c>
      <c r="Y170" s="31">
        <f t="shared" si="38"/>
        <v>45</v>
      </c>
    </row>
    <row r="171" spans="1:25" x14ac:dyDescent="0.3">
      <c r="A171" s="31">
        <v>5</v>
      </c>
      <c r="B171" s="31">
        <v>1</v>
      </c>
      <c r="C171" s="31">
        <v>3</v>
      </c>
      <c r="D171" s="31">
        <v>4</v>
      </c>
      <c r="J171" s="31">
        <v>4</v>
      </c>
      <c r="K171" s="31">
        <v>1</v>
      </c>
      <c r="L171" s="31">
        <v>4</v>
      </c>
      <c r="M171" s="31">
        <v>5</v>
      </c>
      <c r="N171" s="31">
        <f t="shared" si="29"/>
        <v>50</v>
      </c>
      <c r="O171" s="31">
        <f t="shared" si="29"/>
        <v>20</v>
      </c>
      <c r="P171" s="31">
        <f t="shared" si="29"/>
        <v>80</v>
      </c>
      <c r="Q171" s="31">
        <f t="shared" si="30"/>
        <v>80</v>
      </c>
      <c r="R171" s="31">
        <f t="shared" si="31"/>
        <v>50</v>
      </c>
      <c r="S171" s="31">
        <f t="shared" si="32"/>
        <v>20</v>
      </c>
      <c r="T171" s="31">
        <f t="shared" si="33"/>
        <v>20</v>
      </c>
      <c r="U171" s="31">
        <f t="shared" si="34"/>
        <v>80</v>
      </c>
      <c r="V171" s="31">
        <f t="shared" si="35"/>
        <v>50</v>
      </c>
      <c r="W171" s="31">
        <f t="shared" si="36"/>
        <v>50</v>
      </c>
      <c r="X171" s="31">
        <f t="shared" si="37"/>
        <v>50</v>
      </c>
      <c r="Y171" s="31">
        <f t="shared" si="38"/>
        <v>50</v>
      </c>
    </row>
    <row r="172" spans="1:25" x14ac:dyDescent="0.3">
      <c r="A172" s="31">
        <v>5</v>
      </c>
      <c r="B172" s="31">
        <v>1</v>
      </c>
      <c r="C172" s="31">
        <v>4</v>
      </c>
      <c r="D172" s="31">
        <v>1</v>
      </c>
      <c r="J172" s="31">
        <v>4</v>
      </c>
      <c r="K172" s="31">
        <v>2</v>
      </c>
      <c r="L172" s="31">
        <v>1</v>
      </c>
      <c r="M172" s="31">
        <v>1</v>
      </c>
      <c r="N172" s="31">
        <f t="shared" si="29"/>
        <v>10</v>
      </c>
      <c r="O172" s="31">
        <f t="shared" si="29"/>
        <v>20</v>
      </c>
      <c r="P172" s="31">
        <f t="shared" si="29"/>
        <v>0</v>
      </c>
      <c r="Q172" s="31">
        <f t="shared" si="30"/>
        <v>0</v>
      </c>
      <c r="R172" s="31">
        <f t="shared" si="31"/>
        <v>10</v>
      </c>
      <c r="S172" s="31">
        <f t="shared" si="32"/>
        <v>20</v>
      </c>
      <c r="T172" s="31">
        <f t="shared" si="33"/>
        <v>20</v>
      </c>
      <c r="U172" s="31">
        <f t="shared" si="34"/>
        <v>0</v>
      </c>
      <c r="V172" s="31">
        <f t="shared" si="35"/>
        <v>10</v>
      </c>
      <c r="W172" s="31">
        <f t="shared" si="36"/>
        <v>14</v>
      </c>
      <c r="X172" s="31">
        <f t="shared" si="37"/>
        <v>0</v>
      </c>
      <c r="Y172" s="31">
        <f t="shared" si="38"/>
        <v>14</v>
      </c>
    </row>
    <row r="173" spans="1:25" x14ac:dyDescent="0.3">
      <c r="A173" s="31">
        <v>5</v>
      </c>
      <c r="B173" s="31">
        <v>1</v>
      </c>
      <c r="C173" s="31">
        <v>4</v>
      </c>
      <c r="D173" s="31">
        <v>2</v>
      </c>
      <c r="J173" s="31">
        <v>4</v>
      </c>
      <c r="K173" s="31">
        <v>2</v>
      </c>
      <c r="L173" s="31">
        <v>1</v>
      </c>
      <c r="M173" s="31">
        <v>2</v>
      </c>
      <c r="N173" s="31">
        <f t="shared" si="29"/>
        <v>15</v>
      </c>
      <c r="O173" s="31">
        <f t="shared" si="29"/>
        <v>30</v>
      </c>
      <c r="P173" s="31">
        <f t="shared" si="29"/>
        <v>0</v>
      </c>
      <c r="Q173" s="31">
        <f t="shared" si="30"/>
        <v>0</v>
      </c>
      <c r="R173" s="31">
        <f t="shared" si="31"/>
        <v>15</v>
      </c>
      <c r="S173" s="31">
        <f t="shared" si="32"/>
        <v>30</v>
      </c>
      <c r="T173" s="31">
        <f t="shared" si="33"/>
        <v>30</v>
      </c>
      <c r="U173" s="31">
        <f t="shared" si="34"/>
        <v>0</v>
      </c>
      <c r="V173" s="31">
        <f t="shared" si="35"/>
        <v>15</v>
      </c>
      <c r="W173" s="31">
        <f t="shared" si="36"/>
        <v>21</v>
      </c>
      <c r="X173" s="31">
        <f t="shared" si="37"/>
        <v>0</v>
      </c>
      <c r="Y173" s="31">
        <f t="shared" si="38"/>
        <v>21</v>
      </c>
    </row>
    <row r="174" spans="1:25" x14ac:dyDescent="0.3">
      <c r="A174" s="31">
        <v>5</v>
      </c>
      <c r="B174" s="31">
        <v>1</v>
      </c>
      <c r="C174" s="31">
        <v>4</v>
      </c>
      <c r="D174" s="31">
        <v>3</v>
      </c>
      <c r="J174" s="31">
        <v>4</v>
      </c>
      <c r="K174" s="31">
        <v>2</v>
      </c>
      <c r="L174" s="31">
        <v>1</v>
      </c>
      <c r="M174" s="31">
        <v>3</v>
      </c>
      <c r="N174" s="31">
        <f t="shared" si="29"/>
        <v>20</v>
      </c>
      <c r="O174" s="31">
        <f t="shared" si="29"/>
        <v>40</v>
      </c>
      <c r="P174" s="31">
        <f t="shared" si="29"/>
        <v>0</v>
      </c>
      <c r="Q174" s="31">
        <f t="shared" si="30"/>
        <v>0</v>
      </c>
      <c r="R174" s="31">
        <f t="shared" si="31"/>
        <v>20</v>
      </c>
      <c r="S174" s="31">
        <f t="shared" si="32"/>
        <v>40</v>
      </c>
      <c r="T174" s="31">
        <f t="shared" si="33"/>
        <v>40</v>
      </c>
      <c r="U174" s="31">
        <f t="shared" si="34"/>
        <v>0</v>
      </c>
      <c r="V174" s="31">
        <f t="shared" si="35"/>
        <v>20</v>
      </c>
      <c r="W174" s="31">
        <f t="shared" si="36"/>
        <v>28</v>
      </c>
      <c r="X174" s="31">
        <f t="shared" si="37"/>
        <v>0</v>
      </c>
      <c r="Y174" s="31">
        <f t="shared" si="38"/>
        <v>28</v>
      </c>
    </row>
    <row r="175" spans="1:25" x14ac:dyDescent="0.3">
      <c r="A175" s="31">
        <v>5</v>
      </c>
      <c r="B175" s="31">
        <v>1</v>
      </c>
      <c r="C175" s="31">
        <v>4</v>
      </c>
      <c r="D175" s="31">
        <v>4</v>
      </c>
      <c r="J175" s="31">
        <v>4</v>
      </c>
      <c r="K175" s="31">
        <v>2</v>
      </c>
      <c r="L175" s="31">
        <v>1</v>
      </c>
      <c r="M175" s="31">
        <v>4</v>
      </c>
      <c r="N175" s="31">
        <f t="shared" si="29"/>
        <v>25</v>
      </c>
      <c r="O175" s="31">
        <f t="shared" si="29"/>
        <v>50</v>
      </c>
      <c r="P175" s="31">
        <f t="shared" si="29"/>
        <v>0</v>
      </c>
      <c r="Q175" s="31">
        <f t="shared" si="30"/>
        <v>0</v>
      </c>
      <c r="R175" s="31">
        <f t="shared" si="31"/>
        <v>25</v>
      </c>
      <c r="S175" s="31">
        <f t="shared" si="32"/>
        <v>50</v>
      </c>
      <c r="T175" s="31">
        <f t="shared" si="33"/>
        <v>50</v>
      </c>
      <c r="U175" s="31">
        <f t="shared" si="34"/>
        <v>0</v>
      </c>
      <c r="V175" s="31">
        <f t="shared" si="35"/>
        <v>25</v>
      </c>
      <c r="W175" s="31">
        <f t="shared" si="36"/>
        <v>35</v>
      </c>
      <c r="X175" s="31">
        <f t="shared" si="37"/>
        <v>0</v>
      </c>
      <c r="Y175" s="31">
        <f t="shared" si="38"/>
        <v>35</v>
      </c>
    </row>
    <row r="176" spans="1:25" x14ac:dyDescent="0.3">
      <c r="A176" s="31">
        <v>5</v>
      </c>
      <c r="B176" s="31">
        <v>2</v>
      </c>
      <c r="C176" s="31">
        <v>1</v>
      </c>
      <c r="D176" s="31">
        <v>1</v>
      </c>
      <c r="J176" s="31">
        <v>4</v>
      </c>
      <c r="K176" s="31">
        <v>2</v>
      </c>
      <c r="L176" s="31">
        <v>1</v>
      </c>
      <c r="M176" s="31">
        <v>5</v>
      </c>
      <c r="N176" s="31">
        <f t="shared" si="29"/>
        <v>30</v>
      </c>
      <c r="O176" s="31">
        <f t="shared" si="29"/>
        <v>60</v>
      </c>
      <c r="P176" s="31">
        <f t="shared" si="29"/>
        <v>0</v>
      </c>
      <c r="Q176" s="31">
        <f t="shared" si="30"/>
        <v>0</v>
      </c>
      <c r="R176" s="31">
        <f t="shared" si="31"/>
        <v>30</v>
      </c>
      <c r="S176" s="31">
        <f t="shared" si="32"/>
        <v>60</v>
      </c>
      <c r="T176" s="31">
        <f t="shared" si="33"/>
        <v>60</v>
      </c>
      <c r="U176" s="31">
        <f t="shared" si="34"/>
        <v>0</v>
      </c>
      <c r="V176" s="31">
        <f t="shared" si="35"/>
        <v>30</v>
      </c>
      <c r="W176" s="31">
        <f t="shared" si="36"/>
        <v>42</v>
      </c>
      <c r="X176" s="31">
        <f t="shared" si="37"/>
        <v>0</v>
      </c>
      <c r="Y176" s="31">
        <f t="shared" si="38"/>
        <v>42</v>
      </c>
    </row>
    <row r="177" spans="1:25" x14ac:dyDescent="0.3">
      <c r="A177" s="31">
        <v>5</v>
      </c>
      <c r="B177" s="31">
        <v>2</v>
      </c>
      <c r="C177" s="31">
        <v>1</v>
      </c>
      <c r="D177" s="31">
        <v>2</v>
      </c>
      <c r="J177" s="31">
        <v>4</v>
      </c>
      <c r="K177" s="31">
        <v>2</v>
      </c>
      <c r="L177" s="31">
        <v>2</v>
      </c>
      <c r="M177" s="31">
        <v>1</v>
      </c>
      <c r="N177" s="31">
        <f t="shared" si="29"/>
        <v>15</v>
      </c>
      <c r="O177" s="31">
        <f t="shared" si="29"/>
        <v>30</v>
      </c>
      <c r="P177" s="31">
        <f t="shared" si="29"/>
        <v>0</v>
      </c>
      <c r="Q177" s="31">
        <f t="shared" si="30"/>
        <v>0</v>
      </c>
      <c r="R177" s="31">
        <f t="shared" si="31"/>
        <v>15</v>
      </c>
      <c r="S177" s="31">
        <f t="shared" si="32"/>
        <v>30</v>
      </c>
      <c r="T177" s="31">
        <f t="shared" si="33"/>
        <v>30</v>
      </c>
      <c r="U177" s="31">
        <f t="shared" si="34"/>
        <v>0</v>
      </c>
      <c r="V177" s="31">
        <f t="shared" si="35"/>
        <v>15</v>
      </c>
      <c r="W177" s="31">
        <f t="shared" si="36"/>
        <v>21</v>
      </c>
      <c r="X177" s="31">
        <f t="shared" si="37"/>
        <v>0</v>
      </c>
      <c r="Y177" s="31">
        <f t="shared" si="38"/>
        <v>21</v>
      </c>
    </row>
    <row r="178" spans="1:25" x14ac:dyDescent="0.3">
      <c r="A178" s="31">
        <v>5</v>
      </c>
      <c r="B178" s="31">
        <v>2</v>
      </c>
      <c r="C178" s="31">
        <v>1</v>
      </c>
      <c r="D178" s="31">
        <v>3</v>
      </c>
      <c r="J178" s="31">
        <v>4</v>
      </c>
      <c r="K178" s="31">
        <v>2</v>
      </c>
      <c r="L178" s="31">
        <v>2</v>
      </c>
      <c r="M178" s="31">
        <v>2</v>
      </c>
      <c r="N178" s="31">
        <f t="shared" si="29"/>
        <v>20</v>
      </c>
      <c r="O178" s="31">
        <f t="shared" si="29"/>
        <v>40</v>
      </c>
      <c r="P178" s="31">
        <f t="shared" si="29"/>
        <v>0</v>
      </c>
      <c r="Q178" s="31">
        <f t="shared" si="30"/>
        <v>0</v>
      </c>
      <c r="R178" s="31">
        <f t="shared" si="31"/>
        <v>20</v>
      </c>
      <c r="S178" s="31">
        <f t="shared" si="32"/>
        <v>40</v>
      </c>
      <c r="T178" s="31">
        <f t="shared" si="33"/>
        <v>40</v>
      </c>
      <c r="U178" s="31">
        <f t="shared" si="34"/>
        <v>0</v>
      </c>
      <c r="V178" s="31">
        <f t="shared" si="35"/>
        <v>20</v>
      </c>
      <c r="W178" s="31">
        <f t="shared" si="36"/>
        <v>28</v>
      </c>
      <c r="X178" s="31">
        <f t="shared" si="37"/>
        <v>0</v>
      </c>
      <c r="Y178" s="31">
        <f t="shared" si="38"/>
        <v>28</v>
      </c>
    </row>
    <row r="179" spans="1:25" x14ac:dyDescent="0.3">
      <c r="A179" s="31">
        <v>5</v>
      </c>
      <c r="B179" s="31">
        <v>2</v>
      </c>
      <c r="C179" s="31">
        <v>1</v>
      </c>
      <c r="D179" s="31">
        <v>4</v>
      </c>
      <c r="J179" s="31">
        <v>4</v>
      </c>
      <c r="K179" s="31">
        <v>2</v>
      </c>
      <c r="L179" s="31">
        <v>2</v>
      </c>
      <c r="M179" s="31">
        <v>3</v>
      </c>
      <c r="N179" s="31">
        <f t="shared" si="29"/>
        <v>25</v>
      </c>
      <c r="O179" s="31">
        <f t="shared" si="29"/>
        <v>50</v>
      </c>
      <c r="P179" s="31">
        <f t="shared" si="29"/>
        <v>0</v>
      </c>
      <c r="Q179" s="31">
        <f t="shared" si="30"/>
        <v>0</v>
      </c>
      <c r="R179" s="31">
        <f t="shared" si="31"/>
        <v>25</v>
      </c>
      <c r="S179" s="31">
        <f t="shared" si="32"/>
        <v>50</v>
      </c>
      <c r="T179" s="31">
        <f t="shared" si="33"/>
        <v>50</v>
      </c>
      <c r="U179" s="31">
        <f t="shared" si="34"/>
        <v>0</v>
      </c>
      <c r="V179" s="31">
        <f t="shared" si="35"/>
        <v>25</v>
      </c>
      <c r="W179" s="31">
        <f t="shared" si="36"/>
        <v>35</v>
      </c>
      <c r="X179" s="31">
        <f t="shared" si="37"/>
        <v>0</v>
      </c>
      <c r="Y179" s="31">
        <f t="shared" si="38"/>
        <v>35</v>
      </c>
    </row>
    <row r="180" spans="1:25" x14ac:dyDescent="0.3">
      <c r="A180" s="31">
        <v>5</v>
      </c>
      <c r="B180" s="31">
        <v>2</v>
      </c>
      <c r="C180" s="31">
        <v>2</v>
      </c>
      <c r="D180" s="31">
        <v>1</v>
      </c>
      <c r="J180" s="31">
        <v>4</v>
      </c>
      <c r="K180" s="31">
        <v>2</v>
      </c>
      <c r="L180" s="31">
        <v>2</v>
      </c>
      <c r="M180" s="31">
        <v>4</v>
      </c>
      <c r="N180" s="31">
        <f t="shared" si="29"/>
        <v>30</v>
      </c>
      <c r="O180" s="31">
        <f t="shared" si="29"/>
        <v>60</v>
      </c>
      <c r="P180" s="31">
        <f t="shared" si="29"/>
        <v>0</v>
      </c>
      <c r="Q180" s="31">
        <f t="shared" si="30"/>
        <v>0</v>
      </c>
      <c r="R180" s="31">
        <f t="shared" si="31"/>
        <v>30</v>
      </c>
      <c r="S180" s="31">
        <f t="shared" si="32"/>
        <v>60</v>
      </c>
      <c r="T180" s="31">
        <f t="shared" si="33"/>
        <v>60</v>
      </c>
      <c r="U180" s="31">
        <f t="shared" si="34"/>
        <v>0</v>
      </c>
      <c r="V180" s="31">
        <f t="shared" si="35"/>
        <v>30</v>
      </c>
      <c r="W180" s="31">
        <f t="shared" si="36"/>
        <v>42</v>
      </c>
      <c r="X180" s="31">
        <f t="shared" si="37"/>
        <v>0</v>
      </c>
      <c r="Y180" s="31">
        <f t="shared" si="38"/>
        <v>42</v>
      </c>
    </row>
    <row r="181" spans="1:25" x14ac:dyDescent="0.3">
      <c r="A181" s="31">
        <v>5</v>
      </c>
      <c r="B181" s="31">
        <v>2</v>
      </c>
      <c r="C181" s="31">
        <v>2</v>
      </c>
      <c r="D181" s="31">
        <v>2</v>
      </c>
      <c r="J181" s="31">
        <v>4</v>
      </c>
      <c r="K181" s="31">
        <v>2</v>
      </c>
      <c r="L181" s="31">
        <v>2</v>
      </c>
      <c r="M181" s="31">
        <v>5</v>
      </c>
      <c r="N181" s="31">
        <f t="shared" si="29"/>
        <v>35</v>
      </c>
      <c r="O181" s="31">
        <f t="shared" si="29"/>
        <v>70</v>
      </c>
      <c r="P181" s="31">
        <f t="shared" si="29"/>
        <v>0</v>
      </c>
      <c r="Q181" s="31">
        <f t="shared" si="30"/>
        <v>0</v>
      </c>
      <c r="R181" s="31">
        <f t="shared" si="31"/>
        <v>35</v>
      </c>
      <c r="S181" s="31">
        <f t="shared" si="32"/>
        <v>70</v>
      </c>
      <c r="T181" s="31">
        <f t="shared" si="33"/>
        <v>70</v>
      </c>
      <c r="U181" s="31">
        <f t="shared" si="34"/>
        <v>0</v>
      </c>
      <c r="V181" s="31">
        <f t="shared" si="35"/>
        <v>35</v>
      </c>
      <c r="W181" s="31">
        <f t="shared" si="36"/>
        <v>49</v>
      </c>
      <c r="X181" s="31">
        <f t="shared" si="37"/>
        <v>0</v>
      </c>
      <c r="Y181" s="31">
        <f t="shared" si="38"/>
        <v>49</v>
      </c>
    </row>
    <row r="182" spans="1:25" x14ac:dyDescent="0.3">
      <c r="A182" s="31">
        <v>5</v>
      </c>
      <c r="B182" s="31">
        <v>2</v>
      </c>
      <c r="C182" s="31">
        <v>2</v>
      </c>
      <c r="D182" s="31">
        <v>3</v>
      </c>
      <c r="J182" s="31">
        <v>4</v>
      </c>
      <c r="K182" s="31">
        <v>2</v>
      </c>
      <c r="L182" s="31">
        <v>3</v>
      </c>
      <c r="M182" s="31">
        <v>1</v>
      </c>
      <c r="N182" s="31">
        <f t="shared" si="29"/>
        <v>23</v>
      </c>
      <c r="O182" s="31">
        <f t="shared" si="29"/>
        <v>45</v>
      </c>
      <c r="P182" s="31">
        <f t="shared" si="29"/>
        <v>0</v>
      </c>
      <c r="Q182" s="31">
        <f t="shared" si="30"/>
        <v>0</v>
      </c>
      <c r="R182" s="31">
        <f t="shared" si="31"/>
        <v>23</v>
      </c>
      <c r="S182" s="31">
        <f t="shared" si="32"/>
        <v>45</v>
      </c>
      <c r="T182" s="31">
        <f t="shared" si="33"/>
        <v>45</v>
      </c>
      <c r="U182" s="31">
        <f t="shared" si="34"/>
        <v>0</v>
      </c>
      <c r="V182" s="31">
        <f t="shared" si="35"/>
        <v>23</v>
      </c>
      <c r="W182" s="31">
        <f t="shared" si="36"/>
        <v>32</v>
      </c>
      <c r="X182" s="31">
        <f t="shared" si="37"/>
        <v>0</v>
      </c>
      <c r="Y182" s="31">
        <f t="shared" si="38"/>
        <v>32</v>
      </c>
    </row>
    <row r="183" spans="1:25" x14ac:dyDescent="0.3">
      <c r="A183" s="31">
        <v>5</v>
      </c>
      <c r="B183" s="31">
        <v>2</v>
      </c>
      <c r="C183" s="31">
        <v>2</v>
      </c>
      <c r="D183" s="31">
        <v>4</v>
      </c>
      <c r="J183" s="31">
        <v>4</v>
      </c>
      <c r="K183" s="31">
        <v>2</v>
      </c>
      <c r="L183" s="31">
        <v>3</v>
      </c>
      <c r="M183" s="31">
        <v>2</v>
      </c>
      <c r="N183" s="31">
        <f t="shared" si="29"/>
        <v>28</v>
      </c>
      <c r="O183" s="31">
        <f t="shared" si="29"/>
        <v>55</v>
      </c>
      <c r="P183" s="31">
        <f t="shared" si="29"/>
        <v>0</v>
      </c>
      <c r="Q183" s="31">
        <f t="shared" si="30"/>
        <v>0</v>
      </c>
      <c r="R183" s="31">
        <f t="shared" si="31"/>
        <v>28</v>
      </c>
      <c r="S183" s="31">
        <f t="shared" si="32"/>
        <v>55</v>
      </c>
      <c r="T183" s="31">
        <f t="shared" si="33"/>
        <v>55</v>
      </c>
      <c r="U183" s="31">
        <f t="shared" si="34"/>
        <v>0</v>
      </c>
      <c r="V183" s="31">
        <f t="shared" si="35"/>
        <v>28</v>
      </c>
      <c r="W183" s="31">
        <f t="shared" si="36"/>
        <v>39</v>
      </c>
      <c r="X183" s="31">
        <f t="shared" si="37"/>
        <v>0</v>
      </c>
      <c r="Y183" s="31">
        <f t="shared" si="38"/>
        <v>39</v>
      </c>
    </row>
    <row r="184" spans="1:25" x14ac:dyDescent="0.3">
      <c r="A184" s="31">
        <v>5</v>
      </c>
      <c r="B184" s="31">
        <v>2</v>
      </c>
      <c r="C184" s="31">
        <v>3</v>
      </c>
      <c r="D184" s="31">
        <v>1</v>
      </c>
      <c r="J184" s="31">
        <v>4</v>
      </c>
      <c r="K184" s="31">
        <v>2</v>
      </c>
      <c r="L184" s="31">
        <v>3</v>
      </c>
      <c r="M184" s="31">
        <v>3</v>
      </c>
      <c r="N184" s="31">
        <f t="shared" si="29"/>
        <v>33</v>
      </c>
      <c r="O184" s="31">
        <f t="shared" si="29"/>
        <v>65</v>
      </c>
      <c r="P184" s="31">
        <f t="shared" si="29"/>
        <v>0</v>
      </c>
      <c r="Q184" s="31">
        <f t="shared" si="30"/>
        <v>0</v>
      </c>
      <c r="R184" s="31">
        <f t="shared" si="31"/>
        <v>33</v>
      </c>
      <c r="S184" s="31">
        <f t="shared" si="32"/>
        <v>65</v>
      </c>
      <c r="T184" s="31">
        <f t="shared" si="33"/>
        <v>65</v>
      </c>
      <c r="U184" s="31">
        <f t="shared" si="34"/>
        <v>0</v>
      </c>
      <c r="V184" s="31">
        <f t="shared" si="35"/>
        <v>33</v>
      </c>
      <c r="W184" s="31">
        <f t="shared" si="36"/>
        <v>46</v>
      </c>
      <c r="X184" s="31">
        <f t="shared" si="37"/>
        <v>0</v>
      </c>
      <c r="Y184" s="31">
        <f t="shared" si="38"/>
        <v>46</v>
      </c>
    </row>
    <row r="185" spans="1:25" x14ac:dyDescent="0.3">
      <c r="A185" s="31">
        <v>5</v>
      </c>
      <c r="B185" s="31">
        <v>2</v>
      </c>
      <c r="C185" s="31">
        <v>3</v>
      </c>
      <c r="D185" s="31">
        <v>2</v>
      </c>
      <c r="J185" s="31">
        <v>4</v>
      </c>
      <c r="K185" s="31">
        <v>2</v>
      </c>
      <c r="L185" s="31">
        <v>3</v>
      </c>
      <c r="M185" s="31">
        <v>4</v>
      </c>
      <c r="N185" s="31">
        <f t="shared" si="29"/>
        <v>38</v>
      </c>
      <c r="O185" s="31">
        <f t="shared" si="29"/>
        <v>75</v>
      </c>
      <c r="P185" s="31">
        <f t="shared" si="29"/>
        <v>0</v>
      </c>
      <c r="Q185" s="31">
        <f t="shared" si="30"/>
        <v>0</v>
      </c>
      <c r="R185" s="31">
        <f t="shared" si="31"/>
        <v>38</v>
      </c>
      <c r="S185" s="31">
        <f t="shared" si="32"/>
        <v>75</v>
      </c>
      <c r="T185" s="31">
        <f t="shared" si="33"/>
        <v>75</v>
      </c>
      <c r="U185" s="31">
        <f t="shared" si="34"/>
        <v>0</v>
      </c>
      <c r="V185" s="31">
        <f t="shared" si="35"/>
        <v>38</v>
      </c>
      <c r="W185" s="31">
        <f t="shared" si="36"/>
        <v>53</v>
      </c>
      <c r="X185" s="31">
        <f t="shared" si="37"/>
        <v>0</v>
      </c>
      <c r="Y185" s="31">
        <f t="shared" si="38"/>
        <v>53</v>
      </c>
    </row>
    <row r="186" spans="1:25" x14ac:dyDescent="0.3">
      <c r="A186" s="31">
        <v>5</v>
      </c>
      <c r="B186" s="31">
        <v>2</v>
      </c>
      <c r="C186" s="31">
        <v>3</v>
      </c>
      <c r="D186" s="31">
        <v>3</v>
      </c>
      <c r="J186" s="31">
        <v>4</v>
      </c>
      <c r="K186" s="31">
        <v>2</v>
      </c>
      <c r="L186" s="31">
        <v>3</v>
      </c>
      <c r="M186" s="31">
        <v>5</v>
      </c>
      <c r="N186" s="31">
        <f t="shared" si="29"/>
        <v>43</v>
      </c>
      <c r="O186" s="31">
        <f t="shared" si="29"/>
        <v>85</v>
      </c>
      <c r="P186" s="31">
        <f t="shared" si="29"/>
        <v>0</v>
      </c>
      <c r="Q186" s="31">
        <f t="shared" si="30"/>
        <v>0</v>
      </c>
      <c r="R186" s="31">
        <f t="shared" si="31"/>
        <v>43</v>
      </c>
      <c r="S186" s="31">
        <f t="shared" si="32"/>
        <v>85</v>
      </c>
      <c r="T186" s="31">
        <f t="shared" si="33"/>
        <v>85</v>
      </c>
      <c r="U186" s="31">
        <f t="shared" si="34"/>
        <v>0</v>
      </c>
      <c r="V186" s="31">
        <f t="shared" si="35"/>
        <v>43</v>
      </c>
      <c r="W186" s="31">
        <f t="shared" si="36"/>
        <v>60</v>
      </c>
      <c r="X186" s="31">
        <f t="shared" si="37"/>
        <v>0</v>
      </c>
      <c r="Y186" s="31">
        <f t="shared" si="38"/>
        <v>60</v>
      </c>
    </row>
    <row r="187" spans="1:25" x14ac:dyDescent="0.3">
      <c r="A187" s="31">
        <v>5</v>
      </c>
      <c r="B187" s="31">
        <v>2</v>
      </c>
      <c r="C187" s="31">
        <v>3</v>
      </c>
      <c r="D187" s="31">
        <v>4</v>
      </c>
      <c r="J187" s="31">
        <v>4</v>
      </c>
      <c r="K187" s="31">
        <v>2</v>
      </c>
      <c r="L187" s="31">
        <v>4</v>
      </c>
      <c r="M187" s="31">
        <v>1</v>
      </c>
      <c r="N187" s="31">
        <f t="shared" si="29"/>
        <v>30</v>
      </c>
      <c r="O187" s="31">
        <f t="shared" si="29"/>
        <v>60</v>
      </c>
      <c r="P187" s="31">
        <f t="shared" si="29"/>
        <v>0</v>
      </c>
      <c r="Q187" s="31">
        <f t="shared" si="30"/>
        <v>0</v>
      </c>
      <c r="R187" s="31">
        <f t="shared" si="31"/>
        <v>30</v>
      </c>
      <c r="S187" s="31">
        <f t="shared" si="32"/>
        <v>60</v>
      </c>
      <c r="T187" s="31">
        <f t="shared" si="33"/>
        <v>60</v>
      </c>
      <c r="U187" s="31">
        <f t="shared" si="34"/>
        <v>0</v>
      </c>
      <c r="V187" s="31">
        <f t="shared" si="35"/>
        <v>30</v>
      </c>
      <c r="W187" s="31">
        <f t="shared" si="36"/>
        <v>42</v>
      </c>
      <c r="X187" s="31">
        <f t="shared" si="37"/>
        <v>0</v>
      </c>
      <c r="Y187" s="31">
        <f t="shared" si="38"/>
        <v>42</v>
      </c>
    </row>
    <row r="188" spans="1:25" x14ac:dyDescent="0.3">
      <c r="A188" s="31">
        <v>5</v>
      </c>
      <c r="B188" s="31">
        <v>2</v>
      </c>
      <c r="C188" s="31">
        <v>4</v>
      </c>
      <c r="D188" s="31">
        <v>1</v>
      </c>
      <c r="J188" s="31">
        <v>4</v>
      </c>
      <c r="K188" s="31">
        <v>2</v>
      </c>
      <c r="L188" s="31">
        <v>4</v>
      </c>
      <c r="M188" s="31">
        <v>2</v>
      </c>
      <c r="N188" s="31">
        <f t="shared" si="29"/>
        <v>35</v>
      </c>
      <c r="O188" s="31">
        <f t="shared" si="29"/>
        <v>70</v>
      </c>
      <c r="P188" s="31">
        <f t="shared" si="29"/>
        <v>0</v>
      </c>
      <c r="Q188" s="31">
        <f t="shared" si="30"/>
        <v>0</v>
      </c>
      <c r="R188" s="31">
        <f t="shared" si="31"/>
        <v>35</v>
      </c>
      <c r="S188" s="31">
        <f t="shared" si="32"/>
        <v>70</v>
      </c>
      <c r="T188" s="31">
        <f t="shared" si="33"/>
        <v>70</v>
      </c>
      <c r="U188" s="31">
        <f t="shared" si="34"/>
        <v>0</v>
      </c>
      <c r="V188" s="31">
        <f t="shared" si="35"/>
        <v>35</v>
      </c>
      <c r="W188" s="31">
        <f t="shared" si="36"/>
        <v>49</v>
      </c>
      <c r="X188" s="31">
        <f t="shared" si="37"/>
        <v>0</v>
      </c>
      <c r="Y188" s="31">
        <f t="shared" si="38"/>
        <v>49</v>
      </c>
    </row>
    <row r="189" spans="1:25" x14ac:dyDescent="0.3">
      <c r="A189" s="31">
        <v>5</v>
      </c>
      <c r="B189" s="31">
        <v>2</v>
      </c>
      <c r="C189" s="31">
        <v>4</v>
      </c>
      <c r="D189" s="31">
        <v>2</v>
      </c>
      <c r="J189" s="31">
        <v>4</v>
      </c>
      <c r="K189" s="31">
        <v>2</v>
      </c>
      <c r="L189" s="31">
        <v>4</v>
      </c>
      <c r="M189" s="31">
        <v>3</v>
      </c>
      <c r="N189" s="31">
        <f t="shared" si="29"/>
        <v>40</v>
      </c>
      <c r="O189" s="31">
        <f t="shared" si="29"/>
        <v>80</v>
      </c>
      <c r="P189" s="31">
        <f t="shared" si="29"/>
        <v>0</v>
      </c>
      <c r="Q189" s="31">
        <f t="shared" si="30"/>
        <v>0</v>
      </c>
      <c r="R189" s="31">
        <f t="shared" si="31"/>
        <v>40</v>
      </c>
      <c r="S189" s="31">
        <f t="shared" si="32"/>
        <v>80</v>
      </c>
      <c r="T189" s="31">
        <f t="shared" si="33"/>
        <v>80</v>
      </c>
      <c r="U189" s="31">
        <f t="shared" si="34"/>
        <v>0</v>
      </c>
      <c r="V189" s="31">
        <f t="shared" si="35"/>
        <v>40</v>
      </c>
      <c r="W189" s="31">
        <f t="shared" si="36"/>
        <v>56</v>
      </c>
      <c r="X189" s="31">
        <f t="shared" si="37"/>
        <v>0</v>
      </c>
      <c r="Y189" s="31">
        <f t="shared" si="38"/>
        <v>56</v>
      </c>
    </row>
    <row r="190" spans="1:25" x14ac:dyDescent="0.3">
      <c r="A190" s="31">
        <v>5</v>
      </c>
      <c r="B190" s="31">
        <v>2</v>
      </c>
      <c r="C190" s="31">
        <v>4</v>
      </c>
      <c r="D190" s="31">
        <v>3</v>
      </c>
      <c r="J190" s="31">
        <v>4</v>
      </c>
      <c r="K190" s="31">
        <v>2</v>
      </c>
      <c r="L190" s="31">
        <v>4</v>
      </c>
      <c r="M190" s="31">
        <v>4</v>
      </c>
      <c r="N190" s="31">
        <f t="shared" si="29"/>
        <v>45</v>
      </c>
      <c r="O190" s="31">
        <f t="shared" si="29"/>
        <v>90</v>
      </c>
      <c r="P190" s="31">
        <f t="shared" si="29"/>
        <v>0</v>
      </c>
      <c r="Q190" s="31">
        <f t="shared" si="30"/>
        <v>0</v>
      </c>
      <c r="R190" s="31">
        <f t="shared" si="31"/>
        <v>45</v>
      </c>
      <c r="S190" s="31">
        <f t="shared" si="32"/>
        <v>90</v>
      </c>
      <c r="T190" s="31">
        <f t="shared" si="33"/>
        <v>90</v>
      </c>
      <c r="U190" s="31">
        <f t="shared" si="34"/>
        <v>0</v>
      </c>
      <c r="V190" s="31">
        <f t="shared" si="35"/>
        <v>45</v>
      </c>
      <c r="W190" s="31">
        <f t="shared" si="36"/>
        <v>63</v>
      </c>
      <c r="X190" s="31">
        <f t="shared" si="37"/>
        <v>0</v>
      </c>
      <c r="Y190" s="31">
        <f t="shared" si="38"/>
        <v>63</v>
      </c>
    </row>
    <row r="191" spans="1:25" x14ac:dyDescent="0.3">
      <c r="A191" s="31">
        <v>5</v>
      </c>
      <c r="B191" s="31">
        <v>2</v>
      </c>
      <c r="C191" s="31">
        <v>4</v>
      </c>
      <c r="D191" s="31">
        <v>4</v>
      </c>
      <c r="J191" s="31">
        <v>4</v>
      </c>
      <c r="K191" s="31">
        <v>2</v>
      </c>
      <c r="L191" s="31">
        <v>4</v>
      </c>
      <c r="M191" s="31">
        <v>5</v>
      </c>
      <c r="N191" s="31">
        <f t="shared" si="29"/>
        <v>50</v>
      </c>
      <c r="O191" s="31">
        <f t="shared" si="29"/>
        <v>100</v>
      </c>
      <c r="P191" s="31">
        <f t="shared" si="29"/>
        <v>0</v>
      </c>
      <c r="Q191" s="31">
        <f t="shared" si="30"/>
        <v>0</v>
      </c>
      <c r="R191" s="31">
        <f t="shared" si="31"/>
        <v>50</v>
      </c>
      <c r="S191" s="31">
        <f t="shared" si="32"/>
        <v>100</v>
      </c>
      <c r="T191" s="31">
        <f t="shared" si="33"/>
        <v>100</v>
      </c>
      <c r="U191" s="31">
        <f t="shared" si="34"/>
        <v>0</v>
      </c>
      <c r="V191" s="31">
        <f t="shared" si="35"/>
        <v>50</v>
      </c>
      <c r="W191" s="31">
        <f t="shared" si="36"/>
        <v>70</v>
      </c>
      <c r="X191" s="31">
        <f t="shared" si="37"/>
        <v>0</v>
      </c>
      <c r="Y191" s="31">
        <f t="shared" si="38"/>
        <v>70</v>
      </c>
    </row>
    <row r="192" spans="1:25" x14ac:dyDescent="0.3">
      <c r="J192" s="31">
        <v>5</v>
      </c>
      <c r="K192" s="31">
        <v>1</v>
      </c>
      <c r="L192" s="31">
        <v>1</v>
      </c>
      <c r="M192" s="31">
        <v>1</v>
      </c>
      <c r="N192" s="31">
        <f t="shared" si="29"/>
        <v>24</v>
      </c>
      <c r="O192" s="31">
        <f t="shared" si="29"/>
        <v>6</v>
      </c>
      <c r="P192" s="31">
        <f t="shared" si="29"/>
        <v>6</v>
      </c>
      <c r="Q192" s="31">
        <f t="shared" ref="Q192:Q231" si="39">ROUND(INDEX(U$18:U$27,($J192-1)*2+$K192)*100*INDEX($T$6:$W$10,$M192,$L192),0)</f>
        <v>6</v>
      </c>
      <c r="R192" s="31">
        <f t="shared" ref="R192:R231" si="40">ROUND(INDEX(V$18:V$27,($J192-1)*2+$K192)*100*INDEX($T$6:$W$10,$M192,$L192),0)</f>
        <v>24</v>
      </c>
      <c r="S192" s="31">
        <f t="shared" ref="S192:S231" si="41">ROUND(INDEX(W$18:W$27,($J192-1)*2+$K192)*100*INDEX($T$6:$W$10,$M192,$L192),0)</f>
        <v>6</v>
      </c>
      <c r="T192" s="31">
        <f t="shared" ref="T192:T231" si="42">ROUND(INDEX(AB$18:AB$27,($J192-1)*2+$K192)*100*INDEX($T$6:$W$10,$M192,$L192),0)</f>
        <v>6</v>
      </c>
      <c r="U192" s="31">
        <f t="shared" ref="U192:U231" si="43">ROUND(INDEX(AC$18:AC$27,($J192-1)*2+$K192)*100*INDEX($T$6:$W$10,$M192,$L192),0)</f>
        <v>6</v>
      </c>
      <c r="V192" s="31">
        <f t="shared" ref="V192:V231" si="44">ROUND(INDEX(AD$18:AD$27,($J192-1)*2+$K192)*100*INDEX($T$6:$W$10,$M192,$L192),0)</f>
        <v>24</v>
      </c>
      <c r="W192" s="31">
        <f t="shared" ref="W192:W231" si="45">ROUND(INDEX(AI$18:AI$27,($J192-1)*2+$K192)*100*INDEX($T$6:$W$10,$M192,$L192),0)</f>
        <v>12</v>
      </c>
      <c r="X192" s="31">
        <f t="shared" ref="X192:X231" si="46">ROUND(INDEX(AJ$18:AJ$27,($J192-1)*2+$K192)*100*INDEX($T$6:$W$10,$M192,$L192),0)</f>
        <v>12</v>
      </c>
      <c r="Y192" s="31">
        <f t="shared" ref="Y192:Y231" si="47">ROUND(INDEX(AK$18:AK$27,($J192-1)*2+$K192)*100*INDEX($T$6:$W$10,$M192,$L192),0)</f>
        <v>12</v>
      </c>
    </row>
    <row r="193" spans="10:25" x14ac:dyDescent="0.3">
      <c r="J193" s="31">
        <v>5</v>
      </c>
      <c r="K193" s="31">
        <v>1</v>
      </c>
      <c r="L193" s="31">
        <v>1</v>
      </c>
      <c r="M193" s="31">
        <v>2</v>
      </c>
      <c r="N193" s="31">
        <f t="shared" ref="N193:P231" si="48">ROUND(INDEX(N$18:N$27,($J193-1)*2+$K193)*100*INDEX($T$6:$W$10,$M193,$L193),0)</f>
        <v>36</v>
      </c>
      <c r="O193" s="31">
        <f t="shared" si="48"/>
        <v>9</v>
      </c>
      <c r="P193" s="31">
        <f t="shared" si="48"/>
        <v>9</v>
      </c>
      <c r="Q193" s="31">
        <f t="shared" si="39"/>
        <v>9</v>
      </c>
      <c r="R193" s="31">
        <f t="shared" si="40"/>
        <v>36</v>
      </c>
      <c r="S193" s="31">
        <f t="shared" si="41"/>
        <v>9</v>
      </c>
      <c r="T193" s="31">
        <f t="shared" si="42"/>
        <v>9</v>
      </c>
      <c r="U193" s="31">
        <f t="shared" si="43"/>
        <v>9</v>
      </c>
      <c r="V193" s="31">
        <f t="shared" si="44"/>
        <v>36</v>
      </c>
      <c r="W193" s="31">
        <f t="shared" si="45"/>
        <v>18</v>
      </c>
      <c r="X193" s="31">
        <f t="shared" si="46"/>
        <v>18</v>
      </c>
      <c r="Y193" s="31">
        <f t="shared" si="47"/>
        <v>18</v>
      </c>
    </row>
    <row r="194" spans="10:25" x14ac:dyDescent="0.3">
      <c r="J194" s="31">
        <v>5</v>
      </c>
      <c r="K194" s="31">
        <v>1</v>
      </c>
      <c r="L194" s="31">
        <v>1</v>
      </c>
      <c r="M194" s="31">
        <v>3</v>
      </c>
      <c r="N194" s="31">
        <f t="shared" si="48"/>
        <v>48</v>
      </c>
      <c r="O194" s="31">
        <f t="shared" si="48"/>
        <v>12</v>
      </c>
      <c r="P194" s="31">
        <f t="shared" si="48"/>
        <v>12</v>
      </c>
      <c r="Q194" s="31">
        <f t="shared" si="39"/>
        <v>12</v>
      </c>
      <c r="R194" s="31">
        <f t="shared" si="40"/>
        <v>48</v>
      </c>
      <c r="S194" s="31">
        <f t="shared" si="41"/>
        <v>12</v>
      </c>
      <c r="T194" s="31">
        <f t="shared" si="42"/>
        <v>12</v>
      </c>
      <c r="U194" s="31">
        <f t="shared" si="43"/>
        <v>12</v>
      </c>
      <c r="V194" s="31">
        <f t="shared" si="44"/>
        <v>48</v>
      </c>
      <c r="W194" s="31">
        <f t="shared" si="45"/>
        <v>24</v>
      </c>
      <c r="X194" s="31">
        <f t="shared" si="46"/>
        <v>24</v>
      </c>
      <c r="Y194" s="31">
        <f t="shared" si="47"/>
        <v>24</v>
      </c>
    </row>
    <row r="195" spans="10:25" x14ac:dyDescent="0.3">
      <c r="J195" s="31">
        <v>5</v>
      </c>
      <c r="K195" s="31">
        <v>1</v>
      </c>
      <c r="L195" s="31">
        <v>1</v>
      </c>
      <c r="M195" s="31">
        <v>4</v>
      </c>
      <c r="N195" s="31">
        <f t="shared" si="48"/>
        <v>60</v>
      </c>
      <c r="O195" s="31">
        <f t="shared" si="48"/>
        <v>15</v>
      </c>
      <c r="P195" s="31">
        <f t="shared" si="48"/>
        <v>15</v>
      </c>
      <c r="Q195" s="31">
        <f t="shared" si="39"/>
        <v>15</v>
      </c>
      <c r="R195" s="31">
        <f t="shared" si="40"/>
        <v>60</v>
      </c>
      <c r="S195" s="31">
        <f t="shared" si="41"/>
        <v>15</v>
      </c>
      <c r="T195" s="31">
        <f t="shared" si="42"/>
        <v>15</v>
      </c>
      <c r="U195" s="31">
        <f t="shared" si="43"/>
        <v>15</v>
      </c>
      <c r="V195" s="31">
        <f t="shared" si="44"/>
        <v>60</v>
      </c>
      <c r="W195" s="31">
        <f t="shared" si="45"/>
        <v>30</v>
      </c>
      <c r="X195" s="31">
        <f t="shared" si="46"/>
        <v>30</v>
      </c>
      <c r="Y195" s="31">
        <f t="shared" si="47"/>
        <v>30</v>
      </c>
    </row>
    <row r="196" spans="10:25" x14ac:dyDescent="0.3">
      <c r="J196" s="31">
        <v>5</v>
      </c>
      <c r="K196" s="31">
        <v>1</v>
      </c>
      <c r="L196" s="31">
        <v>1</v>
      </c>
      <c r="M196" s="31">
        <v>5</v>
      </c>
      <c r="N196" s="31">
        <f t="shared" si="48"/>
        <v>72</v>
      </c>
      <c r="O196" s="31">
        <f t="shared" si="48"/>
        <v>18</v>
      </c>
      <c r="P196" s="31">
        <f t="shared" si="48"/>
        <v>18</v>
      </c>
      <c r="Q196" s="31">
        <f t="shared" si="39"/>
        <v>18</v>
      </c>
      <c r="R196" s="31">
        <f t="shared" si="40"/>
        <v>72</v>
      </c>
      <c r="S196" s="31">
        <f t="shared" si="41"/>
        <v>18</v>
      </c>
      <c r="T196" s="31">
        <f t="shared" si="42"/>
        <v>18</v>
      </c>
      <c r="U196" s="31">
        <f t="shared" si="43"/>
        <v>18</v>
      </c>
      <c r="V196" s="31">
        <f t="shared" si="44"/>
        <v>72</v>
      </c>
      <c r="W196" s="31">
        <f t="shared" si="45"/>
        <v>36</v>
      </c>
      <c r="X196" s="31">
        <f t="shared" si="46"/>
        <v>36</v>
      </c>
      <c r="Y196" s="31">
        <f t="shared" si="47"/>
        <v>36</v>
      </c>
    </row>
    <row r="197" spans="10:25" x14ac:dyDescent="0.3">
      <c r="J197" s="31">
        <v>5</v>
      </c>
      <c r="K197" s="31">
        <v>1</v>
      </c>
      <c r="L197" s="31">
        <v>2</v>
      </c>
      <c r="M197" s="31">
        <v>1</v>
      </c>
      <c r="N197" s="31">
        <f t="shared" si="48"/>
        <v>36</v>
      </c>
      <c r="O197" s="31">
        <f t="shared" si="48"/>
        <v>9</v>
      </c>
      <c r="P197" s="31">
        <f t="shared" si="48"/>
        <v>9</v>
      </c>
      <c r="Q197" s="31">
        <f t="shared" si="39"/>
        <v>9</v>
      </c>
      <c r="R197" s="31">
        <f t="shared" si="40"/>
        <v>36</v>
      </c>
      <c r="S197" s="31">
        <f t="shared" si="41"/>
        <v>9</v>
      </c>
      <c r="T197" s="31">
        <f t="shared" si="42"/>
        <v>9</v>
      </c>
      <c r="U197" s="31">
        <f t="shared" si="43"/>
        <v>9</v>
      </c>
      <c r="V197" s="31">
        <f t="shared" si="44"/>
        <v>36</v>
      </c>
      <c r="W197" s="31">
        <f t="shared" si="45"/>
        <v>18</v>
      </c>
      <c r="X197" s="31">
        <f t="shared" si="46"/>
        <v>18</v>
      </c>
      <c r="Y197" s="31">
        <f t="shared" si="47"/>
        <v>18</v>
      </c>
    </row>
    <row r="198" spans="10:25" x14ac:dyDescent="0.3">
      <c r="J198" s="31">
        <v>5</v>
      </c>
      <c r="K198" s="31">
        <v>1</v>
      </c>
      <c r="L198" s="31">
        <v>2</v>
      </c>
      <c r="M198" s="31">
        <v>2</v>
      </c>
      <c r="N198" s="31">
        <f t="shared" si="48"/>
        <v>48</v>
      </c>
      <c r="O198" s="31">
        <f t="shared" si="48"/>
        <v>12</v>
      </c>
      <c r="P198" s="31">
        <f t="shared" si="48"/>
        <v>12</v>
      </c>
      <c r="Q198" s="31">
        <f t="shared" si="39"/>
        <v>12</v>
      </c>
      <c r="R198" s="31">
        <f t="shared" si="40"/>
        <v>48</v>
      </c>
      <c r="S198" s="31">
        <f t="shared" si="41"/>
        <v>12</v>
      </c>
      <c r="T198" s="31">
        <f t="shared" si="42"/>
        <v>12</v>
      </c>
      <c r="U198" s="31">
        <f t="shared" si="43"/>
        <v>12</v>
      </c>
      <c r="V198" s="31">
        <f t="shared" si="44"/>
        <v>48</v>
      </c>
      <c r="W198" s="31">
        <f t="shared" si="45"/>
        <v>24</v>
      </c>
      <c r="X198" s="31">
        <f t="shared" si="46"/>
        <v>24</v>
      </c>
      <c r="Y198" s="31">
        <f t="shared" si="47"/>
        <v>24</v>
      </c>
    </row>
    <row r="199" spans="10:25" x14ac:dyDescent="0.3">
      <c r="J199" s="31">
        <v>5</v>
      </c>
      <c r="K199" s="31">
        <v>1</v>
      </c>
      <c r="L199" s="31">
        <v>2</v>
      </c>
      <c r="M199" s="31">
        <v>3</v>
      </c>
      <c r="N199" s="31">
        <f t="shared" si="48"/>
        <v>60</v>
      </c>
      <c r="O199" s="31">
        <f t="shared" si="48"/>
        <v>15</v>
      </c>
      <c r="P199" s="31">
        <f t="shared" si="48"/>
        <v>15</v>
      </c>
      <c r="Q199" s="31">
        <f t="shared" si="39"/>
        <v>15</v>
      </c>
      <c r="R199" s="31">
        <f t="shared" si="40"/>
        <v>60</v>
      </c>
      <c r="S199" s="31">
        <f t="shared" si="41"/>
        <v>15</v>
      </c>
      <c r="T199" s="31">
        <f t="shared" si="42"/>
        <v>15</v>
      </c>
      <c r="U199" s="31">
        <f t="shared" si="43"/>
        <v>15</v>
      </c>
      <c r="V199" s="31">
        <f t="shared" si="44"/>
        <v>60</v>
      </c>
      <c r="W199" s="31">
        <f t="shared" si="45"/>
        <v>30</v>
      </c>
      <c r="X199" s="31">
        <f t="shared" si="46"/>
        <v>30</v>
      </c>
      <c r="Y199" s="31">
        <f t="shared" si="47"/>
        <v>30</v>
      </c>
    </row>
    <row r="200" spans="10:25" x14ac:dyDescent="0.3">
      <c r="J200" s="31">
        <v>5</v>
      </c>
      <c r="K200" s="31">
        <v>1</v>
      </c>
      <c r="L200" s="31">
        <v>2</v>
      </c>
      <c r="M200" s="31">
        <v>4</v>
      </c>
      <c r="N200" s="31">
        <f t="shared" si="48"/>
        <v>72</v>
      </c>
      <c r="O200" s="31">
        <f t="shared" si="48"/>
        <v>18</v>
      </c>
      <c r="P200" s="31">
        <f t="shared" si="48"/>
        <v>18</v>
      </c>
      <c r="Q200" s="31">
        <f t="shared" si="39"/>
        <v>18</v>
      </c>
      <c r="R200" s="31">
        <f t="shared" si="40"/>
        <v>72</v>
      </c>
      <c r="S200" s="31">
        <f t="shared" si="41"/>
        <v>18</v>
      </c>
      <c r="T200" s="31">
        <f t="shared" si="42"/>
        <v>18</v>
      </c>
      <c r="U200" s="31">
        <f t="shared" si="43"/>
        <v>18</v>
      </c>
      <c r="V200" s="31">
        <f t="shared" si="44"/>
        <v>72</v>
      </c>
      <c r="W200" s="31">
        <f t="shared" si="45"/>
        <v>36</v>
      </c>
      <c r="X200" s="31">
        <f t="shared" si="46"/>
        <v>36</v>
      </c>
      <c r="Y200" s="31">
        <f t="shared" si="47"/>
        <v>36</v>
      </c>
    </row>
    <row r="201" spans="10:25" x14ac:dyDescent="0.3">
      <c r="J201" s="31">
        <v>5</v>
      </c>
      <c r="K201" s="31">
        <v>1</v>
      </c>
      <c r="L201" s="31">
        <v>2</v>
      </c>
      <c r="M201" s="31">
        <v>5</v>
      </c>
      <c r="N201" s="31">
        <f t="shared" si="48"/>
        <v>84</v>
      </c>
      <c r="O201" s="31">
        <f t="shared" si="48"/>
        <v>21</v>
      </c>
      <c r="P201" s="31">
        <f t="shared" si="48"/>
        <v>21</v>
      </c>
      <c r="Q201" s="31">
        <f t="shared" si="39"/>
        <v>21</v>
      </c>
      <c r="R201" s="31">
        <f t="shared" si="40"/>
        <v>84</v>
      </c>
      <c r="S201" s="31">
        <f t="shared" si="41"/>
        <v>21</v>
      </c>
      <c r="T201" s="31">
        <f t="shared" si="42"/>
        <v>21</v>
      </c>
      <c r="U201" s="31">
        <f t="shared" si="43"/>
        <v>21</v>
      </c>
      <c r="V201" s="31">
        <f t="shared" si="44"/>
        <v>84</v>
      </c>
      <c r="W201" s="31">
        <f t="shared" si="45"/>
        <v>42</v>
      </c>
      <c r="X201" s="31">
        <f t="shared" si="46"/>
        <v>42</v>
      </c>
      <c r="Y201" s="31">
        <f t="shared" si="47"/>
        <v>42</v>
      </c>
    </row>
    <row r="202" spans="10:25" x14ac:dyDescent="0.3">
      <c r="J202" s="31">
        <v>5</v>
      </c>
      <c r="K202" s="31">
        <v>1</v>
      </c>
      <c r="L202" s="31">
        <v>3</v>
      </c>
      <c r="M202" s="31">
        <v>1</v>
      </c>
      <c r="N202" s="31">
        <f t="shared" si="48"/>
        <v>54</v>
      </c>
      <c r="O202" s="31">
        <f t="shared" si="48"/>
        <v>14</v>
      </c>
      <c r="P202" s="31">
        <f t="shared" si="48"/>
        <v>14</v>
      </c>
      <c r="Q202" s="31">
        <f t="shared" si="39"/>
        <v>14</v>
      </c>
      <c r="R202" s="31">
        <f t="shared" si="40"/>
        <v>54</v>
      </c>
      <c r="S202" s="31">
        <f t="shared" si="41"/>
        <v>14</v>
      </c>
      <c r="T202" s="31">
        <f t="shared" si="42"/>
        <v>14</v>
      </c>
      <c r="U202" s="31">
        <f t="shared" si="43"/>
        <v>14</v>
      </c>
      <c r="V202" s="31">
        <f t="shared" si="44"/>
        <v>54</v>
      </c>
      <c r="W202" s="31">
        <f t="shared" si="45"/>
        <v>27</v>
      </c>
      <c r="X202" s="31">
        <f t="shared" si="46"/>
        <v>27</v>
      </c>
      <c r="Y202" s="31">
        <f t="shared" si="47"/>
        <v>27</v>
      </c>
    </row>
    <row r="203" spans="10:25" x14ac:dyDescent="0.3">
      <c r="J203" s="31">
        <v>5</v>
      </c>
      <c r="K203" s="31">
        <v>1</v>
      </c>
      <c r="L203" s="31">
        <v>3</v>
      </c>
      <c r="M203" s="31">
        <v>2</v>
      </c>
      <c r="N203" s="31">
        <f t="shared" si="48"/>
        <v>66</v>
      </c>
      <c r="O203" s="31">
        <f t="shared" si="48"/>
        <v>17</v>
      </c>
      <c r="P203" s="31">
        <f t="shared" si="48"/>
        <v>17</v>
      </c>
      <c r="Q203" s="31">
        <f t="shared" si="39"/>
        <v>17</v>
      </c>
      <c r="R203" s="31">
        <f t="shared" si="40"/>
        <v>66</v>
      </c>
      <c r="S203" s="31">
        <f t="shared" si="41"/>
        <v>17</v>
      </c>
      <c r="T203" s="31">
        <f t="shared" si="42"/>
        <v>17</v>
      </c>
      <c r="U203" s="31">
        <f t="shared" si="43"/>
        <v>17</v>
      </c>
      <c r="V203" s="31">
        <f t="shared" si="44"/>
        <v>66</v>
      </c>
      <c r="W203" s="31">
        <f t="shared" si="45"/>
        <v>33</v>
      </c>
      <c r="X203" s="31">
        <f t="shared" si="46"/>
        <v>33</v>
      </c>
      <c r="Y203" s="31">
        <f t="shared" si="47"/>
        <v>33</v>
      </c>
    </row>
    <row r="204" spans="10:25" x14ac:dyDescent="0.3">
      <c r="J204" s="31">
        <v>5</v>
      </c>
      <c r="K204" s="31">
        <v>1</v>
      </c>
      <c r="L204" s="31">
        <v>3</v>
      </c>
      <c r="M204" s="31">
        <v>3</v>
      </c>
      <c r="N204" s="31">
        <f t="shared" si="48"/>
        <v>78</v>
      </c>
      <c r="O204" s="31">
        <f t="shared" si="48"/>
        <v>20</v>
      </c>
      <c r="P204" s="31">
        <f t="shared" si="48"/>
        <v>20</v>
      </c>
      <c r="Q204" s="31">
        <f t="shared" si="39"/>
        <v>20</v>
      </c>
      <c r="R204" s="31">
        <f t="shared" si="40"/>
        <v>78</v>
      </c>
      <c r="S204" s="31">
        <f t="shared" si="41"/>
        <v>20</v>
      </c>
      <c r="T204" s="31">
        <f t="shared" si="42"/>
        <v>20</v>
      </c>
      <c r="U204" s="31">
        <f t="shared" si="43"/>
        <v>20</v>
      </c>
      <c r="V204" s="31">
        <f t="shared" si="44"/>
        <v>78</v>
      </c>
      <c r="W204" s="31">
        <f t="shared" si="45"/>
        <v>39</v>
      </c>
      <c r="X204" s="31">
        <f t="shared" si="46"/>
        <v>39</v>
      </c>
      <c r="Y204" s="31">
        <f t="shared" si="47"/>
        <v>39</v>
      </c>
    </row>
    <row r="205" spans="10:25" x14ac:dyDescent="0.3">
      <c r="J205" s="31">
        <v>5</v>
      </c>
      <c r="K205" s="31">
        <v>1</v>
      </c>
      <c r="L205" s="31">
        <v>3</v>
      </c>
      <c r="M205" s="31">
        <v>4</v>
      </c>
      <c r="N205" s="31">
        <f t="shared" si="48"/>
        <v>90</v>
      </c>
      <c r="O205" s="31">
        <f t="shared" si="48"/>
        <v>23</v>
      </c>
      <c r="P205" s="31">
        <f t="shared" si="48"/>
        <v>23</v>
      </c>
      <c r="Q205" s="31">
        <f t="shared" si="39"/>
        <v>23</v>
      </c>
      <c r="R205" s="31">
        <f t="shared" si="40"/>
        <v>90</v>
      </c>
      <c r="S205" s="31">
        <f t="shared" si="41"/>
        <v>23</v>
      </c>
      <c r="T205" s="31">
        <f t="shared" si="42"/>
        <v>23</v>
      </c>
      <c r="U205" s="31">
        <f t="shared" si="43"/>
        <v>23</v>
      </c>
      <c r="V205" s="31">
        <f t="shared" si="44"/>
        <v>90</v>
      </c>
      <c r="W205" s="31">
        <f t="shared" si="45"/>
        <v>45</v>
      </c>
      <c r="X205" s="31">
        <f t="shared" si="46"/>
        <v>45</v>
      </c>
      <c r="Y205" s="31">
        <f t="shared" si="47"/>
        <v>45</v>
      </c>
    </row>
    <row r="206" spans="10:25" x14ac:dyDescent="0.3">
      <c r="J206" s="31">
        <v>5</v>
      </c>
      <c r="K206" s="31">
        <v>1</v>
      </c>
      <c r="L206" s="31">
        <v>3</v>
      </c>
      <c r="M206" s="31">
        <v>5</v>
      </c>
      <c r="N206" s="31">
        <f t="shared" si="48"/>
        <v>102</v>
      </c>
      <c r="O206" s="31">
        <f t="shared" si="48"/>
        <v>26</v>
      </c>
      <c r="P206" s="31">
        <f t="shared" si="48"/>
        <v>26</v>
      </c>
      <c r="Q206" s="31">
        <f t="shared" si="39"/>
        <v>26</v>
      </c>
      <c r="R206" s="31">
        <f t="shared" si="40"/>
        <v>102</v>
      </c>
      <c r="S206" s="31">
        <f t="shared" si="41"/>
        <v>26</v>
      </c>
      <c r="T206" s="31">
        <f t="shared" si="42"/>
        <v>26</v>
      </c>
      <c r="U206" s="31">
        <f t="shared" si="43"/>
        <v>26</v>
      </c>
      <c r="V206" s="31">
        <f t="shared" si="44"/>
        <v>102</v>
      </c>
      <c r="W206" s="31">
        <f t="shared" si="45"/>
        <v>51</v>
      </c>
      <c r="X206" s="31">
        <f t="shared" si="46"/>
        <v>51</v>
      </c>
      <c r="Y206" s="31">
        <f t="shared" si="47"/>
        <v>51</v>
      </c>
    </row>
    <row r="207" spans="10:25" x14ac:dyDescent="0.3">
      <c r="J207" s="31">
        <v>5</v>
      </c>
      <c r="K207" s="31">
        <v>1</v>
      </c>
      <c r="L207" s="31">
        <v>4</v>
      </c>
      <c r="M207" s="31">
        <v>1</v>
      </c>
      <c r="N207" s="31">
        <f t="shared" si="48"/>
        <v>72</v>
      </c>
      <c r="O207" s="31">
        <f t="shared" si="48"/>
        <v>18</v>
      </c>
      <c r="P207" s="31">
        <f t="shared" si="48"/>
        <v>18</v>
      </c>
      <c r="Q207" s="31">
        <f t="shared" si="39"/>
        <v>18</v>
      </c>
      <c r="R207" s="31">
        <f t="shared" si="40"/>
        <v>72</v>
      </c>
      <c r="S207" s="31">
        <f t="shared" si="41"/>
        <v>18</v>
      </c>
      <c r="T207" s="31">
        <f t="shared" si="42"/>
        <v>18</v>
      </c>
      <c r="U207" s="31">
        <f t="shared" si="43"/>
        <v>18</v>
      </c>
      <c r="V207" s="31">
        <f t="shared" si="44"/>
        <v>72</v>
      </c>
      <c r="W207" s="31">
        <f t="shared" si="45"/>
        <v>36</v>
      </c>
      <c r="X207" s="31">
        <f t="shared" si="46"/>
        <v>36</v>
      </c>
      <c r="Y207" s="31">
        <f t="shared" si="47"/>
        <v>36</v>
      </c>
    </row>
    <row r="208" spans="10:25" x14ac:dyDescent="0.3">
      <c r="J208" s="31">
        <v>5</v>
      </c>
      <c r="K208" s="31">
        <v>1</v>
      </c>
      <c r="L208" s="31">
        <v>4</v>
      </c>
      <c r="M208" s="31">
        <v>2</v>
      </c>
      <c r="N208" s="31">
        <f t="shared" si="48"/>
        <v>84</v>
      </c>
      <c r="O208" s="31">
        <f t="shared" si="48"/>
        <v>21</v>
      </c>
      <c r="P208" s="31">
        <f t="shared" si="48"/>
        <v>21</v>
      </c>
      <c r="Q208" s="31">
        <f t="shared" si="39"/>
        <v>21</v>
      </c>
      <c r="R208" s="31">
        <f t="shared" si="40"/>
        <v>84</v>
      </c>
      <c r="S208" s="31">
        <f t="shared" si="41"/>
        <v>21</v>
      </c>
      <c r="T208" s="31">
        <f t="shared" si="42"/>
        <v>21</v>
      </c>
      <c r="U208" s="31">
        <f t="shared" si="43"/>
        <v>21</v>
      </c>
      <c r="V208" s="31">
        <f t="shared" si="44"/>
        <v>84</v>
      </c>
      <c r="W208" s="31">
        <f t="shared" si="45"/>
        <v>42</v>
      </c>
      <c r="X208" s="31">
        <f t="shared" si="46"/>
        <v>42</v>
      </c>
      <c r="Y208" s="31">
        <f t="shared" si="47"/>
        <v>42</v>
      </c>
    </row>
    <row r="209" spans="10:25" x14ac:dyDescent="0.3">
      <c r="J209" s="31">
        <v>5</v>
      </c>
      <c r="K209" s="31">
        <v>1</v>
      </c>
      <c r="L209" s="31">
        <v>4</v>
      </c>
      <c r="M209" s="31">
        <v>3</v>
      </c>
      <c r="N209" s="31">
        <f t="shared" si="48"/>
        <v>96</v>
      </c>
      <c r="O209" s="31">
        <f t="shared" si="48"/>
        <v>24</v>
      </c>
      <c r="P209" s="31">
        <f t="shared" si="48"/>
        <v>24</v>
      </c>
      <c r="Q209" s="31">
        <f t="shared" si="39"/>
        <v>24</v>
      </c>
      <c r="R209" s="31">
        <f t="shared" si="40"/>
        <v>96</v>
      </c>
      <c r="S209" s="31">
        <f t="shared" si="41"/>
        <v>24</v>
      </c>
      <c r="T209" s="31">
        <f t="shared" si="42"/>
        <v>24</v>
      </c>
      <c r="U209" s="31">
        <f t="shared" si="43"/>
        <v>24</v>
      </c>
      <c r="V209" s="31">
        <f t="shared" si="44"/>
        <v>96</v>
      </c>
      <c r="W209" s="31">
        <f t="shared" si="45"/>
        <v>48</v>
      </c>
      <c r="X209" s="31">
        <f t="shared" si="46"/>
        <v>48</v>
      </c>
      <c r="Y209" s="31">
        <f t="shared" si="47"/>
        <v>48</v>
      </c>
    </row>
    <row r="210" spans="10:25" x14ac:dyDescent="0.3">
      <c r="J210" s="31">
        <v>5</v>
      </c>
      <c r="K210" s="31">
        <v>1</v>
      </c>
      <c r="L210" s="31">
        <v>4</v>
      </c>
      <c r="M210" s="31">
        <v>4</v>
      </c>
      <c r="N210" s="31">
        <f t="shared" si="48"/>
        <v>108</v>
      </c>
      <c r="O210" s="31">
        <f t="shared" si="48"/>
        <v>27</v>
      </c>
      <c r="P210" s="31">
        <f t="shared" si="48"/>
        <v>27</v>
      </c>
      <c r="Q210" s="31">
        <f t="shared" si="39"/>
        <v>27</v>
      </c>
      <c r="R210" s="31">
        <f t="shared" si="40"/>
        <v>108</v>
      </c>
      <c r="S210" s="31">
        <f t="shared" si="41"/>
        <v>27</v>
      </c>
      <c r="T210" s="31">
        <f t="shared" si="42"/>
        <v>27</v>
      </c>
      <c r="U210" s="31">
        <f t="shared" si="43"/>
        <v>27</v>
      </c>
      <c r="V210" s="31">
        <f t="shared" si="44"/>
        <v>108</v>
      </c>
      <c r="W210" s="31">
        <f t="shared" si="45"/>
        <v>54</v>
      </c>
      <c r="X210" s="31">
        <f t="shared" si="46"/>
        <v>54</v>
      </c>
      <c r="Y210" s="31">
        <f t="shared" si="47"/>
        <v>54</v>
      </c>
    </row>
    <row r="211" spans="10:25" x14ac:dyDescent="0.3">
      <c r="J211" s="31">
        <v>5</v>
      </c>
      <c r="K211" s="31">
        <v>1</v>
      </c>
      <c r="L211" s="31">
        <v>4</v>
      </c>
      <c r="M211" s="31">
        <v>5</v>
      </c>
      <c r="N211" s="31">
        <f t="shared" si="48"/>
        <v>120</v>
      </c>
      <c r="O211" s="31">
        <f t="shared" si="48"/>
        <v>30</v>
      </c>
      <c r="P211" s="31">
        <f t="shared" si="48"/>
        <v>30</v>
      </c>
      <c r="Q211" s="31">
        <f t="shared" si="39"/>
        <v>30</v>
      </c>
      <c r="R211" s="31">
        <f t="shared" si="40"/>
        <v>120</v>
      </c>
      <c r="S211" s="31">
        <f t="shared" si="41"/>
        <v>30</v>
      </c>
      <c r="T211" s="31">
        <f t="shared" si="42"/>
        <v>30</v>
      </c>
      <c r="U211" s="31">
        <f t="shared" si="43"/>
        <v>30</v>
      </c>
      <c r="V211" s="31">
        <f t="shared" si="44"/>
        <v>120</v>
      </c>
      <c r="W211" s="31">
        <f t="shared" si="45"/>
        <v>60</v>
      </c>
      <c r="X211" s="31">
        <f t="shared" si="46"/>
        <v>60</v>
      </c>
      <c r="Y211" s="31">
        <f t="shared" si="47"/>
        <v>60</v>
      </c>
    </row>
    <row r="212" spans="10:25" x14ac:dyDescent="0.3">
      <c r="J212" s="31">
        <v>5</v>
      </c>
      <c r="K212" s="31">
        <v>2</v>
      </c>
      <c r="L212" s="31">
        <v>1</v>
      </c>
      <c r="M212" s="31">
        <v>1</v>
      </c>
      <c r="N212" s="31">
        <f t="shared" si="48"/>
        <v>12</v>
      </c>
      <c r="O212" s="31">
        <f t="shared" si="48"/>
        <v>10</v>
      </c>
      <c r="P212" s="31">
        <f t="shared" si="48"/>
        <v>10</v>
      </c>
      <c r="Q212" s="31">
        <f t="shared" si="39"/>
        <v>10</v>
      </c>
      <c r="R212" s="31">
        <f t="shared" si="40"/>
        <v>12</v>
      </c>
      <c r="S212" s="31">
        <f t="shared" si="41"/>
        <v>10</v>
      </c>
      <c r="T212" s="31">
        <f t="shared" si="42"/>
        <v>10</v>
      </c>
      <c r="U212" s="31">
        <f t="shared" si="43"/>
        <v>10</v>
      </c>
      <c r="V212" s="31">
        <f t="shared" si="44"/>
        <v>12</v>
      </c>
      <c r="W212" s="31">
        <f t="shared" si="45"/>
        <v>12</v>
      </c>
      <c r="X212" s="31">
        <f t="shared" si="46"/>
        <v>12</v>
      </c>
      <c r="Y212" s="31">
        <f t="shared" si="47"/>
        <v>12</v>
      </c>
    </row>
    <row r="213" spans="10:25" x14ac:dyDescent="0.3">
      <c r="J213" s="31">
        <v>5</v>
      </c>
      <c r="K213" s="31">
        <v>2</v>
      </c>
      <c r="L213" s="31">
        <v>1</v>
      </c>
      <c r="M213" s="31">
        <v>2</v>
      </c>
      <c r="N213" s="31">
        <f t="shared" si="48"/>
        <v>18</v>
      </c>
      <c r="O213" s="31">
        <f t="shared" si="48"/>
        <v>15</v>
      </c>
      <c r="P213" s="31">
        <f t="shared" si="48"/>
        <v>15</v>
      </c>
      <c r="Q213" s="31">
        <f t="shared" si="39"/>
        <v>15</v>
      </c>
      <c r="R213" s="31">
        <f t="shared" si="40"/>
        <v>18</v>
      </c>
      <c r="S213" s="31">
        <f t="shared" si="41"/>
        <v>15</v>
      </c>
      <c r="T213" s="31">
        <f t="shared" si="42"/>
        <v>15</v>
      </c>
      <c r="U213" s="31">
        <f t="shared" si="43"/>
        <v>15</v>
      </c>
      <c r="V213" s="31">
        <f t="shared" si="44"/>
        <v>18</v>
      </c>
      <c r="W213" s="31">
        <f t="shared" si="45"/>
        <v>18</v>
      </c>
      <c r="X213" s="31">
        <f t="shared" si="46"/>
        <v>18</v>
      </c>
      <c r="Y213" s="31">
        <f t="shared" si="47"/>
        <v>18</v>
      </c>
    </row>
    <row r="214" spans="10:25" x14ac:dyDescent="0.3">
      <c r="J214" s="31">
        <v>5</v>
      </c>
      <c r="K214" s="31">
        <v>2</v>
      </c>
      <c r="L214" s="31">
        <v>1</v>
      </c>
      <c r="M214" s="31">
        <v>3</v>
      </c>
      <c r="N214" s="31">
        <f t="shared" si="48"/>
        <v>24</v>
      </c>
      <c r="O214" s="31">
        <f t="shared" si="48"/>
        <v>20</v>
      </c>
      <c r="P214" s="31">
        <f t="shared" si="48"/>
        <v>20</v>
      </c>
      <c r="Q214" s="31">
        <f t="shared" si="39"/>
        <v>20</v>
      </c>
      <c r="R214" s="31">
        <f t="shared" si="40"/>
        <v>24</v>
      </c>
      <c r="S214" s="31">
        <f t="shared" si="41"/>
        <v>20</v>
      </c>
      <c r="T214" s="31">
        <f t="shared" si="42"/>
        <v>20</v>
      </c>
      <c r="U214" s="31">
        <f t="shared" si="43"/>
        <v>20</v>
      </c>
      <c r="V214" s="31">
        <f t="shared" si="44"/>
        <v>24</v>
      </c>
      <c r="W214" s="31">
        <f t="shared" si="45"/>
        <v>24</v>
      </c>
      <c r="X214" s="31">
        <f t="shared" si="46"/>
        <v>24</v>
      </c>
      <c r="Y214" s="31">
        <f t="shared" si="47"/>
        <v>24</v>
      </c>
    </row>
    <row r="215" spans="10:25" x14ac:dyDescent="0.3">
      <c r="J215" s="31">
        <v>5</v>
      </c>
      <c r="K215" s="31">
        <v>2</v>
      </c>
      <c r="L215" s="31">
        <v>1</v>
      </c>
      <c r="M215" s="31">
        <v>4</v>
      </c>
      <c r="N215" s="31">
        <f t="shared" si="48"/>
        <v>30</v>
      </c>
      <c r="O215" s="31">
        <f t="shared" si="48"/>
        <v>25</v>
      </c>
      <c r="P215" s="31">
        <f t="shared" si="48"/>
        <v>25</v>
      </c>
      <c r="Q215" s="31">
        <f t="shared" si="39"/>
        <v>25</v>
      </c>
      <c r="R215" s="31">
        <f t="shared" si="40"/>
        <v>30</v>
      </c>
      <c r="S215" s="31">
        <f t="shared" si="41"/>
        <v>25</v>
      </c>
      <c r="T215" s="31">
        <f t="shared" si="42"/>
        <v>25</v>
      </c>
      <c r="U215" s="31">
        <f t="shared" si="43"/>
        <v>25</v>
      </c>
      <c r="V215" s="31">
        <f t="shared" si="44"/>
        <v>30</v>
      </c>
      <c r="W215" s="31">
        <f t="shared" si="45"/>
        <v>30</v>
      </c>
      <c r="X215" s="31">
        <f t="shared" si="46"/>
        <v>30</v>
      </c>
      <c r="Y215" s="31">
        <f t="shared" si="47"/>
        <v>30</v>
      </c>
    </row>
    <row r="216" spans="10:25" x14ac:dyDescent="0.3">
      <c r="J216" s="31">
        <v>5</v>
      </c>
      <c r="K216" s="31">
        <v>2</v>
      </c>
      <c r="L216" s="31">
        <v>1</v>
      </c>
      <c r="M216" s="31">
        <v>5</v>
      </c>
      <c r="N216" s="31">
        <f t="shared" si="48"/>
        <v>36</v>
      </c>
      <c r="O216" s="31">
        <f t="shared" si="48"/>
        <v>30</v>
      </c>
      <c r="P216" s="31">
        <f t="shared" si="48"/>
        <v>30</v>
      </c>
      <c r="Q216" s="31">
        <f t="shared" si="39"/>
        <v>30</v>
      </c>
      <c r="R216" s="31">
        <f t="shared" si="40"/>
        <v>36</v>
      </c>
      <c r="S216" s="31">
        <f t="shared" si="41"/>
        <v>30</v>
      </c>
      <c r="T216" s="31">
        <f t="shared" si="42"/>
        <v>30</v>
      </c>
      <c r="U216" s="31">
        <f t="shared" si="43"/>
        <v>30</v>
      </c>
      <c r="V216" s="31">
        <f t="shared" si="44"/>
        <v>36</v>
      </c>
      <c r="W216" s="31">
        <f t="shared" si="45"/>
        <v>36</v>
      </c>
      <c r="X216" s="31">
        <f t="shared" si="46"/>
        <v>36</v>
      </c>
      <c r="Y216" s="31">
        <f t="shared" si="47"/>
        <v>36</v>
      </c>
    </row>
    <row r="217" spans="10:25" x14ac:dyDescent="0.3">
      <c r="J217" s="31">
        <v>5</v>
      </c>
      <c r="K217" s="31">
        <v>2</v>
      </c>
      <c r="L217" s="31">
        <v>2</v>
      </c>
      <c r="M217" s="31">
        <v>1</v>
      </c>
      <c r="N217" s="31">
        <f t="shared" si="48"/>
        <v>18</v>
      </c>
      <c r="O217" s="31">
        <f t="shared" si="48"/>
        <v>15</v>
      </c>
      <c r="P217" s="31">
        <f t="shared" si="48"/>
        <v>15</v>
      </c>
      <c r="Q217" s="31">
        <f t="shared" si="39"/>
        <v>15</v>
      </c>
      <c r="R217" s="31">
        <f t="shared" si="40"/>
        <v>18</v>
      </c>
      <c r="S217" s="31">
        <f t="shared" si="41"/>
        <v>15</v>
      </c>
      <c r="T217" s="31">
        <f t="shared" si="42"/>
        <v>15</v>
      </c>
      <c r="U217" s="31">
        <f t="shared" si="43"/>
        <v>15</v>
      </c>
      <c r="V217" s="31">
        <f t="shared" si="44"/>
        <v>18</v>
      </c>
      <c r="W217" s="31">
        <f t="shared" si="45"/>
        <v>18</v>
      </c>
      <c r="X217" s="31">
        <f t="shared" si="46"/>
        <v>18</v>
      </c>
      <c r="Y217" s="31">
        <f t="shared" si="47"/>
        <v>18</v>
      </c>
    </row>
    <row r="218" spans="10:25" x14ac:dyDescent="0.3">
      <c r="J218" s="31">
        <v>5</v>
      </c>
      <c r="K218" s="31">
        <v>2</v>
      </c>
      <c r="L218" s="31">
        <v>2</v>
      </c>
      <c r="M218" s="31">
        <v>2</v>
      </c>
      <c r="N218" s="31">
        <f t="shared" si="48"/>
        <v>24</v>
      </c>
      <c r="O218" s="31">
        <f t="shared" si="48"/>
        <v>20</v>
      </c>
      <c r="P218" s="31">
        <f t="shared" si="48"/>
        <v>20</v>
      </c>
      <c r="Q218" s="31">
        <f t="shared" si="39"/>
        <v>20</v>
      </c>
      <c r="R218" s="31">
        <f t="shared" si="40"/>
        <v>24</v>
      </c>
      <c r="S218" s="31">
        <f t="shared" si="41"/>
        <v>20</v>
      </c>
      <c r="T218" s="31">
        <f t="shared" si="42"/>
        <v>20</v>
      </c>
      <c r="U218" s="31">
        <f t="shared" si="43"/>
        <v>20</v>
      </c>
      <c r="V218" s="31">
        <f t="shared" si="44"/>
        <v>24</v>
      </c>
      <c r="W218" s="31">
        <f t="shared" si="45"/>
        <v>24</v>
      </c>
      <c r="X218" s="31">
        <f t="shared" si="46"/>
        <v>24</v>
      </c>
      <c r="Y218" s="31">
        <f t="shared" si="47"/>
        <v>24</v>
      </c>
    </row>
    <row r="219" spans="10:25" x14ac:dyDescent="0.3">
      <c r="J219" s="31">
        <v>5</v>
      </c>
      <c r="K219" s="31">
        <v>2</v>
      </c>
      <c r="L219" s="31">
        <v>2</v>
      </c>
      <c r="M219" s="31">
        <v>3</v>
      </c>
      <c r="N219" s="31">
        <f t="shared" si="48"/>
        <v>30</v>
      </c>
      <c r="O219" s="31">
        <f t="shared" si="48"/>
        <v>25</v>
      </c>
      <c r="P219" s="31">
        <f t="shared" si="48"/>
        <v>25</v>
      </c>
      <c r="Q219" s="31">
        <f t="shared" si="39"/>
        <v>25</v>
      </c>
      <c r="R219" s="31">
        <f t="shared" si="40"/>
        <v>30</v>
      </c>
      <c r="S219" s="31">
        <f t="shared" si="41"/>
        <v>25</v>
      </c>
      <c r="T219" s="31">
        <f t="shared" si="42"/>
        <v>25</v>
      </c>
      <c r="U219" s="31">
        <f t="shared" si="43"/>
        <v>25</v>
      </c>
      <c r="V219" s="31">
        <f t="shared" si="44"/>
        <v>30</v>
      </c>
      <c r="W219" s="31">
        <f t="shared" si="45"/>
        <v>30</v>
      </c>
      <c r="X219" s="31">
        <f t="shared" si="46"/>
        <v>30</v>
      </c>
      <c r="Y219" s="31">
        <f t="shared" si="47"/>
        <v>30</v>
      </c>
    </row>
    <row r="220" spans="10:25" x14ac:dyDescent="0.3">
      <c r="J220" s="31">
        <v>5</v>
      </c>
      <c r="K220" s="31">
        <v>2</v>
      </c>
      <c r="L220" s="31">
        <v>2</v>
      </c>
      <c r="M220" s="31">
        <v>4</v>
      </c>
      <c r="N220" s="31">
        <f t="shared" si="48"/>
        <v>36</v>
      </c>
      <c r="O220" s="31">
        <f t="shared" si="48"/>
        <v>30</v>
      </c>
      <c r="P220" s="31">
        <f t="shared" si="48"/>
        <v>30</v>
      </c>
      <c r="Q220" s="31">
        <f t="shared" si="39"/>
        <v>30</v>
      </c>
      <c r="R220" s="31">
        <f t="shared" si="40"/>
        <v>36</v>
      </c>
      <c r="S220" s="31">
        <f t="shared" si="41"/>
        <v>30</v>
      </c>
      <c r="T220" s="31">
        <f t="shared" si="42"/>
        <v>30</v>
      </c>
      <c r="U220" s="31">
        <f t="shared" si="43"/>
        <v>30</v>
      </c>
      <c r="V220" s="31">
        <f t="shared" si="44"/>
        <v>36</v>
      </c>
      <c r="W220" s="31">
        <f t="shared" si="45"/>
        <v>36</v>
      </c>
      <c r="X220" s="31">
        <f t="shared" si="46"/>
        <v>36</v>
      </c>
      <c r="Y220" s="31">
        <f t="shared" si="47"/>
        <v>36</v>
      </c>
    </row>
    <row r="221" spans="10:25" x14ac:dyDescent="0.3">
      <c r="J221" s="31">
        <v>5</v>
      </c>
      <c r="K221" s="31">
        <v>2</v>
      </c>
      <c r="L221" s="31">
        <v>2</v>
      </c>
      <c r="M221" s="31">
        <v>5</v>
      </c>
      <c r="N221" s="31">
        <f t="shared" si="48"/>
        <v>42</v>
      </c>
      <c r="O221" s="31">
        <f t="shared" si="48"/>
        <v>35</v>
      </c>
      <c r="P221" s="31">
        <f t="shared" si="48"/>
        <v>35</v>
      </c>
      <c r="Q221" s="31">
        <f t="shared" si="39"/>
        <v>35</v>
      </c>
      <c r="R221" s="31">
        <f t="shared" si="40"/>
        <v>42</v>
      </c>
      <c r="S221" s="31">
        <f t="shared" si="41"/>
        <v>35</v>
      </c>
      <c r="T221" s="31">
        <f t="shared" si="42"/>
        <v>35</v>
      </c>
      <c r="U221" s="31">
        <f t="shared" si="43"/>
        <v>35</v>
      </c>
      <c r="V221" s="31">
        <f t="shared" si="44"/>
        <v>42</v>
      </c>
      <c r="W221" s="31">
        <f t="shared" si="45"/>
        <v>42</v>
      </c>
      <c r="X221" s="31">
        <f t="shared" si="46"/>
        <v>42</v>
      </c>
      <c r="Y221" s="31">
        <f t="shared" si="47"/>
        <v>42</v>
      </c>
    </row>
    <row r="222" spans="10:25" x14ac:dyDescent="0.3">
      <c r="J222" s="31">
        <v>5</v>
      </c>
      <c r="K222" s="31">
        <v>2</v>
      </c>
      <c r="L222" s="31">
        <v>3</v>
      </c>
      <c r="M222" s="31">
        <v>1</v>
      </c>
      <c r="N222" s="31">
        <f t="shared" si="48"/>
        <v>27</v>
      </c>
      <c r="O222" s="31">
        <f t="shared" si="48"/>
        <v>23</v>
      </c>
      <c r="P222" s="31">
        <f t="shared" si="48"/>
        <v>23</v>
      </c>
      <c r="Q222" s="31">
        <f t="shared" si="39"/>
        <v>23</v>
      </c>
      <c r="R222" s="31">
        <f t="shared" si="40"/>
        <v>27</v>
      </c>
      <c r="S222" s="31">
        <f t="shared" si="41"/>
        <v>23</v>
      </c>
      <c r="T222" s="31">
        <f t="shared" si="42"/>
        <v>23</v>
      </c>
      <c r="U222" s="31">
        <f t="shared" si="43"/>
        <v>23</v>
      </c>
      <c r="V222" s="31">
        <f t="shared" si="44"/>
        <v>27</v>
      </c>
      <c r="W222" s="31">
        <f t="shared" si="45"/>
        <v>27</v>
      </c>
      <c r="X222" s="31">
        <f t="shared" si="46"/>
        <v>27</v>
      </c>
      <c r="Y222" s="31">
        <f t="shared" si="47"/>
        <v>27</v>
      </c>
    </row>
    <row r="223" spans="10:25" x14ac:dyDescent="0.3">
      <c r="J223" s="31">
        <v>5</v>
      </c>
      <c r="K223" s="31">
        <v>2</v>
      </c>
      <c r="L223" s="31">
        <v>3</v>
      </c>
      <c r="M223" s="31">
        <v>2</v>
      </c>
      <c r="N223" s="31">
        <f t="shared" si="48"/>
        <v>33</v>
      </c>
      <c r="O223" s="31">
        <f t="shared" si="48"/>
        <v>28</v>
      </c>
      <c r="P223" s="31">
        <f t="shared" si="48"/>
        <v>28</v>
      </c>
      <c r="Q223" s="31">
        <f t="shared" si="39"/>
        <v>28</v>
      </c>
      <c r="R223" s="31">
        <f t="shared" si="40"/>
        <v>33</v>
      </c>
      <c r="S223" s="31">
        <f t="shared" si="41"/>
        <v>28</v>
      </c>
      <c r="T223" s="31">
        <f t="shared" si="42"/>
        <v>28</v>
      </c>
      <c r="U223" s="31">
        <f t="shared" si="43"/>
        <v>28</v>
      </c>
      <c r="V223" s="31">
        <f t="shared" si="44"/>
        <v>33</v>
      </c>
      <c r="W223" s="31">
        <f t="shared" si="45"/>
        <v>33</v>
      </c>
      <c r="X223" s="31">
        <f t="shared" si="46"/>
        <v>33</v>
      </c>
      <c r="Y223" s="31">
        <f t="shared" si="47"/>
        <v>33</v>
      </c>
    </row>
    <row r="224" spans="10:25" x14ac:dyDescent="0.3">
      <c r="J224" s="31">
        <v>5</v>
      </c>
      <c r="K224" s="31">
        <v>2</v>
      </c>
      <c r="L224" s="31">
        <v>3</v>
      </c>
      <c r="M224" s="31">
        <v>3</v>
      </c>
      <c r="N224" s="31">
        <f t="shared" si="48"/>
        <v>39</v>
      </c>
      <c r="O224" s="31">
        <f t="shared" si="48"/>
        <v>33</v>
      </c>
      <c r="P224" s="31">
        <f t="shared" si="48"/>
        <v>33</v>
      </c>
      <c r="Q224" s="31">
        <f t="shared" si="39"/>
        <v>33</v>
      </c>
      <c r="R224" s="31">
        <f t="shared" si="40"/>
        <v>39</v>
      </c>
      <c r="S224" s="31">
        <f t="shared" si="41"/>
        <v>33</v>
      </c>
      <c r="T224" s="31">
        <f t="shared" si="42"/>
        <v>33</v>
      </c>
      <c r="U224" s="31">
        <f t="shared" si="43"/>
        <v>33</v>
      </c>
      <c r="V224" s="31">
        <f t="shared" si="44"/>
        <v>39</v>
      </c>
      <c r="W224" s="31">
        <f t="shared" si="45"/>
        <v>39</v>
      </c>
      <c r="X224" s="31">
        <f t="shared" si="46"/>
        <v>39</v>
      </c>
      <c r="Y224" s="31">
        <f t="shared" si="47"/>
        <v>39</v>
      </c>
    </row>
    <row r="225" spans="10:25" x14ac:dyDescent="0.3">
      <c r="J225" s="31">
        <v>5</v>
      </c>
      <c r="K225" s="31">
        <v>2</v>
      </c>
      <c r="L225" s="31">
        <v>3</v>
      </c>
      <c r="M225" s="31">
        <v>4</v>
      </c>
      <c r="N225" s="31">
        <f t="shared" si="48"/>
        <v>45</v>
      </c>
      <c r="O225" s="31">
        <f t="shared" si="48"/>
        <v>38</v>
      </c>
      <c r="P225" s="31">
        <f t="shared" si="48"/>
        <v>38</v>
      </c>
      <c r="Q225" s="31">
        <f t="shared" si="39"/>
        <v>38</v>
      </c>
      <c r="R225" s="31">
        <f t="shared" si="40"/>
        <v>45</v>
      </c>
      <c r="S225" s="31">
        <f t="shared" si="41"/>
        <v>38</v>
      </c>
      <c r="T225" s="31">
        <f t="shared" si="42"/>
        <v>38</v>
      </c>
      <c r="U225" s="31">
        <f t="shared" si="43"/>
        <v>38</v>
      </c>
      <c r="V225" s="31">
        <f t="shared" si="44"/>
        <v>45</v>
      </c>
      <c r="W225" s="31">
        <f t="shared" si="45"/>
        <v>45</v>
      </c>
      <c r="X225" s="31">
        <f t="shared" si="46"/>
        <v>45</v>
      </c>
      <c r="Y225" s="31">
        <f t="shared" si="47"/>
        <v>45</v>
      </c>
    </row>
    <row r="226" spans="10:25" x14ac:dyDescent="0.3">
      <c r="J226" s="31">
        <v>5</v>
      </c>
      <c r="K226" s="31">
        <v>2</v>
      </c>
      <c r="L226" s="31">
        <v>3</v>
      </c>
      <c r="M226" s="31">
        <v>5</v>
      </c>
      <c r="N226" s="31">
        <f t="shared" si="48"/>
        <v>51</v>
      </c>
      <c r="O226" s="31">
        <f t="shared" si="48"/>
        <v>43</v>
      </c>
      <c r="P226" s="31">
        <f t="shared" si="48"/>
        <v>43</v>
      </c>
      <c r="Q226" s="31">
        <f t="shared" si="39"/>
        <v>43</v>
      </c>
      <c r="R226" s="31">
        <f t="shared" si="40"/>
        <v>51</v>
      </c>
      <c r="S226" s="31">
        <f t="shared" si="41"/>
        <v>43</v>
      </c>
      <c r="T226" s="31">
        <f t="shared" si="42"/>
        <v>43</v>
      </c>
      <c r="U226" s="31">
        <f t="shared" si="43"/>
        <v>43</v>
      </c>
      <c r="V226" s="31">
        <f t="shared" si="44"/>
        <v>51</v>
      </c>
      <c r="W226" s="31">
        <f t="shared" si="45"/>
        <v>51</v>
      </c>
      <c r="X226" s="31">
        <f t="shared" si="46"/>
        <v>51</v>
      </c>
      <c r="Y226" s="31">
        <f t="shared" si="47"/>
        <v>51</v>
      </c>
    </row>
    <row r="227" spans="10:25" x14ac:dyDescent="0.3">
      <c r="J227" s="31">
        <v>5</v>
      </c>
      <c r="K227" s="31">
        <v>2</v>
      </c>
      <c r="L227" s="31">
        <v>4</v>
      </c>
      <c r="M227" s="31">
        <v>1</v>
      </c>
      <c r="N227" s="31">
        <f t="shared" si="48"/>
        <v>36</v>
      </c>
      <c r="O227" s="31">
        <f t="shared" si="48"/>
        <v>30</v>
      </c>
      <c r="P227" s="31">
        <f t="shared" si="48"/>
        <v>30</v>
      </c>
      <c r="Q227" s="31">
        <f t="shared" si="39"/>
        <v>30</v>
      </c>
      <c r="R227" s="31">
        <f t="shared" si="40"/>
        <v>36</v>
      </c>
      <c r="S227" s="31">
        <f t="shared" si="41"/>
        <v>30</v>
      </c>
      <c r="T227" s="31">
        <f t="shared" si="42"/>
        <v>30</v>
      </c>
      <c r="U227" s="31">
        <f t="shared" si="43"/>
        <v>30</v>
      </c>
      <c r="V227" s="31">
        <f t="shared" si="44"/>
        <v>36</v>
      </c>
      <c r="W227" s="31">
        <f t="shared" si="45"/>
        <v>36</v>
      </c>
      <c r="X227" s="31">
        <f t="shared" si="46"/>
        <v>36</v>
      </c>
      <c r="Y227" s="31">
        <f t="shared" si="47"/>
        <v>36</v>
      </c>
    </row>
    <row r="228" spans="10:25" x14ac:dyDescent="0.3">
      <c r="J228" s="31">
        <v>5</v>
      </c>
      <c r="K228" s="31">
        <v>2</v>
      </c>
      <c r="L228" s="31">
        <v>4</v>
      </c>
      <c r="M228" s="31">
        <v>2</v>
      </c>
      <c r="N228" s="31">
        <f t="shared" si="48"/>
        <v>42</v>
      </c>
      <c r="O228" s="31">
        <f t="shared" si="48"/>
        <v>35</v>
      </c>
      <c r="P228" s="31">
        <f t="shared" si="48"/>
        <v>35</v>
      </c>
      <c r="Q228" s="31">
        <f t="shared" si="39"/>
        <v>35</v>
      </c>
      <c r="R228" s="31">
        <f t="shared" si="40"/>
        <v>42</v>
      </c>
      <c r="S228" s="31">
        <f t="shared" si="41"/>
        <v>35</v>
      </c>
      <c r="T228" s="31">
        <f t="shared" si="42"/>
        <v>35</v>
      </c>
      <c r="U228" s="31">
        <f t="shared" si="43"/>
        <v>35</v>
      </c>
      <c r="V228" s="31">
        <f t="shared" si="44"/>
        <v>42</v>
      </c>
      <c r="W228" s="31">
        <f t="shared" si="45"/>
        <v>42</v>
      </c>
      <c r="X228" s="31">
        <f t="shared" si="46"/>
        <v>42</v>
      </c>
      <c r="Y228" s="31">
        <f t="shared" si="47"/>
        <v>42</v>
      </c>
    </row>
    <row r="229" spans="10:25" x14ac:dyDescent="0.3">
      <c r="J229" s="31">
        <v>5</v>
      </c>
      <c r="K229" s="31">
        <v>2</v>
      </c>
      <c r="L229" s="31">
        <v>4</v>
      </c>
      <c r="M229" s="31">
        <v>3</v>
      </c>
      <c r="N229" s="31">
        <f t="shared" si="48"/>
        <v>48</v>
      </c>
      <c r="O229" s="31">
        <f t="shared" si="48"/>
        <v>40</v>
      </c>
      <c r="P229" s="31">
        <f t="shared" si="48"/>
        <v>40</v>
      </c>
      <c r="Q229" s="31">
        <f t="shared" si="39"/>
        <v>40</v>
      </c>
      <c r="R229" s="31">
        <f t="shared" si="40"/>
        <v>48</v>
      </c>
      <c r="S229" s="31">
        <f t="shared" si="41"/>
        <v>40</v>
      </c>
      <c r="T229" s="31">
        <f t="shared" si="42"/>
        <v>40</v>
      </c>
      <c r="U229" s="31">
        <f t="shared" si="43"/>
        <v>40</v>
      </c>
      <c r="V229" s="31">
        <f t="shared" si="44"/>
        <v>48</v>
      </c>
      <c r="W229" s="31">
        <f t="shared" si="45"/>
        <v>48</v>
      </c>
      <c r="X229" s="31">
        <f t="shared" si="46"/>
        <v>48</v>
      </c>
      <c r="Y229" s="31">
        <f t="shared" si="47"/>
        <v>48</v>
      </c>
    </row>
    <row r="230" spans="10:25" x14ac:dyDescent="0.3">
      <c r="J230" s="31">
        <v>5</v>
      </c>
      <c r="K230" s="31">
        <v>2</v>
      </c>
      <c r="L230" s="31">
        <v>4</v>
      </c>
      <c r="M230" s="31">
        <v>4</v>
      </c>
      <c r="N230" s="31">
        <f t="shared" si="48"/>
        <v>54</v>
      </c>
      <c r="O230" s="31">
        <f t="shared" si="48"/>
        <v>45</v>
      </c>
      <c r="P230" s="31">
        <f t="shared" si="48"/>
        <v>45</v>
      </c>
      <c r="Q230" s="31">
        <f t="shared" si="39"/>
        <v>45</v>
      </c>
      <c r="R230" s="31">
        <f t="shared" si="40"/>
        <v>54</v>
      </c>
      <c r="S230" s="31">
        <f t="shared" si="41"/>
        <v>45</v>
      </c>
      <c r="T230" s="31">
        <f t="shared" si="42"/>
        <v>45</v>
      </c>
      <c r="U230" s="31">
        <f t="shared" si="43"/>
        <v>45</v>
      </c>
      <c r="V230" s="31">
        <f t="shared" si="44"/>
        <v>54</v>
      </c>
      <c r="W230" s="31">
        <f t="shared" si="45"/>
        <v>54</v>
      </c>
      <c r="X230" s="31">
        <f t="shared" si="46"/>
        <v>54</v>
      </c>
      <c r="Y230" s="31">
        <f t="shared" si="47"/>
        <v>54</v>
      </c>
    </row>
    <row r="231" spans="10:25" x14ac:dyDescent="0.3">
      <c r="J231" s="31">
        <v>5</v>
      </c>
      <c r="K231" s="31">
        <v>2</v>
      </c>
      <c r="L231" s="31">
        <v>4</v>
      </c>
      <c r="M231" s="31">
        <v>5</v>
      </c>
      <c r="N231" s="31">
        <f t="shared" si="48"/>
        <v>60</v>
      </c>
      <c r="O231" s="31">
        <f t="shared" si="48"/>
        <v>50</v>
      </c>
      <c r="P231" s="31">
        <f t="shared" si="48"/>
        <v>50</v>
      </c>
      <c r="Q231" s="31">
        <f t="shared" si="39"/>
        <v>50</v>
      </c>
      <c r="R231" s="31">
        <f t="shared" si="40"/>
        <v>60</v>
      </c>
      <c r="S231" s="31">
        <f t="shared" si="41"/>
        <v>50</v>
      </c>
      <c r="T231" s="31">
        <f t="shared" si="42"/>
        <v>50</v>
      </c>
      <c r="U231" s="31">
        <f t="shared" si="43"/>
        <v>50</v>
      </c>
      <c r="V231" s="31">
        <f t="shared" si="44"/>
        <v>60</v>
      </c>
      <c r="W231" s="31">
        <f t="shared" si="45"/>
        <v>60</v>
      </c>
      <c r="X231" s="31">
        <f t="shared" si="46"/>
        <v>60</v>
      </c>
      <c r="Y231" s="31">
        <f t="shared" si="47"/>
        <v>60</v>
      </c>
    </row>
  </sheetData>
  <mergeCells count="13">
    <mergeCell ref="A4:J4"/>
    <mergeCell ref="A16:C16"/>
    <mergeCell ref="A22:F22"/>
    <mergeCell ref="S4:W4"/>
    <mergeCell ref="L16:P16"/>
    <mergeCell ref="S16:W16"/>
    <mergeCell ref="AG16:AK16"/>
    <mergeCell ref="W31:Y31"/>
    <mergeCell ref="AF31:AL31"/>
    <mergeCell ref="Z16:AD16"/>
    <mergeCell ref="N31:P31"/>
    <mergeCell ref="Q31:S31"/>
    <mergeCell ref="T31:V31"/>
  </mergeCells>
  <phoneticPr fontId="2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9</vt:i4>
      </vt:variant>
      <vt:variant>
        <vt:lpstr>命名范围</vt:lpstr>
      </vt:variant>
      <vt:variant>
        <vt:i4>1</vt:i4>
      </vt:variant>
    </vt:vector>
  </HeadingPairs>
  <TitlesOfParts>
    <vt:vector size="10" baseType="lpstr">
      <vt:lpstr>INDEX</vt:lpstr>
      <vt:lpstr>文档说明</vt:lpstr>
      <vt:lpstr>天赋系统设计</vt:lpstr>
      <vt:lpstr>规则设计</vt:lpstr>
      <vt:lpstr>赋能点消耗</vt:lpstr>
      <vt:lpstr>星盘镶嵌</vt:lpstr>
      <vt:lpstr>特技天赋</vt:lpstr>
      <vt:lpstr>UI</vt:lpstr>
      <vt:lpstr>数值规划</vt:lpstr>
      <vt:lpstr>规则设计!Print_Area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2018-05-12T03:31:33Z</dcterms:modified>
</cp:coreProperties>
</file>